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EstaPastaDeTrabalho"/>
  <mc:AlternateContent xmlns:mc="http://schemas.openxmlformats.org/markup-compatibility/2006">
    <mc:Choice Requires="x15">
      <x15ac:absPath xmlns:x15ac="http://schemas.microsoft.com/office/spreadsheetml/2010/11/ac" url="/Users/lauraandrade/Downloads/"/>
    </mc:Choice>
  </mc:AlternateContent>
  <xr:revisionPtr revIDLastSave="0" documentId="13_ncr:1_{6D4A74A5-871D-C94C-AD9C-4E4489F21143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DASHBOARD" sheetId="14" r:id="rId1"/>
    <sheet name="GERAL" sheetId="1" r:id="rId2"/>
    <sheet name="BANCO" sheetId="2" state="hidden" r:id="rId3"/>
    <sheet name="BANCO (2)" sheetId="16" state="hidden" r:id="rId4"/>
    <sheet name="Respostas do Formulário 1" sheetId="1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9iKqgH06uuYN1EmSTSaoRw7n0sw=="/>
    </ext>
  </extLst>
</workbook>
</file>

<file path=xl/calcChain.xml><?xml version="1.0" encoding="utf-8"?>
<calcChain xmlns="http://schemas.openxmlformats.org/spreadsheetml/2006/main">
  <c r="L59" i="1" l="1"/>
  <c r="L53" i="1"/>
  <c r="K12" i="14" s="1"/>
  <c r="L5" i="14"/>
  <c r="L6" i="14"/>
  <c r="L7" i="14"/>
  <c r="L8" i="14"/>
  <c r="L9" i="14"/>
  <c r="L10" i="14"/>
  <c r="L11" i="14"/>
  <c r="L12" i="14"/>
  <c r="K10" i="14"/>
  <c r="K11" i="14"/>
  <c r="K9" i="14"/>
  <c r="K8" i="14"/>
  <c r="K7" i="14"/>
  <c r="K6" i="14"/>
  <c r="K5" i="14"/>
  <c r="I30" i="1"/>
  <c r="J11" i="1"/>
  <c r="J12" i="1"/>
  <c r="J13" i="1"/>
  <c r="J14" i="1"/>
  <c r="J15" i="1"/>
  <c r="J16" i="1"/>
  <c r="J17" i="1"/>
  <c r="J10" i="1"/>
  <c r="J59" i="1"/>
  <c r="I59" i="1"/>
  <c r="H59" i="1"/>
  <c r="J56" i="1"/>
  <c r="N6" i="16"/>
  <c r="O6" i="16"/>
  <c r="P6" i="16"/>
  <c r="Q6" i="16"/>
  <c r="R6" i="16"/>
  <c r="S6" i="16"/>
  <c r="T6" i="16"/>
  <c r="U6" i="16"/>
  <c r="N7" i="16"/>
  <c r="O7" i="16"/>
  <c r="P7" i="16"/>
  <c r="Q7" i="16"/>
  <c r="R7" i="16"/>
  <c r="S7" i="16"/>
  <c r="T7" i="16"/>
  <c r="U7" i="16"/>
  <c r="N8" i="16"/>
  <c r="O8" i="16"/>
  <c r="P8" i="16"/>
  <c r="Q8" i="16"/>
  <c r="R8" i="16"/>
  <c r="S8" i="16"/>
  <c r="T8" i="16"/>
  <c r="U8" i="16"/>
  <c r="N9" i="16"/>
  <c r="O9" i="16"/>
  <c r="P9" i="16"/>
  <c r="Q9" i="16"/>
  <c r="R9" i="16"/>
  <c r="S9" i="16"/>
  <c r="T9" i="16"/>
  <c r="U9" i="16"/>
  <c r="N10" i="16"/>
  <c r="O10" i="16"/>
  <c r="P10" i="16"/>
  <c r="Q10" i="16"/>
  <c r="R10" i="16"/>
  <c r="S10" i="16"/>
  <c r="T10" i="16"/>
  <c r="U10" i="16"/>
  <c r="N11" i="16"/>
  <c r="O11" i="16"/>
  <c r="P11" i="16"/>
  <c r="Q11" i="16"/>
  <c r="R11" i="16"/>
  <c r="S11" i="16"/>
  <c r="T11" i="16"/>
  <c r="U11" i="16"/>
  <c r="N12" i="16"/>
  <c r="O12" i="16"/>
  <c r="P12" i="16"/>
  <c r="Q12" i="16"/>
  <c r="R12" i="16"/>
  <c r="S12" i="16"/>
  <c r="T12" i="16"/>
  <c r="U12" i="16"/>
  <c r="N13" i="16"/>
  <c r="O13" i="16"/>
  <c r="P13" i="16"/>
  <c r="Q13" i="16"/>
  <c r="R13" i="16"/>
  <c r="S13" i="16"/>
  <c r="T13" i="16"/>
  <c r="U13" i="16"/>
  <c r="C6" i="16"/>
  <c r="D6" i="16"/>
  <c r="E6" i="16"/>
  <c r="F6" i="16"/>
  <c r="G6" i="16"/>
  <c r="H6" i="16"/>
  <c r="I6" i="16"/>
  <c r="J6" i="16"/>
  <c r="K6" i="16"/>
  <c r="L6" i="16"/>
  <c r="M6" i="16"/>
  <c r="C7" i="16"/>
  <c r="D7" i="16"/>
  <c r="E7" i="16"/>
  <c r="F7" i="16"/>
  <c r="G7" i="16"/>
  <c r="H7" i="16"/>
  <c r="I7" i="16"/>
  <c r="J7" i="16"/>
  <c r="K7" i="16"/>
  <c r="L7" i="16"/>
  <c r="M7" i="16"/>
  <c r="C8" i="16"/>
  <c r="D8" i="16"/>
  <c r="E8" i="16"/>
  <c r="F8" i="16"/>
  <c r="G8" i="16"/>
  <c r="H8" i="16"/>
  <c r="I8" i="16"/>
  <c r="J8" i="16"/>
  <c r="K8" i="16"/>
  <c r="L8" i="16"/>
  <c r="M8" i="16"/>
  <c r="C9" i="16"/>
  <c r="D9" i="16"/>
  <c r="E9" i="16"/>
  <c r="F9" i="16"/>
  <c r="G9" i="16"/>
  <c r="H9" i="16"/>
  <c r="I9" i="16"/>
  <c r="J9" i="16"/>
  <c r="K9" i="16"/>
  <c r="L9" i="16"/>
  <c r="M9" i="16"/>
  <c r="C10" i="16"/>
  <c r="D10" i="16"/>
  <c r="E10" i="16"/>
  <c r="F10" i="16"/>
  <c r="G10" i="16"/>
  <c r="H10" i="16"/>
  <c r="I10" i="16"/>
  <c r="J10" i="16"/>
  <c r="K10" i="16"/>
  <c r="L10" i="16"/>
  <c r="M10" i="16"/>
  <c r="C11" i="16"/>
  <c r="D11" i="16"/>
  <c r="E11" i="16"/>
  <c r="F11" i="16"/>
  <c r="G11" i="16"/>
  <c r="H11" i="16"/>
  <c r="I11" i="16"/>
  <c r="J11" i="16"/>
  <c r="K11" i="16"/>
  <c r="L11" i="16"/>
  <c r="M11" i="16"/>
  <c r="C12" i="16"/>
  <c r="D12" i="16"/>
  <c r="E12" i="16"/>
  <c r="F12" i="16"/>
  <c r="G12" i="16"/>
  <c r="H12" i="16"/>
  <c r="I12" i="16"/>
  <c r="J12" i="16"/>
  <c r="K12" i="16"/>
  <c r="L12" i="16"/>
  <c r="M12" i="16"/>
  <c r="C13" i="16"/>
  <c r="D13" i="16"/>
  <c r="E13" i="16"/>
  <c r="F13" i="16"/>
  <c r="G13" i="16"/>
  <c r="H13" i="16"/>
  <c r="I13" i="16"/>
  <c r="J13" i="16"/>
  <c r="K13" i="16"/>
  <c r="L13" i="16"/>
  <c r="M13" i="16"/>
  <c r="B7" i="16"/>
  <c r="B8" i="16"/>
  <c r="B9" i="16"/>
  <c r="B10" i="16"/>
  <c r="B11" i="16"/>
  <c r="B12" i="16"/>
  <c r="B13" i="16"/>
  <c r="B6" i="16"/>
  <c r="I56" i="1" s="1"/>
  <c r="M53" i="1"/>
  <c r="M50" i="1"/>
  <c r="M42" i="1"/>
  <c r="M34" i="1"/>
  <c r="M27" i="1"/>
  <c r="M18" i="1"/>
  <c r="L50" i="1"/>
  <c r="L42" i="1"/>
  <c r="L34" i="1"/>
  <c r="L27" i="1"/>
  <c r="L18" i="1"/>
  <c r="M5" i="1"/>
  <c r="M10" i="1"/>
  <c r="L10" i="1"/>
  <c r="J5" i="1"/>
  <c r="L5" i="1"/>
  <c r="I6" i="1"/>
  <c r="J6" i="1"/>
  <c r="I7" i="1"/>
  <c r="J7" i="1"/>
  <c r="I8" i="1"/>
  <c r="J8" i="1"/>
  <c r="I9" i="1"/>
  <c r="J9" i="1"/>
  <c r="I10" i="1"/>
  <c r="I11" i="1"/>
  <c r="I12" i="1"/>
  <c r="I13" i="1"/>
  <c r="I14" i="1"/>
  <c r="I15" i="1"/>
  <c r="I16" i="1"/>
  <c r="I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6" i="1"/>
  <c r="H7" i="1"/>
  <c r="H5" i="1"/>
  <c r="H56" i="1" l="1"/>
</calcChain>
</file>

<file path=xl/sharedStrings.xml><?xml version="1.0" encoding="utf-8"?>
<sst xmlns="http://schemas.openxmlformats.org/spreadsheetml/2006/main" count="1509" uniqueCount="152">
  <si>
    <t>PESQUISA DE CLIMA ORGANIZACIONAL - SPOT</t>
  </si>
  <si>
    <t>RESULTADO GERAL</t>
  </si>
  <si>
    <t>RESULTADO POR DIMENSÃO</t>
  </si>
  <si>
    <t>DIMENSÃO</t>
  </si>
  <si>
    <t>Nº</t>
  </si>
  <si>
    <t>ITEM</t>
  </si>
  <si>
    <t>Desvio Padrão</t>
  </si>
  <si>
    <t>Favorabilidade</t>
  </si>
  <si>
    <t>E-NPS</t>
  </si>
  <si>
    <t>Em uma escala de 0 a 10, qual seria a probabilidade de você recomendar essa organização a um amigo ou colega como um bom local para trabalhar?</t>
  </si>
  <si>
    <t>Como você se identifica?</t>
  </si>
  <si>
    <t>Mulher</t>
  </si>
  <si>
    <t>Homem</t>
  </si>
  <si>
    <t>Detratores</t>
  </si>
  <si>
    <t>Neutros</t>
  </si>
  <si>
    <t>Promotores</t>
  </si>
  <si>
    <t>Resultado final</t>
  </si>
  <si>
    <t>Resultado Geral</t>
  </si>
  <si>
    <t>Média</t>
  </si>
  <si>
    <t>PESQUISA DE CLIMA ORGANIZACIONAL</t>
  </si>
  <si>
    <t>Nota Média</t>
  </si>
  <si>
    <t>O funcionário que comete um erro é ajudado pelos colegas</t>
  </si>
  <si>
    <t>Aqui os colegas auxiliam um novo funcionário em suas dificuldades</t>
  </si>
  <si>
    <t>Aqui nesta franquia existe cooperação entre os colegas</t>
  </si>
  <si>
    <t>Nessa franquia os funcionários recebem bem um novo colega</t>
  </si>
  <si>
    <t>Existe integração entre colegas e funcionários nessa empresa</t>
  </si>
  <si>
    <t>Esta franquia submete o funcionário a uma carga excessiva de trabalho</t>
  </si>
  <si>
    <t>Esta franquia impõe que o funcionário cumpra horas extras</t>
  </si>
  <si>
    <t>Os melhores funcionários são sobrecarregados</t>
  </si>
  <si>
    <t>A Franquia se interessa apenas pelas vendas</t>
  </si>
  <si>
    <t>A franquia determina metas irreais para os colaboradores.</t>
  </si>
  <si>
    <t>Os funcionários são colocados em locais incompatíveis com as suas características pessoais</t>
  </si>
  <si>
    <t>A gestão chama a atenção de maneira desproporcional por pequenos erros</t>
  </si>
  <si>
    <t>A franquia onde trabalho não leva em conta os interesses pessoais dos funcionários ao tomar decisões que os afetam</t>
  </si>
  <si>
    <t>Nesta franquia, todos os funcionários são reconhecidos de forma igual e profissional, seguindo as mesmas regras para todos.</t>
  </si>
  <si>
    <t>Esta franquia realmente reconhece os profissionais que fazem a diferença.</t>
  </si>
  <si>
    <t>O sistema de pagamento que a franquia usa é uma ótima forma de valorizar e reconhecer quem alcança suas metas.</t>
  </si>
  <si>
    <t>A franquia reconhece e aproveita aqueles que demonstram habilidades além do esperado.</t>
  </si>
  <si>
    <t>Na franquia em que trabalho, sempre valorizam quando os funcionários aprendem novas habilidades.</t>
  </si>
  <si>
    <t>Na minha franquia, os colaboradores que desempenham bem suas tarefas são devidamente reconhecidos por seus superiores.</t>
  </si>
  <si>
    <t>O caminho para o reconhecimento é alcançar os resultados esperados.</t>
  </si>
  <si>
    <t>Na franquia onde trabalho, para ser reconhecido não é necessário estar mais próximo do gestor do que o comum.</t>
  </si>
  <si>
    <t>Na franquia em que trabalho, o reconhecimento é sempre monetário.</t>
  </si>
  <si>
    <t>Na franquia em que trabalho, as pessoas se esforçam para encontrar as melhores alternativas para realizar as atividades.</t>
  </si>
  <si>
    <t>Sinto que sou essencial na área em que atuo nesta franquia.</t>
  </si>
  <si>
    <t>Mesmo que surgisse outra oportunidade, eu pensaria por um bom tempo antes de deixar meu emprego atual.</t>
  </si>
  <si>
    <t>Meus colegas demonstram proatividade nas tarefas do trabalho.</t>
  </si>
  <si>
    <t>Os colaboradores da empresa onde trabalho têm muito orgulho de fazer parte da organização.</t>
  </si>
  <si>
    <t>A maioria dos funcionários da franquia onde trabalho está lá apenas pelo salário.</t>
  </si>
  <si>
    <t>Percebo que os funcionários da franquia onde trabalho demonstram fidelidade com a organização.</t>
  </si>
  <si>
    <t>A presença da liderança na minha área definitivamente contribui para o bom desenvolvimento das atividades.</t>
  </si>
  <si>
    <t>As discordâncias que tenho com o gestor são tratadas de forma profissional, sem levar para o lado pessoal.</t>
  </si>
  <si>
    <t>Na maioria das vezes, tenho autonomia para tomar decisões e resolver problemas, sem precisar recorrer à gestão em cada etapa do trabalho.</t>
  </si>
  <si>
    <t>Quando uma mudança é necessária, meu gestor garante que minha equipe e eu sejamos envolvidos no processo.</t>
  </si>
  <si>
    <t>Recebo orientação suficiente do meu gestor para superar dificuldades ocasionais no trabalho.</t>
  </si>
  <si>
    <t>Acredito que meu gestor reconhece e valoriza minhas contribuições ao colocá-las em prática.</t>
  </si>
  <si>
    <t>Há coerência entre o que é dito e o que é feito pela liderança.</t>
  </si>
  <si>
    <t>Meu gestor tem uma excelente habilidade para lidar com pessoas.</t>
  </si>
  <si>
    <t>As informações necessárias para realizar meu trabalho são transmitidas de forma clara e objetiva.</t>
  </si>
  <si>
    <t>As mudanças são anunciadas e explicadas com antecedência.</t>
  </si>
  <si>
    <t>A quantidade de reuniões de trabalho é adequada para manter as pessoas bem informadas sobre o que ocorre na franquia em que trabalho.</t>
  </si>
  <si>
    <t>Levo pouco tempo para entender as informações que recebo pelos diferentes canais oficiais de comunicação da franquia.</t>
  </si>
  <si>
    <t>A comunicação é realmente de mão dupla, e eu não preciso me preocupar com surpresas ou reações inesperadas.</t>
  </si>
  <si>
    <t>Na franquia onde trabalho, a informação flui de maneira uniforme para todos os colaboradores e áreas.</t>
  </si>
  <si>
    <t>Consigo obter facilmente as informações de que preciso de outras áreas da franquia para realizar adequadamente minhas atividades.</t>
  </si>
  <si>
    <t>Na franquia em que trabalho, a rede de comunicação é ágil e eficiente.</t>
  </si>
  <si>
    <t>A franquia onde  trabalho é conhecida por se importar com o desenvolvimento dos seus funcionários para que realizem bem suas tarefas.</t>
  </si>
  <si>
    <t>Há total apoio da franquia para a oferta de treinamentos diretamente relacionados à minha atividade profissional (treinamento técnico).</t>
  </si>
  <si>
    <t>O treinamento é altamente valorizado na franquia onde trabalho, inclusive aquele focado em etapas futuras da carreira dos colaboradores.</t>
  </si>
  <si>
    <t>Percebo que a empresa em que trabalho segue a legislação trabalhista e a convenção coletiva</t>
  </si>
  <si>
    <t>Aqui na franquia sou tratado com respeito e dignidade</t>
  </si>
  <si>
    <t>Na franquia em que trabalho não possui qualquer tipo de discriminação ou conduta abusiva com os colaboradores</t>
  </si>
  <si>
    <t>Idade:</t>
  </si>
  <si>
    <t>Franquia:</t>
  </si>
  <si>
    <t>Há quanto tempo você trabalha nesta franquia?</t>
  </si>
  <si>
    <t>Em uma escala de 0 a 10, quanto você indicaria esta franquia como um bom lugar para trabalhar?</t>
  </si>
  <si>
    <t>Bio Taguatinga Shopping</t>
  </si>
  <si>
    <t>2. Mais discordo que concordo</t>
  </si>
  <si>
    <t>1. Discordo totalmente</t>
  </si>
  <si>
    <t>4. Concordo totalmente</t>
  </si>
  <si>
    <t>3. Mais concordo que discordo</t>
  </si>
  <si>
    <t>Bio Mundo Castelo Forte</t>
  </si>
  <si>
    <t>Bio Shopping Conjunto Nacional</t>
  </si>
  <si>
    <t>Bio Aeroporto - Embarque</t>
  </si>
  <si>
    <t>Bio JK Shopping</t>
  </si>
  <si>
    <t>Bio Assaí Norte</t>
  </si>
  <si>
    <t>0.6</t>
  </si>
  <si>
    <t>02</t>
  </si>
  <si>
    <t>Bio 105 Norte</t>
  </si>
  <si>
    <t>Bio Shopping DF Plaza</t>
  </si>
  <si>
    <t xml:space="preserve">ser humano </t>
  </si>
  <si>
    <t>Não-binárie</t>
  </si>
  <si>
    <t>Você encontrará a seguir uma série de afirmações relacionadas ao ambiente de trabalho em nossa organização. Para cada item, pedimos que você indique o quanto concorda ou discorda com a afirmação, utilizando a escala abaixo. [A franquia em que trabalho não</t>
  </si>
  <si>
    <t>Você encontrará a seguir uma série de afirmações relacionadas ao ambiente de trabalho em nossa organização. Para cada item, pedimos que você indique o quanto concorda ou discorda com a afirmação, utilizando a escala abaixo. [Aqui na franquia sou tratado c</t>
  </si>
  <si>
    <t xml:space="preserve">Você encontrará a seguir uma série de afirmações relacionadas ao ambiente de trabalho em nossa organização. Para cada item, pedimos que você indique o quanto concorda ou discorda com a afirmação, utilizando a escala abaixo. [Percebo que a franquia em que </t>
  </si>
  <si>
    <t>Você encontrará a seguir uma série de afirmações relacionadas ao ambiente de trabalho em nossa organização. Para cada item, pedimos que você indique o quanto concorda ou discorda com a afirmação, utilizando a escala abaixo. [O treinamento é altamente valo</t>
  </si>
  <si>
    <t>Você encontrará a seguir uma série de afirmações relacionadas ao ambiente de trabalho em nossa organização. Para cada item, pedimos que você indique o quanto concorda ou discorda com a afirmação, utilizando a escala abaixo. [Há total apoio da franquia par</t>
  </si>
  <si>
    <t>Você encontrará a seguir uma série de afirmações relacionadas ao ambiente de trabalho em nossa organização. Para cada item, pedimos que você indique o quanto concorda ou discorda com a afirmação, utilizando a escala abaixo. [A franquia onde  trabalho é co</t>
  </si>
  <si>
    <t>Você encontrará a seguir uma série de afirmações relacionadas ao ambiente de trabalho em nossa organização. Para cada item, pedimos que você indique o quanto concorda ou discorda com a afirmação, utilizando a escala abaixo. [Na franquia em que trabalho2</t>
  </si>
  <si>
    <t>Você encontrará a seguir uma série de afirmações relacionadas ao ambiente de trabalho em nossa organização. Para cada item, pedimos que você indique o quanto concorda ou discorda com a afirmação, utilizando a escala abaixo. [Consigo obter facilmente as in</t>
  </si>
  <si>
    <t>Você encontrará a seguir uma série de afirmações relacionadas ao ambiente de trabalho em nossa organização. Para cada item, pedimos que você indique o quanto concorda ou discorda com a afirmação, utilizando a escala abaixo. [Na franquia onde trabalho, a i</t>
  </si>
  <si>
    <t>Você encontrará a seguir uma série de afirmações relacionadas ao ambiente de trabalho em nossa organização. Para cada item, pedimos que você indique o quanto concorda ou discorda com a afirmação, utilizando a escala abaixo. [A comunicação é realmente de m</t>
  </si>
  <si>
    <t>Você encontrará a seguir uma série de afirmações relacionadas ao ambiente de trabalho em nossa organização. Para cada item, pedimos que você indique o quanto concorda ou discorda com a afirmação, utilizando a escala abaixo. [Levo pouco tempo para entender</t>
  </si>
  <si>
    <t>Você encontrará a seguir uma série de afirmações relacionadas ao ambiente de trabalho em nossa organização. Para cada item, pedimos que você indique o quanto concorda ou discorda com a afirmação, utilizando a escala abaixo. [A quantidade de reuniões de tr</t>
  </si>
  <si>
    <t>Você encontrará a seguir uma série de afirmações relacionadas ao ambiente de trabalho em nossa organização. Para cada item, pedimos que você indique o quanto concorda ou discorda com a afirmação, utilizando a escala abaixo. [As mudanças são anunciadas e e</t>
  </si>
  <si>
    <t>Você encontrará a seguir uma série de afirmações relacionadas ao ambiente de trabalho em nossa organização. Para cada item, pedimos que você indique o quanto concorda ou discorda com a afirmação, utilizando a escala abaixo. [As informações necessárias par</t>
  </si>
  <si>
    <t>Você encontrará a seguir uma série de afirmações relacionadas ao ambiente de trabalho em nossa organização. Para cada item, pedimos que você indique o quanto concorda ou discorda com a afirmação, utilizando a escala abaixo. [Meu gestor tem uma excelente h</t>
  </si>
  <si>
    <t>Você encontrará a seguir uma série de afirmações relacionadas ao ambiente de trabalho em nossa organização. Para cada item, pedimos que você indique o quanto concorda ou discorda com a afirmação, utilizando a escala abaixo. [Há coerência entre o que é dit</t>
  </si>
  <si>
    <t>Você encontrará a seguir uma série de afirmações relacionadas ao ambiente de trabalho em nossa organização. Para cada item, pedimos que você indique o quanto concorda ou discorda com a afirmação, utilizando a escala abaixo. [Acredito que meu gestor reconh</t>
  </si>
  <si>
    <t>Você encontrará a seguir uma série de afirmações relacionadas ao ambiente de trabalho em nossa organização. Para cada item, pedimos que você indique o quanto concorda ou discorda com a afirmação, utilizando a escala abaixo. [Recebo orientação suficiente d</t>
  </si>
  <si>
    <t>Você encontrará a seguir uma série de afirmações relacionadas ao ambiente de trabalho em nossa organização. Para cada item, pedimos que você indique o quanto concorda ou discorda com a afirmação, utilizando a escala abaixo. [Quando uma mudança é necessári</t>
  </si>
  <si>
    <t>Você encontrará a seguir uma série de afirmações relacionadas ao ambiente de trabalho em nossa organização. Para cada item, pedimos que você indique o quanto concorda ou discorda com a afirmação, utilizando a escala abaixo. [Na maioria das vezes, tenho au</t>
  </si>
  <si>
    <t>Você encontrará a seguir uma série de afirmações relacionadas ao ambiente de trabalho em nossa organização. Para cada item, pedimos que você indique o quanto concorda ou discorda com a afirmação, utilizando a escala abaixo. [As discordâncias que tenho com</t>
  </si>
  <si>
    <t>Você encontrará a seguir uma série de afirmações relacionadas ao ambiente de trabalho em nossa organização. Para cada item, pedimos que você indique o quanto concorda ou discorda com a afirmação, utilizando a escala abaixo. [A presença da liderança na min</t>
  </si>
  <si>
    <t>Você encontrará a seguir uma série de afirmações relacionadas ao ambiente de trabalho em nossa organização. Para cada item, pedimos que você indique o quanto concorda ou discorda com a afirmação, utilizando a escala abaixo. [Percebo que os funcionários da</t>
  </si>
  <si>
    <t xml:space="preserve">Você encontrará a seguir uma série de afirmações relacionadas ao ambiente de trabalho em nossa organização. Para cada item, pedimos que você indique o quanto concorda ou discorda com a afirmação, utilizando a escala abaixo. [A maioria dos funcionários da </t>
  </si>
  <si>
    <t>Você encontrará a seguir uma série de afirmações relacionadas ao ambiente de trabalho em nossa organização. Para cada item, pedimos que você indique o quanto concorda ou discorda com a afirmação, utilizando a escala abaixo. [Os colaboradores da empresa on</t>
  </si>
  <si>
    <t>Você encontrará a seguir uma série de afirmações relacionadas ao ambiente de trabalho em nossa organização. Para cada item, pedimos que você indique o quanto concorda ou discorda com a afirmação, utilizando a escala abaixo. [Meus colegas demonstram proati</t>
  </si>
  <si>
    <t>Você encontrará a seguir uma série de afirmações relacionadas ao ambiente de trabalho em nossa organização. Para cada item, pedimos que você indique o quanto concorda ou discorda com a afirmação, utilizando a escala abaixo. [Mesmo que surgisse outra oport</t>
  </si>
  <si>
    <t>Você encontrará a seguir uma série de afirmações relacionadas ao ambiente de trabalho em nossa organização. Para cada item, pedimos que você indique o quanto concorda ou discorda com a afirmação, utilizando a escala abaixo. [Sinto que sou essencial na áre</t>
  </si>
  <si>
    <t>Você encontrará a seguir uma série de afirmações relacionadas ao ambiente de trabalho em nossa organização. Para cada item, pedimos que você indique o quanto concorda ou discorda com a afirmação, utilizando a escala abaixo. [Na franquia em que trabalho, a</t>
  </si>
  <si>
    <t>Você encontrará a seguir uma série de afirmações relacionadas ao ambiente de trabalho em nossa organização. Para cada item, pedimos que você indique o quanto concorda ou discorda com a afirmação, utilizando a escala abaixo. [Na franquia em que trabalho, o</t>
  </si>
  <si>
    <t>Você encontrará a seguir uma série de afirmações relacionadas ao ambiente de trabalho em nossa organização. Para cada item, pedimos que você indique o quanto concorda ou discorda com a afirmação, utilizando a escala abaixo. [Na franquia onde trabalho, par</t>
  </si>
  <si>
    <t>Você encontrará a seguir uma série de afirmações relacionadas ao ambiente de trabalho em nossa organização. Para cada item, pedimos que você indique o quanto concorda ou discorda com a afirmação, utilizando a escala abaixo. [O caminho para o reconheciment</t>
  </si>
  <si>
    <t>Você encontrará a seguir uma série de afirmações relacionadas ao ambiente de trabalho em nossa organização. Para cada item, pedimos que você indique o quanto concorda ou discorda com a afirmação, utilizando a escala abaixo. [Na minha franquia, os colabora</t>
  </si>
  <si>
    <t>Você encontrará a seguir uma série de afirmações relacionadas ao ambiente de trabalho em nossa organização. Para cada item, pedimos que você indique o quanto concorda ou discorda com a afirmação, utilizando a escala abaixo. [Na franquia em que trabalho, s</t>
  </si>
  <si>
    <t>Você encontrará a seguir uma série de afirmações relacionadas ao ambiente de trabalho em nossa organização. Para cada item, pedimos que você indique o quanto concorda ou discorda com a afirmação, utilizando a escala abaixo. [A franquia reconhece e aprovei</t>
  </si>
  <si>
    <t>Você encontrará a seguir uma série de afirmações relacionadas ao ambiente de trabalho em nossa organização. Para cada item, pedimos que você indique o quanto concorda ou discorda com a afirmação, utilizando a escala abaixo. [O sistema de pagamento que a f</t>
  </si>
  <si>
    <t>Você encontrará a seguir uma série de afirmações relacionadas ao ambiente de trabalho em nossa organização. Para cada item, pedimos que você indique o quanto concorda ou discorda com a afirmação, utilizando a escala abaixo. [Esta franquia realmente reconh</t>
  </si>
  <si>
    <t>Você encontrará a seguir uma série de afirmações relacionadas ao ambiente de trabalho em nossa organização. Para cada item, pedimos que você indique o quanto concorda ou discorda com a afirmação, utilizando a escala abaixo. [Nesta franquia, todos os funci</t>
  </si>
  <si>
    <t>Você encontrará a seguir uma série de afirmações relacionadas ao ambiente de trabalho em nossa organização. Para cada item, pedimos que você indique o quanto concorda ou discorda com a afirmação, utilizando a escala abaixo. [A franquia onde trabalho não l</t>
  </si>
  <si>
    <t>Você encontrará a seguir uma série de afirmações relacionadas ao ambiente de trabalho em nossa organização. Para cada item, pedimos que você indique o quanto concorda ou discorda com a afirmação, utilizando a escala abaixo. [A gestão chama a atenção de ma</t>
  </si>
  <si>
    <t xml:space="preserve">Você encontrará a seguir uma série de afirmações relacionadas ao ambiente de trabalho em nossa organização. Para cada item, pedimos que você indique o quanto concorda ou discorda com a afirmação, utilizando a escala abaixo. [Os funcionários são colocados </t>
  </si>
  <si>
    <t>Você encontrará a seguir uma série de afirmações relacionadas ao ambiente de trabalho em nossa organização. Para cada item, pedimos que você indique o quanto concorda ou discorda com a afirmação, utilizando a escala abaixo. [A franquia determina metas irr</t>
  </si>
  <si>
    <t>Você encontrará a seguir uma série de afirmações relacionadas ao ambiente de trabalho em nossa organização. Para cada item, pedimos que você indique o quanto concorda ou discorda com a afirmação, utilizando a escala abaixo. [A Franquia se interessa apenas</t>
  </si>
  <si>
    <t>Você encontrará a seguir uma série de afirmações relacionadas ao ambiente de trabalho em nossa organização. Para cada item, pedimos que você indique o quanto concorda ou discorda com a afirmação, utilizando a escala abaixo. [Os melhores funcionários são s</t>
  </si>
  <si>
    <t>Você encontrará a seguir uma série de afirmações relacionadas ao ambiente de trabalho em nossa organização. Para cada item, pedimos que você indique o quanto concorda ou discorda com a afirmação, utilizando a escala abaixo. [Esta franquia impõe que o func</t>
  </si>
  <si>
    <t>Você encontrará a seguir uma série de afirmações relacionadas ao ambiente de trabalho em nossa organização. Para cada item, pedimos que você indique o quanto concorda ou discorda com a afirmação, utilizando a escala abaixo. [Esta franquia submete o funcio</t>
  </si>
  <si>
    <t>Você encontrará a seguir uma série de afirmações relacionadas ao ambiente de trabalho em nossa organização. Para cada item, pedimos que você indique o quanto concorda ou discorda com a afirmação, utilizando a escala abaixo. [Existe integração entre colega</t>
  </si>
  <si>
    <t>Você encontrará a seguir uma série de afirmações relacionadas ao ambiente de trabalho em nossa organização. Para cada item, pedimos que você indique o quanto concorda ou discorda com a afirmação, utilizando a escala abaixo. [Nessa franquia os funcionários</t>
  </si>
  <si>
    <t>Você encontrará a seguir uma série de afirmações relacionadas ao ambiente de trabalho em nossa organização. Para cada item, pedimos que você indique o quanto concorda ou discorda com a afirmação, utilizando a escala abaixo. [Aqui nesta franquia existe coo</t>
  </si>
  <si>
    <t>Você encontrará a seguir uma série de afirmações relacionadas ao ambiente de trabalho em nossa organização. Para cada item, pedimos que você indique o quanto concorda ou discorda com a afirmação, utilizando a escala abaixo. [Aqui os colegas auxiliam um no</t>
  </si>
  <si>
    <t>Você encontrará a seguir uma série de afirmações relacionadas ao ambiente de trabalho em nossa organização. Para cada item, pedimos que você indique o quanto concorda ou discorda com a afirmação, utilizando a escala abaixo. [O funcionário que comete um er</t>
  </si>
  <si>
    <t>Carimbo de data/hora</t>
  </si>
  <si>
    <t>Coesão entre Colegas</t>
  </si>
  <si>
    <t>Carga de Trabalho</t>
  </si>
  <si>
    <t>Reconhecimento</t>
  </si>
  <si>
    <t>Comprometimento</t>
  </si>
  <si>
    <t>Estilo de Gerenciamento</t>
  </si>
  <si>
    <t>Comunicação</t>
  </si>
  <si>
    <t>Treinamento e Desenvolvimento</t>
  </si>
  <si>
    <t>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</si>
</sst>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6"/>
      <color rgb="FF000000"/>
      <name val="Montserrat"/>
    </font>
    <font>
      <b/>
      <sz val="14"/>
      <color rgb="FF000000"/>
      <name val="Montserrat"/>
    </font>
    <font>
      <sz val="10"/>
      <color rgb="FF000000"/>
      <name val="Montserrat"/>
    </font>
    <font>
      <sz val="10"/>
      <color rgb="FF000000"/>
      <name val="Arial"/>
      <family val="2"/>
    </font>
    <font>
      <b/>
      <sz val="16"/>
      <color rgb="FFFF0000"/>
      <name val="Montserrat"/>
    </font>
    <font>
      <b/>
      <sz val="12"/>
      <color theme="1"/>
      <name val="Montserrat"/>
    </font>
    <font>
      <sz val="10"/>
      <color theme="1"/>
      <name val="Montserrat"/>
    </font>
    <font>
      <b/>
      <sz val="10"/>
      <name val="Montserrat"/>
    </font>
    <font>
      <sz val="10"/>
      <color rgb="FF000000"/>
      <name val="Arial"/>
      <family val="2"/>
    </font>
    <font>
      <sz val="14"/>
      <color theme="1"/>
      <name val="Montserrat"/>
    </font>
    <font>
      <sz val="10"/>
      <color rgb="FFFF0000"/>
      <name val="Montserrat"/>
    </font>
    <font>
      <sz val="14"/>
      <color rgb="FF000000"/>
      <name val="Montserrat"/>
    </font>
    <font>
      <b/>
      <sz val="14"/>
      <color theme="1"/>
      <name val="Montserrat"/>
    </font>
    <font>
      <b/>
      <sz val="36"/>
      <color theme="0"/>
      <name val="Montserrat"/>
    </font>
    <font>
      <b/>
      <sz val="20"/>
      <color theme="0"/>
      <name val="Montserrat"/>
    </font>
    <font>
      <sz val="10"/>
      <color theme="0"/>
      <name val="Montserrat"/>
    </font>
    <font>
      <sz val="14"/>
      <color theme="0"/>
      <name val="Montserrat"/>
    </font>
    <font>
      <sz val="12"/>
      <color rgb="FF000000"/>
      <name val="Montserrat"/>
    </font>
    <font>
      <sz val="10"/>
      <color theme="0"/>
      <name val="Arial"/>
      <family val="2"/>
    </font>
    <font>
      <sz val="12"/>
      <name val="Montserrat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 (Corpo)"/>
    </font>
    <font>
      <b/>
      <sz val="12"/>
      <color theme="1"/>
      <name val="Arial (Corpo)"/>
    </font>
    <font>
      <sz val="12"/>
      <color rgb="FF000000"/>
      <name val="Arial (Corpo)"/>
    </font>
    <font>
      <sz val="10"/>
      <color rgb="FFFF0000"/>
      <name val="Arial (Corpo)"/>
    </font>
    <font>
      <b/>
      <sz val="16"/>
      <color theme="1"/>
      <name val="Montserrat"/>
    </font>
    <font>
      <sz val="12"/>
      <color theme="1"/>
      <name val="Montserrat"/>
    </font>
    <font>
      <sz val="12"/>
      <color rgb="FFFF0000"/>
      <name val="Montserrat"/>
    </font>
    <font>
      <sz val="14"/>
      <name val="Montserrat"/>
    </font>
    <font>
      <sz val="22"/>
      <color theme="1"/>
      <name val="Montserrat"/>
    </font>
    <font>
      <b/>
      <sz val="22"/>
      <color theme="1"/>
      <name val="Montserrat"/>
    </font>
    <font>
      <b/>
      <sz val="20"/>
      <name val="Montserrat"/>
    </font>
    <font>
      <sz val="20"/>
      <color theme="1"/>
      <name val="Montserrat"/>
    </font>
    <font>
      <b/>
      <sz val="20"/>
      <color rgb="FF000000"/>
      <name val="Montserrat"/>
    </font>
    <font>
      <b/>
      <sz val="20"/>
      <color theme="1"/>
      <name val="Montserrat"/>
    </font>
    <font>
      <sz val="18"/>
      <color rgb="FF000000"/>
      <name val="Montserrat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0E0E3"/>
      </patternFill>
    </fill>
    <fill>
      <patternFill patternType="solid">
        <fgColor theme="0" tint="-4.9989318521683403E-2"/>
        <bgColor rgb="FFC9DAF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rgb="FF5B3F86"/>
      </patternFill>
    </fill>
    <fill>
      <patternFill patternType="solid">
        <fgColor theme="7" tint="0.59999389629810485"/>
        <bgColor rgb="FFEA9999"/>
      </patternFill>
    </fill>
    <fill>
      <patternFill patternType="solid">
        <fgColor theme="9" tint="0.39997558519241921"/>
        <bgColor rgb="FFEA9999"/>
      </patternFill>
    </fill>
    <fill>
      <patternFill patternType="solid">
        <fgColor theme="7" tint="-0.249977111117893"/>
        <bgColor rgb="FFC9DAF8"/>
      </patternFill>
    </fill>
  </fills>
  <borders count="1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rgb="FF000000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EA9999"/>
      </left>
      <right style="thin">
        <color rgb="FFEA9999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dotted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1"/>
    <xf numFmtId="0" fontId="24" fillId="0" borderId="1"/>
  </cellStyleXfs>
  <cellXfs count="2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9" fillId="0" borderId="0" xfId="0" applyFont="1"/>
    <xf numFmtId="0" fontId="20" fillId="0" borderId="1" xfId="0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1" xfId="0" applyFont="1" applyBorder="1"/>
    <xf numFmtId="0" fontId="2" fillId="6" borderId="1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 wrapText="1"/>
    </xf>
    <xf numFmtId="0" fontId="1" fillId="0" borderId="0" xfId="0" applyFont="1"/>
    <xf numFmtId="0" fontId="14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0" fontId="1" fillId="0" borderId="1" xfId="1" applyNumberFormat="1" applyFont="1" applyFill="1" applyBorder="1" applyAlignment="1"/>
    <xf numFmtId="0" fontId="1" fillId="0" borderId="1" xfId="0" applyFont="1" applyBorder="1"/>
    <xf numFmtId="0" fontId="24" fillId="0" borderId="1" xfId="3"/>
    <xf numFmtId="0" fontId="23" fillId="0" borderId="34" xfId="3" applyFont="1" applyBorder="1" applyAlignment="1">
      <alignment vertical="center"/>
    </xf>
    <xf numFmtId="0" fontId="23" fillId="0" borderId="35" xfId="3" applyFont="1" applyBorder="1" applyAlignment="1">
      <alignment vertical="center"/>
    </xf>
    <xf numFmtId="164" fontId="23" fillId="0" borderId="36" xfId="3" applyNumberFormat="1" applyFont="1" applyBorder="1" applyAlignment="1">
      <alignment vertical="center"/>
    </xf>
    <xf numFmtId="0" fontId="23" fillId="0" borderId="37" xfId="3" applyFont="1" applyBorder="1" applyAlignment="1">
      <alignment vertical="center"/>
    </xf>
    <xf numFmtId="0" fontId="23" fillId="0" borderId="38" xfId="3" applyFont="1" applyBorder="1" applyAlignment="1">
      <alignment vertical="center"/>
    </xf>
    <xf numFmtId="164" fontId="23" fillId="0" borderId="39" xfId="3" applyNumberFormat="1" applyFont="1" applyBorder="1" applyAlignment="1">
      <alignment vertical="center"/>
    </xf>
    <xf numFmtId="0" fontId="23" fillId="0" borderId="40" xfId="3" applyFont="1" applyBorder="1" applyAlignment="1">
      <alignment vertical="center"/>
    </xf>
    <xf numFmtId="0" fontId="23" fillId="0" borderId="41" xfId="3" applyFont="1" applyBorder="1" applyAlignment="1">
      <alignment vertical="center"/>
    </xf>
    <xf numFmtId="164" fontId="23" fillId="0" borderId="42" xfId="3" applyNumberFormat="1" applyFont="1" applyBorder="1" applyAlignment="1">
      <alignment vertical="center"/>
    </xf>
    <xf numFmtId="0" fontId="23" fillId="0" borderId="38" xfId="3" quotePrefix="1" applyFont="1" applyBorder="1" applyAlignment="1">
      <alignment vertical="center"/>
    </xf>
    <xf numFmtId="0" fontId="23" fillId="0" borderId="33" xfId="3" applyFont="1" applyBorder="1" applyAlignment="1">
      <alignment horizontal="left" vertical="center"/>
    </xf>
    <xf numFmtId="0" fontId="23" fillId="0" borderId="31" xfId="3" applyFont="1" applyBorder="1" applyAlignment="1">
      <alignment horizontal="left" vertical="center"/>
    </xf>
    <xf numFmtId="0" fontId="23" fillId="0" borderId="43" xfId="3" applyFont="1" applyBorder="1" applyAlignment="1">
      <alignment horizontal="left" vertical="center"/>
    </xf>
    <xf numFmtId="0" fontId="1" fillId="0" borderId="1" xfId="2" applyFont="1" applyFill="1"/>
    <xf numFmtId="0" fontId="0" fillId="0" borderId="0" xfId="0" applyFill="1"/>
    <xf numFmtId="0" fontId="5" fillId="0" borderId="1" xfId="2" applyFill="1"/>
    <xf numFmtId="0" fontId="23" fillId="0" borderId="38" xfId="3" applyNumberFormat="1" applyFont="1" applyFill="1" applyBorder="1" applyAlignment="1">
      <alignment vertical="center"/>
    </xf>
    <xf numFmtId="0" fontId="23" fillId="0" borderId="41" xfId="3" applyNumberFormat="1" applyFont="1" applyFill="1" applyBorder="1" applyAlignment="1">
      <alignment vertical="center"/>
    </xf>
    <xf numFmtId="0" fontId="23" fillId="0" borderId="35" xfId="3" applyNumberFormat="1" applyFont="1" applyFill="1" applyBorder="1" applyAlignment="1">
      <alignment vertical="center"/>
    </xf>
    <xf numFmtId="0" fontId="23" fillId="0" borderId="37" xfId="3" applyNumberFormat="1" applyFont="1" applyFill="1" applyBorder="1" applyAlignment="1">
      <alignment vertical="center"/>
    </xf>
    <xf numFmtId="0" fontId="23" fillId="0" borderId="40" xfId="3" applyNumberFormat="1" applyFont="1" applyFill="1" applyBorder="1" applyAlignment="1">
      <alignment vertical="center"/>
    </xf>
    <xf numFmtId="0" fontId="23" fillId="0" borderId="34" xfId="3" applyNumberFormat="1" applyFont="1" applyFill="1" applyBorder="1" applyAlignment="1">
      <alignment vertical="center"/>
    </xf>
    <xf numFmtId="0" fontId="25" fillId="9" borderId="31" xfId="0" applyFont="1" applyFill="1" applyBorder="1" applyAlignment="1">
      <alignment horizontal="left" vertical="center" wrapText="1"/>
    </xf>
    <xf numFmtId="0" fontId="26" fillId="11" borderId="32" xfId="0" applyFont="1" applyFill="1" applyBorder="1" applyAlignment="1">
      <alignment horizontal="left" vertical="center" wrapText="1"/>
    </xf>
    <xf numFmtId="0" fontId="25" fillId="10" borderId="32" xfId="0" applyFont="1" applyFill="1" applyBorder="1" applyAlignment="1">
      <alignment horizontal="left" vertical="center" wrapText="1"/>
    </xf>
    <xf numFmtId="0" fontId="25" fillId="9" borderId="33" xfId="0" applyFont="1" applyFill="1" applyBorder="1" applyAlignment="1">
      <alignment horizontal="left" vertical="center" wrapText="1"/>
    </xf>
    <xf numFmtId="0" fontId="25" fillId="4" borderId="1" xfId="2" applyFont="1" applyFill="1" applyAlignment="1">
      <alignment wrapText="1"/>
    </xf>
    <xf numFmtId="0" fontId="27" fillId="4" borderId="0" xfId="0" applyFont="1" applyFill="1" applyAlignment="1">
      <alignment wrapText="1"/>
    </xf>
    <xf numFmtId="0" fontId="28" fillId="0" borderId="38" xfId="3" applyNumberFormat="1" applyFont="1" applyFill="1" applyBorder="1" applyAlignment="1">
      <alignment vertical="center"/>
    </xf>
    <xf numFmtId="0" fontId="28" fillId="0" borderId="1" xfId="3" applyNumberFormat="1" applyFont="1" applyFill="1" applyBorder="1" applyAlignment="1"/>
    <xf numFmtId="0" fontId="28" fillId="0" borderId="38" xfId="3" quotePrefix="1" applyNumberFormat="1" applyFont="1" applyFill="1" applyBorder="1" applyAlignment="1">
      <alignment vertical="center"/>
    </xf>
    <xf numFmtId="0" fontId="28" fillId="0" borderId="37" xfId="3" applyNumberFormat="1" applyFont="1" applyFill="1" applyBorder="1" applyAlignment="1">
      <alignment vertical="center"/>
    </xf>
    <xf numFmtId="0" fontId="28" fillId="0" borderId="1" xfId="2" applyFont="1" applyFill="1"/>
    <xf numFmtId="0" fontId="28" fillId="0" borderId="0" xfId="0" applyFont="1" applyFill="1"/>
    <xf numFmtId="0" fontId="28" fillId="0" borderId="41" xfId="3" applyNumberFormat="1" applyFont="1" applyFill="1" applyBorder="1" applyAlignment="1">
      <alignment vertical="center"/>
    </xf>
    <xf numFmtId="0" fontId="28" fillId="0" borderId="40" xfId="3" applyNumberFormat="1" applyFont="1" applyFill="1" applyBorder="1" applyAlignment="1">
      <alignment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3" fillId="7" borderId="46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58" xfId="0" applyFont="1" applyFill="1" applyBorder="1" applyAlignment="1">
      <alignment horizontal="center" vertical="center" wrapText="1"/>
    </xf>
    <xf numFmtId="0" fontId="2" fillId="6" borderId="62" xfId="0" applyFont="1" applyFill="1" applyBorder="1" applyAlignment="1">
      <alignment horizontal="center" vertical="center" wrapText="1"/>
    </xf>
    <xf numFmtId="0" fontId="2" fillId="6" borderId="63" xfId="0" applyFont="1" applyFill="1" applyBorder="1" applyAlignment="1">
      <alignment horizontal="center" vertical="center" wrapText="1"/>
    </xf>
    <xf numFmtId="0" fontId="2" fillId="6" borderId="64" xfId="0" applyFont="1" applyFill="1" applyBorder="1" applyAlignment="1">
      <alignment horizontal="center" vertical="center" wrapText="1"/>
    </xf>
    <xf numFmtId="0" fontId="2" fillId="6" borderId="7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6" borderId="89" xfId="0" applyFont="1" applyFill="1" applyBorder="1" applyAlignment="1">
      <alignment horizontal="center" vertical="center" wrapText="1"/>
    </xf>
    <xf numFmtId="0" fontId="2" fillId="6" borderId="90" xfId="0" applyFont="1" applyFill="1" applyBorder="1" applyAlignment="1">
      <alignment horizontal="center" vertical="center" wrapText="1"/>
    </xf>
    <xf numFmtId="0" fontId="2" fillId="6" borderId="9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78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88" xfId="0" applyFont="1" applyBorder="1" applyAlignment="1">
      <alignment horizontal="center" vertical="center" wrapText="1"/>
    </xf>
    <xf numFmtId="0" fontId="29" fillId="0" borderId="81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2" fontId="30" fillId="0" borderId="96" xfId="0" applyNumberFormat="1" applyFont="1" applyBorder="1" applyAlignment="1">
      <alignment horizontal="center" vertical="center"/>
    </xf>
    <xf numFmtId="2" fontId="30" fillId="0" borderId="97" xfId="0" applyNumberFormat="1" applyFont="1" applyBorder="1" applyAlignment="1">
      <alignment horizontal="center" vertical="center"/>
    </xf>
    <xf numFmtId="10" fontId="30" fillId="0" borderId="98" xfId="1" applyNumberFormat="1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left" vertical="center" wrapText="1"/>
    </xf>
    <xf numFmtId="2" fontId="30" fillId="0" borderId="99" xfId="0" applyNumberFormat="1" applyFont="1" applyBorder="1" applyAlignment="1">
      <alignment horizontal="center" vertical="center"/>
    </xf>
    <xf numFmtId="2" fontId="30" fillId="0" borderId="100" xfId="0" applyNumberFormat="1" applyFont="1" applyBorder="1" applyAlignment="1">
      <alignment horizontal="center" vertical="center"/>
    </xf>
    <xf numFmtId="10" fontId="30" fillId="0" borderId="101" xfId="1" applyNumberFormat="1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left" vertical="center" wrapText="1"/>
    </xf>
    <xf numFmtId="2" fontId="30" fillId="0" borderId="102" xfId="0" applyNumberFormat="1" applyFont="1" applyBorder="1" applyAlignment="1">
      <alignment horizontal="center" vertical="center"/>
    </xf>
    <xf numFmtId="2" fontId="30" fillId="0" borderId="103" xfId="0" applyNumberFormat="1" applyFont="1" applyBorder="1" applyAlignment="1">
      <alignment horizontal="center" vertical="center"/>
    </xf>
    <xf numFmtId="10" fontId="30" fillId="0" borderId="104" xfId="1" applyNumberFormat="1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0" fontId="19" fillId="0" borderId="66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left" vertical="center" wrapText="1"/>
    </xf>
    <xf numFmtId="0" fontId="19" fillId="0" borderId="67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left" vertical="center" wrapText="1"/>
    </xf>
    <xf numFmtId="0" fontId="19" fillId="0" borderId="77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left" vertical="center" wrapText="1"/>
    </xf>
    <xf numFmtId="2" fontId="30" fillId="0" borderId="105" xfId="0" applyNumberFormat="1" applyFont="1" applyBorder="1" applyAlignment="1">
      <alignment horizontal="center" vertical="center"/>
    </xf>
    <xf numFmtId="2" fontId="30" fillId="0" borderId="106" xfId="0" applyNumberFormat="1" applyFont="1" applyBorder="1" applyAlignment="1">
      <alignment horizontal="center" vertical="center"/>
    </xf>
    <xf numFmtId="10" fontId="30" fillId="0" borderId="107" xfId="1" applyNumberFormat="1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 wrapText="1"/>
    </xf>
    <xf numFmtId="0" fontId="19" fillId="0" borderId="82" xfId="0" applyFont="1" applyBorder="1" applyAlignment="1">
      <alignment horizontal="center" vertical="center" wrapText="1"/>
    </xf>
    <xf numFmtId="0" fontId="30" fillId="0" borderId="83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left" vertical="center" wrapText="1"/>
    </xf>
    <xf numFmtId="0" fontId="30" fillId="0" borderId="85" xfId="0" applyFont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left" vertical="center" wrapText="1"/>
    </xf>
    <xf numFmtId="2" fontId="30" fillId="0" borderId="93" xfId="0" applyNumberFormat="1" applyFont="1" applyBorder="1" applyAlignment="1">
      <alignment horizontal="center" vertical="center"/>
    </xf>
    <xf numFmtId="2" fontId="30" fillId="0" borderId="94" xfId="0" applyNumberFormat="1" applyFont="1" applyBorder="1" applyAlignment="1">
      <alignment horizontal="center" vertical="center"/>
    </xf>
    <xf numFmtId="10" fontId="30" fillId="0" borderId="95" xfId="1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left" vertical="center" wrapText="1"/>
    </xf>
    <xf numFmtId="2" fontId="30" fillId="0" borderId="27" xfId="0" applyNumberFormat="1" applyFont="1" applyBorder="1" applyAlignment="1">
      <alignment horizontal="center" vertical="center"/>
    </xf>
    <xf numFmtId="2" fontId="30" fillId="0" borderId="6" xfId="0" applyNumberFormat="1" applyFont="1" applyBorder="1" applyAlignment="1">
      <alignment horizontal="center" vertical="center"/>
    </xf>
    <xf numFmtId="10" fontId="30" fillId="0" borderId="28" xfId="1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6" borderId="48" xfId="0" applyFont="1" applyFill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1" fillId="0" borderId="1" xfId="1" applyNumberFormat="1" applyFont="1" applyFill="1" applyBorder="1" applyAlignment="1"/>
    <xf numFmtId="0" fontId="30" fillId="0" borderId="0" xfId="0" applyFont="1"/>
    <xf numFmtId="0" fontId="35" fillId="5" borderId="12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2" fontId="37" fillId="0" borderId="23" xfId="0" applyNumberFormat="1" applyFont="1" applyBorder="1" applyAlignment="1">
      <alignment horizontal="center" vertical="center"/>
    </xf>
    <xf numFmtId="2" fontId="37" fillId="0" borderId="24" xfId="0" applyNumberFormat="1" applyFont="1" applyBorder="1" applyAlignment="1">
      <alignment horizontal="center" vertical="center"/>
    </xf>
    <xf numFmtId="10" fontId="37" fillId="0" borderId="25" xfId="1" applyNumberFormat="1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1" fontId="37" fillId="2" borderId="12" xfId="0" applyNumberFormat="1" applyFont="1" applyFill="1" applyBorder="1" applyAlignment="1">
      <alignment horizontal="center" vertical="center"/>
    </xf>
    <xf numFmtId="1" fontId="37" fillId="3" borderId="11" xfId="0" applyNumberFormat="1" applyFont="1" applyFill="1" applyBorder="1" applyAlignment="1">
      <alignment horizontal="center" vertical="center"/>
    </xf>
    <xf numFmtId="1" fontId="37" fillId="4" borderId="11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92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2" fontId="39" fillId="0" borderId="108" xfId="0" applyNumberFormat="1" applyFont="1" applyBorder="1" applyAlignment="1">
      <alignment horizontal="center" vertical="center"/>
    </xf>
    <xf numFmtId="10" fontId="39" fillId="0" borderId="109" xfId="1" applyNumberFormat="1" applyFont="1" applyBorder="1" applyAlignment="1">
      <alignment horizontal="center" vertical="center"/>
    </xf>
    <xf numFmtId="2" fontId="39" fillId="0" borderId="110" xfId="0" applyNumberFormat="1" applyFont="1" applyBorder="1" applyAlignment="1">
      <alignment horizontal="center" vertical="center"/>
    </xf>
    <xf numFmtId="10" fontId="39" fillId="0" borderId="111" xfId="1" applyNumberFormat="1" applyFont="1" applyBorder="1" applyAlignment="1">
      <alignment horizontal="center" vertical="center"/>
    </xf>
    <xf numFmtId="2" fontId="39" fillId="0" borderId="112" xfId="0" applyNumberFormat="1" applyFont="1" applyBorder="1" applyAlignment="1">
      <alignment horizontal="center" vertical="center"/>
    </xf>
    <xf numFmtId="10" fontId="39" fillId="0" borderId="113" xfId="1" applyNumberFormat="1" applyFont="1" applyBorder="1" applyAlignment="1">
      <alignment horizontal="center" vertical="center"/>
    </xf>
    <xf numFmtId="2" fontId="39" fillId="0" borderId="18" xfId="0" applyNumberFormat="1" applyFont="1" applyBorder="1" applyAlignment="1">
      <alignment horizontal="center" vertical="center"/>
    </xf>
    <xf numFmtId="10" fontId="39" fillId="0" borderId="18" xfId="1" applyNumberFormat="1" applyFont="1" applyBorder="1" applyAlignment="1">
      <alignment horizontal="center" vertical="center"/>
    </xf>
    <xf numFmtId="2" fontId="39" fillId="0" borderId="4" xfId="0" applyNumberFormat="1" applyFont="1" applyBorder="1" applyAlignment="1">
      <alignment horizontal="center" vertical="center"/>
    </xf>
    <xf numFmtId="10" fontId="39" fillId="0" borderId="4" xfId="1" applyNumberFormat="1" applyFont="1" applyBorder="1" applyAlignment="1">
      <alignment horizontal="center" vertical="center"/>
    </xf>
    <xf numFmtId="2" fontId="39" fillId="0" borderId="89" xfId="0" applyNumberFormat="1" applyFont="1" applyBorder="1" applyAlignment="1">
      <alignment horizontal="center" vertical="center"/>
    </xf>
    <xf numFmtId="10" fontId="39" fillId="0" borderId="89" xfId="1" applyNumberFormat="1" applyFont="1" applyBorder="1" applyAlignment="1">
      <alignment horizontal="center" vertical="center"/>
    </xf>
    <xf numFmtId="2" fontId="39" fillId="0" borderId="90" xfId="0" applyNumberFormat="1" applyFont="1" applyBorder="1" applyAlignment="1">
      <alignment horizontal="center" vertical="center"/>
    </xf>
    <xf numFmtId="10" fontId="39" fillId="0" borderId="90" xfId="1" applyNumberFormat="1" applyFont="1" applyBorder="1" applyAlignment="1">
      <alignment horizontal="center" vertical="center"/>
    </xf>
    <xf numFmtId="2" fontId="39" fillId="0" borderId="91" xfId="0" applyNumberFormat="1" applyFont="1" applyBorder="1" applyAlignment="1">
      <alignment horizontal="center" vertical="center"/>
    </xf>
    <xf numFmtId="10" fontId="39" fillId="0" borderId="91" xfId="1" applyNumberFormat="1" applyFont="1" applyBorder="1" applyAlignment="1">
      <alignment horizontal="center" vertical="center"/>
    </xf>
    <xf numFmtId="10" fontId="39" fillId="0" borderId="29" xfId="1" applyNumberFormat="1" applyFont="1" applyBorder="1" applyAlignment="1">
      <alignment horizontal="center" vertical="center"/>
    </xf>
    <xf numFmtId="10" fontId="39" fillId="0" borderId="85" xfId="1" applyNumberFormat="1" applyFont="1" applyBorder="1" applyAlignment="1">
      <alignment horizontal="center" vertical="center"/>
    </xf>
    <xf numFmtId="10" fontId="39" fillId="0" borderId="15" xfId="1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10" fontId="39" fillId="0" borderId="2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3" fillId="0" borderId="1" xfId="0" applyFont="1" applyBorder="1" applyAlignment="1" applyProtection="1">
      <alignment horizontal="center" vertical="center"/>
      <protection locked="0"/>
    </xf>
    <xf numFmtId="0" fontId="30" fillId="0" borderId="1" xfId="0" applyFont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0" fontId="15" fillId="8" borderId="114" xfId="0" applyFont="1" applyFill="1" applyBorder="1" applyAlignment="1">
      <alignment horizontal="center" vertical="center" wrapText="1"/>
    </xf>
    <xf numFmtId="0" fontId="15" fillId="8" borderId="115" xfId="0" applyFont="1" applyFill="1" applyBorder="1" applyAlignment="1">
      <alignment vertical="center"/>
    </xf>
    <xf numFmtId="0" fontId="15" fillId="8" borderId="116" xfId="0" applyFont="1" applyFill="1" applyBorder="1" applyAlignment="1">
      <alignment vertical="center"/>
    </xf>
    <xf numFmtId="10" fontId="11" fillId="0" borderId="1" xfId="1" applyNumberFormat="1" applyFont="1" applyBorder="1" applyAlignment="1">
      <alignment horizontal="center" vertical="center" wrapText="1"/>
    </xf>
    <xf numFmtId="2" fontId="38" fillId="0" borderId="12" xfId="1" applyNumberFormat="1" applyFont="1" applyBorder="1" applyAlignment="1">
      <alignment horizontal="center" vertical="center" wrapText="1"/>
    </xf>
    <xf numFmtId="2" fontId="38" fillId="0" borderId="14" xfId="1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2" xr:uid="{BF346A2A-8C44-47C5-9D7E-907DA7208030}"/>
    <cellStyle name="Normal 3" xfId="3" xr:uid="{ED3E7B7C-ABB8-EC49-83F7-6CB8DF845070}"/>
    <cellStyle name="Porcentagem" xfId="1" builtinId="5"/>
  </cellStyles>
  <dxfs count="8">
    <dxf>
      <font>
        <b/>
        <i val="0"/>
        <color rgb="FF9C0006"/>
      </font>
    </dxf>
    <dxf>
      <font>
        <b/>
        <i val="0"/>
        <color theme="5" tint="-0.24994659260841701"/>
      </font>
    </dxf>
    <dxf>
      <font>
        <b/>
        <i val="0"/>
        <color theme="8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Respostas do Formulário 1-style" pivot="0" count="3" xr9:uid="{8D347B25-EF8A-8041-BFBE-C4A62CB7E3F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DASHBOARD!$K$4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DASHBOARD!$J$5:$J$13</c:f>
              <c:strCache>
                <c:ptCount val="8"/>
                <c:pt idx="0">
                  <c:v>Coesão entre Colegas</c:v>
                </c:pt>
                <c:pt idx="1">
                  <c:v>Carga de Trabalho</c:v>
                </c:pt>
                <c:pt idx="2">
                  <c:v>Reconhecimento</c:v>
                </c:pt>
                <c:pt idx="3">
                  <c:v>Comprometimento</c:v>
                </c:pt>
                <c:pt idx="4">
                  <c:v>Estilo de Gerenciamento</c:v>
                </c:pt>
                <c:pt idx="5">
                  <c:v>Comunicação</c:v>
                </c:pt>
                <c:pt idx="6">
                  <c:v>Treinamento e Desenvolvimento</c:v>
                </c:pt>
                <c:pt idx="7">
                  <c:v>Compliance</c:v>
                </c:pt>
              </c:strCache>
            </c:strRef>
          </c:cat>
          <c:val>
            <c:numRef>
              <c:f>DASHBOARD!$K$5:$K$13</c:f>
              <c:numCache>
                <c:formatCode>0.00</c:formatCode>
                <c:ptCount val="9"/>
                <c:pt idx="0">
                  <c:v>2.9818181818181819</c:v>
                </c:pt>
                <c:pt idx="1">
                  <c:v>2.1761363636363638</c:v>
                </c:pt>
                <c:pt idx="2">
                  <c:v>3.0303030303030303</c:v>
                </c:pt>
                <c:pt idx="3">
                  <c:v>2.9084967320261437</c:v>
                </c:pt>
                <c:pt idx="4">
                  <c:v>3.1193181818181817</c:v>
                </c:pt>
                <c:pt idx="5">
                  <c:v>3.0227272727272729</c:v>
                </c:pt>
                <c:pt idx="6">
                  <c:v>3.1212121212121211</c:v>
                </c:pt>
                <c:pt idx="7">
                  <c:v>3.4242424242424243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F-C94E-99A2-C0EDEA59E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7747120"/>
        <c:axId val="647743840"/>
      </c:barChart>
      <c:lineChart>
        <c:grouping val="standard"/>
        <c:varyColors val="0"/>
        <c:ser>
          <c:idx val="1"/>
          <c:order val="1"/>
          <c:tx>
            <c:strRef>
              <c:f>DASHBOARD!$L$4</c:f>
              <c:strCache>
                <c:ptCount val="1"/>
                <c:pt idx="0">
                  <c:v>Favorabilidade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DASHBOARD!$J$5:$J$13</c:f>
              <c:strCache>
                <c:ptCount val="8"/>
                <c:pt idx="0">
                  <c:v>Coesão entre Colegas</c:v>
                </c:pt>
                <c:pt idx="1">
                  <c:v>Carga de Trabalho</c:v>
                </c:pt>
                <c:pt idx="2">
                  <c:v>Reconhecimento</c:v>
                </c:pt>
                <c:pt idx="3">
                  <c:v>Comprometimento</c:v>
                </c:pt>
                <c:pt idx="4">
                  <c:v>Estilo de Gerenciamento</c:v>
                </c:pt>
                <c:pt idx="5">
                  <c:v>Comunicação</c:v>
                </c:pt>
                <c:pt idx="6">
                  <c:v>Treinamento e Desenvolvimento</c:v>
                </c:pt>
                <c:pt idx="7">
                  <c:v>Compliance</c:v>
                </c:pt>
              </c:strCache>
            </c:strRef>
          </c:cat>
          <c:val>
            <c:numRef>
              <c:f>DASHBOARD!$L$5:$L$13</c:f>
              <c:numCache>
                <c:formatCode>0.00%</c:formatCode>
                <c:ptCount val="9"/>
                <c:pt idx="0">
                  <c:v>0.66363636363636369</c:v>
                </c:pt>
                <c:pt idx="1">
                  <c:v>0.60795454545454541</c:v>
                </c:pt>
                <c:pt idx="2">
                  <c:v>0.69696969696969702</c:v>
                </c:pt>
                <c:pt idx="3">
                  <c:v>0.62337662337662336</c:v>
                </c:pt>
                <c:pt idx="4">
                  <c:v>0.72727272727272729</c:v>
                </c:pt>
                <c:pt idx="5">
                  <c:v>0.71590909090909094</c:v>
                </c:pt>
                <c:pt idx="6">
                  <c:v>0.71212121212121215</c:v>
                </c:pt>
                <c:pt idx="7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F-C94E-99A2-C0EDEA59E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488856"/>
        <c:axId val="602492136"/>
      </c:lineChart>
      <c:catAx>
        <c:axId val="6477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47743840"/>
        <c:crosses val="autoZero"/>
        <c:auto val="1"/>
        <c:lblAlgn val="ctr"/>
        <c:lblOffset val="100"/>
        <c:noMultiLvlLbl val="0"/>
      </c:catAx>
      <c:valAx>
        <c:axId val="647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47747120"/>
        <c:crosses val="autoZero"/>
        <c:crossBetween val="between"/>
      </c:valAx>
      <c:valAx>
        <c:axId val="602492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02488856"/>
        <c:crosses val="max"/>
        <c:crossBetween val="between"/>
      </c:valAx>
      <c:catAx>
        <c:axId val="60248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92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128841</xdr:colOff>
      <xdr:row>2</xdr:row>
      <xdr:rowOff>331306</xdr:rowOff>
    </xdr:from>
    <xdr:to>
      <xdr:col>16</xdr:col>
      <xdr:colOff>347670</xdr:colOff>
      <xdr:row>47</xdr:row>
      <xdr:rowOff>41173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BC449-A61B-C144-A45E-E76ECD7B2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467C5-A43B-E643-BC8E-C270EF7F492E}" name="Form_Responses1" displayName="Form_Responses1" ref="A1:BE23">
  <tableColumns count="57">
    <tableColumn id="1" xr3:uid="{00000000-0010-0000-0000-000001000000}" name="Carimbo de data/hora"/>
    <tableColumn id="2" xr3:uid="{00000000-0010-0000-0000-000002000000}" name="Você encontrará a seguir uma série de afirmações relacionadas ao ambiente de trabalho em nossa organização. Para cada item, pedimos que você indique o quanto concorda ou discorda com a afirmação, utilizando a escala abaixo. [O funcionário que comete um er"/>
    <tableColumn id="3" xr3:uid="{00000000-0010-0000-0000-000003000000}" name="Você encontrará a seguir uma série de afirmações relacionadas ao ambiente de trabalho em nossa organização. Para cada item, pedimos que você indique o quanto concorda ou discorda com a afirmação, utilizando a escala abaixo. [Aqui os colegas auxiliam um no"/>
    <tableColumn id="4" xr3:uid="{00000000-0010-0000-0000-000004000000}" name="Você encontrará a seguir uma série de afirmações relacionadas ao ambiente de trabalho em nossa organização. Para cada item, pedimos que você indique o quanto concorda ou discorda com a afirmação, utilizando a escala abaixo. [Aqui nesta franquia existe coo"/>
    <tableColumn id="5" xr3:uid="{00000000-0010-0000-0000-000005000000}" name="Você encontrará a seguir uma série de afirmações relacionadas ao ambiente de trabalho em nossa organização. Para cada item, pedimos que você indique o quanto concorda ou discorda com a afirmação, utilizando a escala abaixo. [Nessa franquia os funcionários"/>
    <tableColumn id="6" xr3:uid="{00000000-0010-0000-0000-000006000000}" name="Você encontrará a seguir uma série de afirmações relacionadas ao ambiente de trabalho em nossa organização. Para cada item, pedimos que você indique o quanto concorda ou discorda com a afirmação, utilizando a escala abaixo. [Existe integração entre colega"/>
    <tableColumn id="7" xr3:uid="{00000000-0010-0000-0000-000007000000}" name="Você encontrará a seguir uma série de afirmações relacionadas ao ambiente de trabalho em nossa organização. Para cada item, pedimos que você indique o quanto concorda ou discorda com a afirmação, utilizando a escala abaixo. [Esta franquia submete o funcio"/>
    <tableColumn id="8" xr3:uid="{00000000-0010-0000-0000-000008000000}" name="Você encontrará a seguir uma série de afirmações relacionadas ao ambiente de trabalho em nossa organização. Para cada item, pedimos que você indique o quanto concorda ou discorda com a afirmação, utilizando a escala abaixo. [Esta franquia impõe que o func"/>
    <tableColumn id="9" xr3:uid="{00000000-0010-0000-0000-000009000000}" name="Você encontrará a seguir uma série de afirmações relacionadas ao ambiente de trabalho em nossa organização. Para cada item, pedimos que você indique o quanto concorda ou discorda com a afirmação, utilizando a escala abaixo. [Os melhores funcionários são s"/>
    <tableColumn id="10" xr3:uid="{00000000-0010-0000-0000-00000A000000}" name="Você encontrará a seguir uma série de afirmações relacionadas ao ambiente de trabalho em nossa organização. Para cada item, pedimos que você indique o quanto concorda ou discorda com a afirmação, utilizando a escala abaixo. [A Franquia se interessa apenas"/>
    <tableColumn id="11" xr3:uid="{00000000-0010-0000-0000-00000B000000}" name="Você encontrará a seguir uma série de afirmações relacionadas ao ambiente de trabalho em nossa organização. Para cada item, pedimos que você indique o quanto concorda ou discorda com a afirmação, utilizando a escala abaixo. [A franquia determina metas irr"/>
    <tableColumn id="12" xr3:uid="{00000000-0010-0000-0000-00000C000000}" name="Você encontrará a seguir uma série de afirmações relacionadas ao ambiente de trabalho em nossa organização. Para cada item, pedimos que você indique o quanto concorda ou discorda com a afirmação, utilizando a escala abaixo. [Os funcionários são colocados "/>
    <tableColumn id="13" xr3:uid="{00000000-0010-0000-0000-00000D000000}" name="Você encontrará a seguir uma série de afirmações relacionadas ao ambiente de trabalho em nossa organização. Para cada item, pedimos que você indique o quanto concorda ou discorda com a afirmação, utilizando a escala abaixo. [A gestão chama a atenção de ma"/>
    <tableColumn id="14" xr3:uid="{00000000-0010-0000-0000-00000E000000}" name="Você encontrará a seguir uma série de afirmações relacionadas ao ambiente de trabalho em nossa organização. Para cada item, pedimos que você indique o quanto concorda ou discorda com a afirmação, utilizando a escala abaixo. [A franquia onde trabalho não l"/>
    <tableColumn id="15" xr3:uid="{00000000-0010-0000-0000-00000F000000}" name="Você encontrará a seguir uma série de afirmações relacionadas ao ambiente de trabalho em nossa organização. Para cada item, pedimos que você indique o quanto concorda ou discorda com a afirmação, utilizando a escala abaixo. [Nesta franquia, todos os funci"/>
    <tableColumn id="16" xr3:uid="{00000000-0010-0000-0000-000010000000}" name="Você encontrará a seguir uma série de afirmações relacionadas ao ambiente de trabalho em nossa organização. Para cada item, pedimos que você indique o quanto concorda ou discorda com a afirmação, utilizando a escala abaixo. [Esta franquia realmente reconh"/>
    <tableColumn id="17" xr3:uid="{00000000-0010-0000-0000-000011000000}" name="Você encontrará a seguir uma série de afirmações relacionadas ao ambiente de trabalho em nossa organização. Para cada item, pedimos que você indique o quanto concorda ou discorda com a afirmação, utilizando a escala abaixo. [O sistema de pagamento que a f"/>
    <tableColumn id="18" xr3:uid="{00000000-0010-0000-0000-000012000000}" name="Você encontrará a seguir uma série de afirmações relacionadas ao ambiente de trabalho em nossa organização. Para cada item, pedimos que você indique o quanto concorda ou discorda com a afirmação, utilizando a escala abaixo. [A franquia reconhece e aprovei"/>
    <tableColumn id="19" xr3:uid="{00000000-0010-0000-0000-000013000000}" name="Você encontrará a seguir uma série de afirmações relacionadas ao ambiente de trabalho em nossa organização. Para cada item, pedimos que você indique o quanto concorda ou discorda com a afirmação, utilizando a escala abaixo. [Na franquia em que trabalho, s"/>
    <tableColumn id="20" xr3:uid="{00000000-0010-0000-0000-000014000000}" name="Você encontrará a seguir uma série de afirmações relacionadas ao ambiente de trabalho em nossa organização. Para cada item, pedimos que você indique o quanto concorda ou discorda com a afirmação, utilizando a escala abaixo. [Na minha franquia, os colabora"/>
    <tableColumn id="21" xr3:uid="{00000000-0010-0000-0000-000015000000}" name="Você encontrará a seguir uma série de afirmações relacionadas ao ambiente de trabalho em nossa organização. Para cada item, pedimos que você indique o quanto concorda ou discorda com a afirmação, utilizando a escala abaixo. [O caminho para o reconheciment"/>
    <tableColumn id="22" xr3:uid="{00000000-0010-0000-0000-000016000000}" name="Você encontrará a seguir uma série de afirmações relacionadas ao ambiente de trabalho em nossa organização. Para cada item, pedimos que você indique o quanto concorda ou discorda com a afirmação, utilizando a escala abaixo. [Na franquia onde trabalho, par"/>
    <tableColumn id="23" xr3:uid="{00000000-0010-0000-0000-000017000000}" name="Você encontrará a seguir uma série de afirmações relacionadas ao ambiente de trabalho em nossa organização. Para cada item, pedimos que você indique o quanto concorda ou discorda com a afirmação, utilizando a escala abaixo. [Na franquia em que trabalho, o"/>
    <tableColumn id="24" xr3:uid="{00000000-0010-0000-0000-000018000000}" name="Você encontrará a seguir uma série de afirmações relacionadas ao ambiente de trabalho em nossa organização. Para cada item, pedimos que você indique o quanto concorda ou discorda com a afirmação, utilizando a escala abaixo. [Na franquia em que trabalho, a"/>
    <tableColumn id="25" xr3:uid="{00000000-0010-0000-0000-000019000000}" name="Você encontrará a seguir uma série de afirmações relacionadas ao ambiente de trabalho em nossa organização. Para cada item, pedimos que você indique o quanto concorda ou discorda com a afirmação, utilizando a escala abaixo. [Sinto que sou essencial na áre"/>
    <tableColumn id="26" xr3:uid="{00000000-0010-0000-0000-00001A000000}" name="Você encontrará a seguir uma série de afirmações relacionadas ao ambiente de trabalho em nossa organização. Para cada item, pedimos que você indique o quanto concorda ou discorda com a afirmação, utilizando a escala abaixo. [Mesmo que surgisse outra oport"/>
    <tableColumn id="27" xr3:uid="{00000000-0010-0000-0000-00001B000000}" name="Você encontrará a seguir uma série de afirmações relacionadas ao ambiente de trabalho em nossa organização. Para cada item, pedimos que você indique o quanto concorda ou discorda com a afirmação, utilizando a escala abaixo. [Meus colegas demonstram proati"/>
    <tableColumn id="28" xr3:uid="{00000000-0010-0000-0000-00001C000000}" name="Você encontrará a seguir uma série de afirmações relacionadas ao ambiente de trabalho em nossa organização. Para cada item, pedimos que você indique o quanto concorda ou discorda com a afirmação, utilizando a escala abaixo. [Os colaboradores da empresa on"/>
    <tableColumn id="29" xr3:uid="{00000000-0010-0000-0000-00001D000000}" name="Você encontrará a seguir uma série de afirmações relacionadas ao ambiente de trabalho em nossa organização. Para cada item, pedimos que você indique o quanto concorda ou discorda com a afirmação, utilizando a escala abaixo. [A maioria dos funcionários da "/>
    <tableColumn id="30" xr3:uid="{00000000-0010-0000-0000-00001E000000}" name="Você encontrará a seguir uma série de afirmações relacionadas ao ambiente de trabalho em nossa organização. Para cada item, pedimos que você indique o quanto concorda ou discorda com a afirmação, utilizando a escala abaixo. [Percebo que os funcionários da"/>
    <tableColumn id="31" xr3:uid="{00000000-0010-0000-0000-00001F000000}" name="Você encontrará a seguir uma série de afirmações relacionadas ao ambiente de trabalho em nossa organização. Para cada item, pedimos que você indique o quanto concorda ou discorda com a afirmação, utilizando a escala abaixo. [A presença da liderança na min"/>
    <tableColumn id="32" xr3:uid="{00000000-0010-0000-0000-000020000000}" name="Você encontrará a seguir uma série de afirmações relacionadas ao ambiente de trabalho em nossa organização. Para cada item, pedimos que você indique o quanto concorda ou discorda com a afirmação, utilizando a escala abaixo. [As discordâncias que tenho com"/>
    <tableColumn id="33" xr3:uid="{00000000-0010-0000-0000-000021000000}" name="Você encontrará a seguir uma série de afirmações relacionadas ao ambiente de trabalho em nossa organização. Para cada item, pedimos que você indique o quanto concorda ou discorda com a afirmação, utilizando a escala abaixo. [Na maioria das vezes, tenho au"/>
    <tableColumn id="34" xr3:uid="{00000000-0010-0000-0000-000022000000}" name="Você encontrará a seguir uma série de afirmações relacionadas ao ambiente de trabalho em nossa organização. Para cada item, pedimos que você indique o quanto concorda ou discorda com a afirmação, utilizando a escala abaixo. [Quando uma mudança é necessári"/>
    <tableColumn id="35" xr3:uid="{00000000-0010-0000-0000-000023000000}" name="Você encontrará a seguir uma série de afirmações relacionadas ao ambiente de trabalho em nossa organização. Para cada item, pedimos que você indique o quanto concorda ou discorda com a afirmação, utilizando a escala abaixo. [Recebo orientação suficiente d"/>
    <tableColumn id="36" xr3:uid="{00000000-0010-0000-0000-000024000000}" name="Você encontrará a seguir uma série de afirmações relacionadas ao ambiente de trabalho em nossa organização. Para cada item, pedimos que você indique o quanto concorda ou discorda com a afirmação, utilizando a escala abaixo. [Acredito que meu gestor reconh"/>
    <tableColumn id="37" xr3:uid="{00000000-0010-0000-0000-000025000000}" name="Você encontrará a seguir uma série de afirmações relacionadas ao ambiente de trabalho em nossa organização. Para cada item, pedimos que você indique o quanto concorda ou discorda com a afirmação, utilizando a escala abaixo. [Há coerência entre o que é dit"/>
    <tableColumn id="38" xr3:uid="{00000000-0010-0000-0000-000026000000}" name="Você encontrará a seguir uma série de afirmações relacionadas ao ambiente de trabalho em nossa organização. Para cada item, pedimos que você indique o quanto concorda ou discorda com a afirmação, utilizando a escala abaixo. [Meu gestor tem uma excelente h"/>
    <tableColumn id="39" xr3:uid="{00000000-0010-0000-0000-000027000000}" name="Você encontrará a seguir uma série de afirmações relacionadas ao ambiente de trabalho em nossa organização. Para cada item, pedimos que você indique o quanto concorda ou discorda com a afirmação, utilizando a escala abaixo. [As informações necessárias par"/>
    <tableColumn id="40" xr3:uid="{00000000-0010-0000-0000-000028000000}" name="Você encontrará a seguir uma série de afirmações relacionadas ao ambiente de trabalho em nossa organização. Para cada item, pedimos que você indique o quanto concorda ou discorda com a afirmação, utilizando a escala abaixo. [As mudanças são anunciadas e e"/>
    <tableColumn id="41" xr3:uid="{00000000-0010-0000-0000-000029000000}" name="Você encontrará a seguir uma série de afirmações relacionadas ao ambiente de trabalho em nossa organização. Para cada item, pedimos que você indique o quanto concorda ou discorda com a afirmação, utilizando a escala abaixo. [A quantidade de reuniões de tr"/>
    <tableColumn id="42" xr3:uid="{00000000-0010-0000-0000-00002A000000}" name="Você encontrará a seguir uma série de afirmações relacionadas ao ambiente de trabalho em nossa organização. Para cada item, pedimos que você indique o quanto concorda ou discorda com a afirmação, utilizando a escala abaixo. [Levo pouco tempo para entender"/>
    <tableColumn id="43" xr3:uid="{00000000-0010-0000-0000-00002B000000}" name="Você encontrará a seguir uma série de afirmações relacionadas ao ambiente de trabalho em nossa organização. Para cada item, pedimos que você indique o quanto concorda ou discorda com a afirmação, utilizando a escala abaixo. [A comunicação é realmente de m"/>
    <tableColumn id="44" xr3:uid="{00000000-0010-0000-0000-00002C000000}" name="Você encontrará a seguir uma série de afirmações relacionadas ao ambiente de trabalho em nossa organização. Para cada item, pedimos que você indique o quanto concorda ou discorda com a afirmação, utilizando a escala abaixo. [Na franquia onde trabalho, a i"/>
    <tableColumn id="45" xr3:uid="{00000000-0010-0000-0000-00002D000000}" name="Você encontrará a seguir uma série de afirmações relacionadas ao ambiente de trabalho em nossa organização. Para cada item, pedimos que você indique o quanto concorda ou discorda com a afirmação, utilizando a escala abaixo. [Consigo obter facilmente as in"/>
    <tableColumn id="46" xr3:uid="{00000000-0010-0000-0000-00002E000000}" name="Você encontrará a seguir uma série de afirmações relacionadas ao ambiente de trabalho em nossa organização. Para cada item, pedimos que você indique o quanto concorda ou discorda com a afirmação, utilizando a escala abaixo. [Na franquia em que trabalho2"/>
    <tableColumn id="47" xr3:uid="{00000000-0010-0000-0000-00002F000000}" name="Você encontrará a seguir uma série de afirmações relacionadas ao ambiente de trabalho em nossa organização. Para cada item, pedimos que você indique o quanto concorda ou discorda com a afirmação, utilizando a escala abaixo. [A franquia onde  trabalho é co"/>
    <tableColumn id="48" xr3:uid="{00000000-0010-0000-0000-000030000000}" name="Você encontrará a seguir uma série de afirmações relacionadas ao ambiente de trabalho em nossa organização. Para cada item, pedimos que você indique o quanto concorda ou discorda com a afirmação, utilizando a escala abaixo. [Há total apoio da franquia par"/>
    <tableColumn id="49" xr3:uid="{00000000-0010-0000-0000-000031000000}" name="Você encontrará a seguir uma série de afirmações relacionadas ao ambiente de trabalho em nossa organização. Para cada item, pedimos que você indique o quanto concorda ou discorda com a afirmação, utilizando a escala abaixo. [O treinamento é altamente valo"/>
    <tableColumn id="50" xr3:uid="{00000000-0010-0000-0000-000032000000}" name="Você encontrará a seguir uma série de afirmações relacionadas ao ambiente de trabalho em nossa organização. Para cada item, pedimos que você indique o quanto concorda ou discorda com a afirmação, utilizando a escala abaixo. [Percebo que a franquia em que "/>
    <tableColumn id="51" xr3:uid="{00000000-0010-0000-0000-000033000000}" name="Você encontrará a seguir uma série de afirmações relacionadas ao ambiente de trabalho em nossa organização. Para cada item, pedimos que você indique o quanto concorda ou discorda com a afirmação, utilizando a escala abaixo. [Aqui na franquia sou tratado c"/>
    <tableColumn id="52" xr3:uid="{00000000-0010-0000-0000-000034000000}" name="Você encontrará a seguir uma série de afirmações relacionadas ao ambiente de trabalho em nossa organização. Para cada item, pedimos que você indique o quanto concorda ou discorda com a afirmação, utilizando a escala abaixo. [A franquia em que trabalho não"/>
    <tableColumn id="53" xr3:uid="{00000000-0010-0000-0000-000035000000}" name="Idade:"/>
    <tableColumn id="54" xr3:uid="{00000000-0010-0000-0000-000036000000}" name="Como você se identifica?"/>
    <tableColumn id="55" xr3:uid="{00000000-0010-0000-0000-000037000000}" name="Franquia:"/>
    <tableColumn id="56" xr3:uid="{00000000-0010-0000-0000-000038000000}" name="Há quanto tempo você trabalha nesta franquia?"/>
    <tableColumn id="57" xr3:uid="{00000000-0010-0000-0000-000039000000}" name="Em uma escala de 0 a 10, quanto você indicaria esta franquia como um bom lugar para trabalhar?"/>
  </tableColumns>
  <tableStyleInfo name="Respostas do Formulá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1B6F-AACD-4FB9-B9F4-5E61FDA3FD46}">
  <sheetPr codeName="Planilha1"/>
  <dimension ref="J1:AH56"/>
  <sheetViews>
    <sheetView showGridLines="0" tabSelected="1" zoomScale="69" zoomScaleNormal="80" workbookViewId="0">
      <selection activeCell="E12" sqref="E12"/>
    </sheetView>
  </sheetViews>
  <sheetFormatPr baseColWidth="10" defaultColWidth="8.83203125" defaultRowHeight="13" x14ac:dyDescent="0.15"/>
  <cols>
    <col min="10" max="10" width="21.5" customWidth="1"/>
    <col min="11" max="11" width="61.83203125" customWidth="1"/>
    <col min="12" max="12" width="21.5" customWidth="1"/>
    <col min="13" max="13" width="61.83203125" customWidth="1"/>
  </cols>
  <sheetData>
    <row r="1" spans="10:34" ht="14" thickBot="1" x14ac:dyDescent="0.2"/>
    <row r="2" spans="10:34" ht="97.75" customHeight="1" thickBot="1" x14ac:dyDescent="0.2">
      <c r="J2" s="224" t="s">
        <v>19</v>
      </c>
      <c r="K2" s="225"/>
      <c r="L2" s="225"/>
      <c r="M2" s="226"/>
    </row>
    <row r="3" spans="10:34" s="12" customFormat="1" ht="27" x14ac:dyDescent="0.2">
      <c r="J3" s="220"/>
      <c r="K3" s="221"/>
      <c r="L3" s="222"/>
      <c r="M3" s="223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5"/>
      <c r="AG3" s="15"/>
      <c r="AH3" s="15"/>
    </row>
    <row r="4" spans="10:34" x14ac:dyDescent="0.15">
      <c r="J4" s="23"/>
      <c r="K4" s="23" t="s">
        <v>18</v>
      </c>
      <c r="L4" s="23" t="s">
        <v>7</v>
      </c>
      <c r="M4" s="23"/>
      <c r="N4" s="14"/>
      <c r="O4" s="14"/>
      <c r="P4" s="23"/>
      <c r="Q4" s="23"/>
      <c r="R4" s="23"/>
      <c r="S4" s="23"/>
      <c r="T4" s="23"/>
      <c r="U4" s="23"/>
      <c r="V4" s="23"/>
      <c r="W4" s="23"/>
      <c r="X4" s="23"/>
      <c r="Y4" s="23"/>
      <c r="Z4" s="16"/>
      <c r="AA4" s="16"/>
      <c r="AB4" s="16"/>
    </row>
    <row r="5" spans="10:34" ht="36" x14ac:dyDescent="0.15">
      <c r="J5" s="24" t="s">
        <v>144</v>
      </c>
      <c r="K5" s="25">
        <f>GERAL!L5</f>
        <v>2.9818181818181819</v>
      </c>
      <c r="L5" s="227">
        <f>GERAL!M5</f>
        <v>0.66363636363636369</v>
      </c>
      <c r="M5" s="183">
        <v>2</v>
      </c>
      <c r="N5" s="17"/>
      <c r="O5" s="14"/>
      <c r="P5" s="23"/>
      <c r="Q5" s="23"/>
      <c r="R5" s="23"/>
      <c r="S5" s="23"/>
      <c r="T5" s="23"/>
      <c r="U5" s="23"/>
      <c r="V5" s="23"/>
      <c r="W5" s="23"/>
      <c r="X5" s="23"/>
      <c r="Y5" s="23"/>
      <c r="Z5" s="16"/>
      <c r="AA5" s="16"/>
      <c r="AB5" s="16"/>
    </row>
    <row r="6" spans="10:34" ht="36" customHeight="1" x14ac:dyDescent="0.15">
      <c r="J6" s="24" t="s">
        <v>145</v>
      </c>
      <c r="K6" s="25">
        <f>GERAL!L10</f>
        <v>2.1761363636363638</v>
      </c>
      <c r="L6" s="227">
        <f>GERAL!M10</f>
        <v>0.60795454545454541</v>
      </c>
      <c r="M6" s="183">
        <v>3</v>
      </c>
      <c r="N6" s="17"/>
      <c r="P6" s="23"/>
      <c r="Q6" s="23"/>
      <c r="R6" s="23"/>
      <c r="S6" s="23"/>
      <c r="T6" s="23"/>
      <c r="U6" s="23"/>
      <c r="V6" s="23"/>
      <c r="W6" s="23"/>
      <c r="X6" s="23"/>
      <c r="Y6" s="23"/>
      <c r="Z6" s="16"/>
      <c r="AA6" s="16"/>
      <c r="AB6" s="16"/>
    </row>
    <row r="7" spans="10:34" ht="36" x14ac:dyDescent="0.15">
      <c r="J7" s="24" t="s">
        <v>146</v>
      </c>
      <c r="K7" s="25">
        <f>GERAL!L18</f>
        <v>3.0303030303030303</v>
      </c>
      <c r="L7" s="227">
        <f>GERAL!M18</f>
        <v>0.69696969696969702</v>
      </c>
      <c r="M7" s="183">
        <v>4</v>
      </c>
      <c r="N7" s="17"/>
      <c r="P7" s="23"/>
      <c r="Q7" s="23"/>
      <c r="R7" s="23"/>
      <c r="S7" s="23"/>
      <c r="T7" s="23"/>
      <c r="U7" s="23"/>
      <c r="V7" s="23"/>
      <c r="W7" s="23"/>
      <c r="X7" s="23"/>
      <c r="Y7" s="23"/>
      <c r="Z7" s="16"/>
      <c r="AA7" s="16"/>
      <c r="AB7" s="16"/>
    </row>
    <row r="8" spans="10:34" ht="36" x14ac:dyDescent="0.15">
      <c r="J8" s="24" t="s">
        <v>147</v>
      </c>
      <c r="K8" s="25">
        <f>GERAL!L27</f>
        <v>2.9084967320261437</v>
      </c>
      <c r="L8" s="227">
        <f>GERAL!M27</f>
        <v>0.62337662337662336</v>
      </c>
      <c r="M8" s="183">
        <v>5</v>
      </c>
      <c r="N8" s="17"/>
      <c r="P8" s="23"/>
      <c r="Q8" s="23"/>
      <c r="R8" s="23"/>
      <c r="S8" s="23"/>
      <c r="T8" s="23"/>
      <c r="U8" s="23"/>
      <c r="V8" s="23"/>
      <c r="W8" s="23"/>
      <c r="X8" s="23"/>
      <c r="Y8" s="23"/>
      <c r="Z8" s="16"/>
      <c r="AA8" s="16"/>
      <c r="AB8" s="16"/>
    </row>
    <row r="9" spans="10:34" ht="18" customHeight="1" x14ac:dyDescent="0.15">
      <c r="J9" s="24" t="s">
        <v>148</v>
      </c>
      <c r="K9" s="25">
        <f>GERAL!L34</f>
        <v>3.1193181818181817</v>
      </c>
      <c r="L9" s="227">
        <f>GERAL!M34</f>
        <v>0.72727272727272729</v>
      </c>
      <c r="M9" s="183">
        <v>6</v>
      </c>
      <c r="N9" s="17"/>
      <c r="P9" s="23"/>
      <c r="Q9" s="23"/>
      <c r="R9" s="23"/>
      <c r="S9" s="23"/>
      <c r="T9" s="23"/>
      <c r="U9" s="23"/>
      <c r="V9" s="23"/>
      <c r="W9" s="23"/>
      <c r="X9" s="23"/>
      <c r="Y9" s="23"/>
      <c r="Z9" s="16"/>
      <c r="AA9" s="16"/>
      <c r="AB9" s="16"/>
    </row>
    <row r="10" spans="10:34" ht="18" x14ac:dyDescent="0.15">
      <c r="J10" s="24" t="s">
        <v>149</v>
      </c>
      <c r="K10" s="25">
        <f>GERAL!L42</f>
        <v>3.0227272727272729</v>
      </c>
      <c r="L10" s="227">
        <f>GERAL!M42</f>
        <v>0.71590909090909094</v>
      </c>
      <c r="M10" s="183">
        <v>7</v>
      </c>
      <c r="N10" s="17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6"/>
      <c r="AA10" s="16"/>
      <c r="AB10" s="16"/>
    </row>
    <row r="11" spans="10:34" ht="36" customHeight="1" x14ac:dyDescent="0.15">
      <c r="J11" s="24" t="s">
        <v>150</v>
      </c>
      <c r="K11" s="25">
        <f>GERAL!L50</f>
        <v>3.1212121212121211</v>
      </c>
      <c r="L11" s="227">
        <f>GERAL!M50</f>
        <v>0.71212121212121215</v>
      </c>
      <c r="M11" s="183">
        <v>8</v>
      </c>
      <c r="N11" s="17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6"/>
      <c r="AA11" s="16"/>
      <c r="AB11" s="16"/>
    </row>
    <row r="12" spans="10:34" ht="18" x14ac:dyDescent="0.15">
      <c r="J12" s="24" t="s">
        <v>151</v>
      </c>
      <c r="K12" s="25">
        <f>GERAL!L53</f>
        <v>3.4242424242424243</v>
      </c>
      <c r="L12" s="227">
        <f>GERAL!M53</f>
        <v>0.81818181818181823</v>
      </c>
      <c r="M12" s="183">
        <v>9</v>
      </c>
      <c r="N12" s="17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16"/>
      <c r="AA12" s="16"/>
      <c r="AB12" s="16"/>
    </row>
    <row r="13" spans="10:34" ht="17" x14ac:dyDescent="0.15">
      <c r="J13" s="24"/>
      <c r="K13" s="25"/>
      <c r="L13" s="25"/>
      <c r="M13" s="183">
        <v>10</v>
      </c>
      <c r="N13" s="17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6"/>
      <c r="AA13" s="16"/>
      <c r="AB13" s="16"/>
    </row>
    <row r="14" spans="10:34" ht="13" customHeight="1" x14ac:dyDescent="0.15">
      <c r="J14" s="27"/>
      <c r="K14" s="27"/>
      <c r="L14" s="26"/>
      <c r="M14" s="13"/>
      <c r="N14" s="17"/>
      <c r="P14" s="23"/>
      <c r="Q14" s="23"/>
      <c r="R14" s="23"/>
    </row>
    <row r="15" spans="10:34" ht="13" customHeight="1" x14ac:dyDescent="0.15">
      <c r="J15" s="27"/>
      <c r="K15" s="27"/>
      <c r="L15" s="27"/>
      <c r="M15" s="13"/>
      <c r="N15" s="17"/>
      <c r="P15" s="23"/>
      <c r="Q15" s="23"/>
      <c r="R15" s="23"/>
    </row>
    <row r="16" spans="10:34" ht="13" customHeight="1" x14ac:dyDescent="0.15">
      <c r="J16" s="27"/>
      <c r="K16" s="27"/>
      <c r="L16" s="27"/>
      <c r="M16" s="13"/>
      <c r="N16" s="17"/>
      <c r="P16" s="23"/>
      <c r="Q16" s="23"/>
      <c r="R16" s="23"/>
    </row>
    <row r="17" spans="10:18" ht="19.25" customHeight="1" x14ac:dyDescent="0.15">
      <c r="J17" s="27"/>
      <c r="K17" s="27"/>
      <c r="L17" s="27"/>
      <c r="M17" s="13"/>
      <c r="N17" s="17"/>
      <c r="P17" s="23"/>
      <c r="Q17" s="23"/>
      <c r="R17" s="23"/>
    </row>
    <row r="18" spans="10:18" ht="19.25" customHeight="1" x14ac:dyDescent="0.15">
      <c r="J18" s="23"/>
      <c r="K18" s="23"/>
      <c r="L18" s="23"/>
      <c r="M18" s="14"/>
      <c r="N18" s="16"/>
      <c r="P18" s="23"/>
      <c r="Q18" s="23"/>
      <c r="R18" s="23"/>
    </row>
    <row r="19" spans="10:18" ht="19.25" customHeight="1" x14ac:dyDescent="0.15">
      <c r="L19" s="14"/>
      <c r="M19" s="14"/>
      <c r="N19" s="16"/>
      <c r="P19" s="23"/>
      <c r="Q19" s="23"/>
      <c r="R19" s="23"/>
    </row>
    <row r="20" spans="10:18" ht="19.25" customHeight="1" x14ac:dyDescent="0.15">
      <c r="L20" s="16"/>
      <c r="M20" s="16"/>
      <c r="N20" s="16"/>
      <c r="P20" s="23"/>
      <c r="Q20" s="23"/>
      <c r="R20" s="23"/>
    </row>
    <row r="21" spans="10:18" ht="19.25" customHeight="1" x14ac:dyDescent="0.15">
      <c r="L21" s="16"/>
      <c r="M21" s="16"/>
      <c r="N21" s="16"/>
      <c r="P21" s="23"/>
      <c r="Q21" s="23"/>
      <c r="R21" s="23"/>
    </row>
    <row r="22" spans="10:18" ht="19.25" customHeight="1" x14ac:dyDescent="0.15">
      <c r="L22" s="16"/>
      <c r="M22" s="16"/>
      <c r="N22" s="16"/>
      <c r="P22" s="23"/>
      <c r="Q22" s="23"/>
      <c r="R22" s="23"/>
    </row>
    <row r="23" spans="10:18" ht="13" customHeight="1" x14ac:dyDescent="0.15">
      <c r="L23" s="16"/>
      <c r="M23" s="16"/>
      <c r="N23" s="16"/>
      <c r="P23" s="23"/>
      <c r="Q23" s="23"/>
      <c r="R23" s="23"/>
    </row>
    <row r="24" spans="10:18" ht="13" customHeight="1" x14ac:dyDescent="0.15">
      <c r="L24" s="16"/>
      <c r="M24" s="16"/>
      <c r="N24" s="16"/>
      <c r="P24" s="23"/>
      <c r="Q24" s="23"/>
      <c r="R24" s="23"/>
    </row>
    <row r="25" spans="10:18" ht="13" customHeight="1" x14ac:dyDescent="0.15">
      <c r="L25" s="16"/>
      <c r="M25" s="16"/>
      <c r="N25" s="16"/>
    </row>
    <row r="26" spans="10:18" ht="13" customHeight="1" x14ac:dyDescent="0.15">
      <c r="L26" s="16"/>
      <c r="M26" s="16"/>
      <c r="N26" s="16"/>
    </row>
    <row r="27" spans="10:18" ht="14" customHeight="1" x14ac:dyDescent="0.15">
      <c r="L27" s="16"/>
      <c r="M27" s="16"/>
      <c r="N27" s="16"/>
    </row>
    <row r="28" spans="10:18" ht="13" customHeight="1" x14ac:dyDescent="0.15">
      <c r="L28" s="16"/>
      <c r="M28" s="16"/>
      <c r="N28" s="16"/>
    </row>
    <row r="29" spans="10:18" ht="13" customHeight="1" x14ac:dyDescent="0.15">
      <c r="L29" s="16"/>
      <c r="M29" s="16"/>
      <c r="N29" s="16"/>
    </row>
    <row r="30" spans="10:18" ht="13" customHeight="1" x14ac:dyDescent="0.15">
      <c r="L30" s="16"/>
      <c r="M30" s="16"/>
      <c r="N30" s="16"/>
    </row>
    <row r="31" spans="10:18" ht="13" customHeight="1" x14ac:dyDescent="0.15">
      <c r="L31" s="16"/>
      <c r="M31" s="16"/>
      <c r="N31" s="16"/>
    </row>
    <row r="32" spans="10:18" ht="13" customHeight="1" x14ac:dyDescent="0.15">
      <c r="L32" s="16"/>
      <c r="M32" s="16"/>
      <c r="N32" s="16"/>
    </row>
    <row r="33" spans="12:14" ht="13" customHeight="1" x14ac:dyDescent="0.15">
      <c r="L33" s="16"/>
      <c r="M33" s="16"/>
      <c r="N33" s="16"/>
    </row>
    <row r="34" spans="12:14" ht="14" customHeight="1" x14ac:dyDescent="0.15">
      <c r="L34" s="16"/>
      <c r="M34" s="16"/>
      <c r="N34" s="16"/>
    </row>
    <row r="35" spans="12:14" ht="13" customHeight="1" x14ac:dyDescent="0.15">
      <c r="L35" s="16"/>
      <c r="M35" s="16"/>
      <c r="N35" s="16"/>
    </row>
    <row r="36" spans="12:14" ht="13" customHeight="1" x14ac:dyDescent="0.15">
      <c r="L36" s="16"/>
      <c r="M36" s="16"/>
      <c r="N36" s="16"/>
    </row>
    <row r="37" spans="12:14" ht="13" customHeight="1" x14ac:dyDescent="0.15">
      <c r="L37" s="16"/>
      <c r="M37" s="16"/>
      <c r="N37" s="16"/>
    </row>
    <row r="38" spans="12:14" ht="13" customHeight="1" x14ac:dyDescent="0.15">
      <c r="L38" s="16"/>
      <c r="M38" s="16"/>
      <c r="N38" s="16"/>
    </row>
    <row r="39" spans="12:14" ht="13" customHeight="1" x14ac:dyDescent="0.15">
      <c r="L39" s="16"/>
      <c r="M39" s="16"/>
      <c r="N39" s="16"/>
    </row>
    <row r="40" spans="12:14" ht="13" customHeight="1" x14ac:dyDescent="0.15"/>
    <row r="41" spans="12:14" ht="13" customHeight="1" x14ac:dyDescent="0.15"/>
    <row r="42" spans="12:14" ht="14" customHeight="1" x14ac:dyDescent="0.15"/>
    <row r="43" spans="12:14" ht="13" customHeight="1" x14ac:dyDescent="0.15"/>
    <row r="44" spans="12:14" ht="13" customHeight="1" x14ac:dyDescent="0.15"/>
    <row r="45" spans="12:14" ht="12" customHeight="1" x14ac:dyDescent="0.15"/>
    <row r="46" spans="12:14" ht="13" customHeight="1" x14ac:dyDescent="0.15"/>
    <row r="47" spans="12:14" ht="13" customHeight="1" x14ac:dyDescent="0.15"/>
    <row r="48" spans="12:14" ht="13" customHeight="1" x14ac:dyDescent="0.15"/>
    <row r="49" ht="13" customHeight="1" x14ac:dyDescent="0.15"/>
    <row r="50" ht="14" customHeight="1" x14ac:dyDescent="0.15"/>
    <row r="51" ht="13" customHeight="1" x14ac:dyDescent="0.15"/>
    <row r="52" ht="13" customHeight="1" x14ac:dyDescent="0.15"/>
    <row r="53" ht="14" customHeight="1" x14ac:dyDescent="0.15"/>
    <row r="54" ht="13" customHeight="1" x14ac:dyDescent="0.15"/>
    <row r="55" ht="13" customHeight="1" x14ac:dyDescent="0.15"/>
    <row r="56" ht="13" customHeight="1" x14ac:dyDescent="0.15"/>
  </sheetData>
  <sheetProtection algorithmName="SHA-512" hashValue="kUqZROezSdlwtpm2xKsTGIa2xzdVVSU8ZYId+BTO7OTU9rBrYIkN3IziW1fRcIgQ/OOaMutJzS8QZ27wHvCkhg==" saltValue="dffQFTElB6Ka6RG2xbiuYQ==" spinCount="100000" sheet="1" objects="1" scenarios="1"/>
  <mergeCells count="1">
    <mergeCell ref="J2:M2"/>
  </mergeCells>
  <conditionalFormatting sqref="K5:L13">
    <cfRule type="cellIs" dxfId="4" priority="1" operator="lessThan">
      <formula>3</formula>
    </cfRule>
  </conditionalFormatting>
  <dataValidations count="1">
    <dataValidation type="list" allowBlank="1" showInputMessage="1" showErrorMessage="1" sqref="K3" xr:uid="{8B1ABB6F-E1A9-49D7-B471-39E8C8BFA1FF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>
    <outlinePr summaryBelow="0" summaryRight="0"/>
  </sheetPr>
  <dimension ref="A1:Z258"/>
  <sheetViews>
    <sheetView showGridLines="0" zoomScale="82" zoomScaleNormal="100" workbookViewId="0">
      <selection activeCell="L59" sqref="L59:M59"/>
    </sheetView>
  </sheetViews>
  <sheetFormatPr baseColWidth="10" defaultColWidth="14.5" defaultRowHeight="12" x14ac:dyDescent="0.15"/>
  <cols>
    <col min="1" max="1" width="3.33203125" style="4" customWidth="1"/>
    <col min="2" max="2" width="5.6640625" style="4" customWidth="1"/>
    <col min="3" max="4" width="17.1640625" style="4" customWidth="1"/>
    <col min="5" max="5" width="7.6640625" style="4" customWidth="1"/>
    <col min="6" max="6" width="108.1640625" style="90" customWidth="1"/>
    <col min="7" max="7" width="5.5" style="4" customWidth="1"/>
    <col min="8" max="10" width="21.1640625" style="4" customWidth="1"/>
    <col min="11" max="11" width="5.33203125" style="4" customWidth="1"/>
    <col min="12" max="13" width="21.1640625" style="4" customWidth="1"/>
    <col min="14" max="26" width="14.5" style="4" customWidth="1"/>
    <col min="27" max="16384" width="14.5" style="4"/>
  </cols>
  <sheetData>
    <row r="1" spans="1:26" s="10" customFormat="1" ht="47" x14ac:dyDescent="0.15">
      <c r="A1" s="8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" thickBot="1" x14ac:dyDescent="0.2">
      <c r="A2" s="3"/>
      <c r="B2" s="3"/>
      <c r="C2" s="3"/>
      <c r="D2" s="3"/>
      <c r="E2" s="3"/>
      <c r="F2" s="8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8" thickBot="1" x14ac:dyDescent="0.2">
      <c r="A3" s="3"/>
      <c r="B3" s="3"/>
      <c r="C3" s="20" t="s">
        <v>19</v>
      </c>
      <c r="D3" s="21"/>
      <c r="E3" s="21"/>
      <c r="F3" s="22"/>
      <c r="G3" s="3"/>
      <c r="H3" s="69" t="s">
        <v>1</v>
      </c>
      <c r="I3" s="70"/>
      <c r="J3" s="71"/>
      <c r="K3" s="3"/>
      <c r="L3" s="72" t="s">
        <v>2</v>
      </c>
      <c r="M3" s="7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178" customFormat="1" ht="37" thickBot="1" x14ac:dyDescent="0.2">
      <c r="A4" s="11"/>
      <c r="B4" s="11"/>
      <c r="C4" s="67" t="s">
        <v>3</v>
      </c>
      <c r="D4" s="68"/>
      <c r="E4" s="77" t="s">
        <v>4</v>
      </c>
      <c r="F4" s="88" t="s">
        <v>5</v>
      </c>
      <c r="G4" s="170"/>
      <c r="H4" s="196" t="s">
        <v>20</v>
      </c>
      <c r="I4" s="197" t="s">
        <v>6</v>
      </c>
      <c r="J4" s="198" t="s">
        <v>7</v>
      </c>
      <c r="K4" s="170"/>
      <c r="L4" s="196" t="s">
        <v>20</v>
      </c>
      <c r="M4" s="198" t="s">
        <v>7</v>
      </c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spans="1:26" ht="41" customHeight="1" x14ac:dyDescent="0.15">
      <c r="A5" s="1"/>
      <c r="B5" s="75">
        <v>1</v>
      </c>
      <c r="C5" s="91" t="s">
        <v>144</v>
      </c>
      <c r="D5" s="92"/>
      <c r="E5" s="118">
        <v>1</v>
      </c>
      <c r="F5" s="119" t="s">
        <v>21</v>
      </c>
      <c r="G5" s="120"/>
      <c r="H5" s="121">
        <f>AVERAGE(BANCO!B1:W1)</f>
        <v>2.6818181818181817</v>
      </c>
      <c r="I5" s="122">
        <f>STDEV(BANCO!B1:W1)</f>
        <v>1.1291110551632091</v>
      </c>
      <c r="J5" s="123">
        <f>(COUNTIF((BANCO!B1:W1),4)+COUNTIF((BANCO!B1:W1),3))/COUNTA(BANCO!B1:W1)</f>
        <v>0.54545454545454541</v>
      </c>
      <c r="K5" s="120"/>
      <c r="L5" s="218">
        <f>AVERAGE(BANCO!B1:W5)</f>
        <v>2.9818181818181819</v>
      </c>
      <c r="M5" s="219">
        <f>(COUNTIF((BANCO!B1:W5),4)+COUNTIF((BANCO!B1:W5),3))/(COUNTA(BANCO!B1:W1)*5)</f>
        <v>0.66363636363636369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1" customHeight="1" x14ac:dyDescent="0.15">
      <c r="A6" s="1"/>
      <c r="B6" s="76"/>
      <c r="C6" s="93"/>
      <c r="D6" s="94"/>
      <c r="E6" s="124">
        <v>2</v>
      </c>
      <c r="F6" s="125" t="s">
        <v>22</v>
      </c>
      <c r="G6" s="120"/>
      <c r="H6" s="126">
        <f>AVERAGE(BANCO!B2:W2)</f>
        <v>3.2272727272727271</v>
      </c>
      <c r="I6" s="127">
        <f>STDEV(BANCO!B2:W2)</f>
        <v>0.97256745055931537</v>
      </c>
      <c r="J6" s="128">
        <f>(COUNTIF((BANCO!B2:W2),4)+COUNTIF((BANCO!B2:W2),3))/COUNTA(BANCO!B2:W2)</f>
        <v>0.81818181818181823</v>
      </c>
      <c r="K6" s="120"/>
      <c r="L6" s="207"/>
      <c r="M6" s="20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1" customHeight="1" x14ac:dyDescent="0.15">
      <c r="A7" s="1"/>
      <c r="B7" s="76"/>
      <c r="C7" s="93"/>
      <c r="D7" s="94"/>
      <c r="E7" s="124">
        <v>3</v>
      </c>
      <c r="F7" s="125" t="s">
        <v>23</v>
      </c>
      <c r="G7" s="120"/>
      <c r="H7" s="126">
        <f>AVERAGE(BANCO!B3:W3)</f>
        <v>2.9545454545454546</v>
      </c>
      <c r="I7" s="127">
        <f>STDEV(BANCO!B3:W3)</f>
        <v>1.1329385612423051</v>
      </c>
      <c r="J7" s="128">
        <f>(COUNTIF((BANCO!B3:W3),4)+COUNTIF((BANCO!B3:W3),3))/COUNTA(BANCO!B3:W3)</f>
        <v>0.63636363636363635</v>
      </c>
      <c r="K7" s="120"/>
      <c r="L7" s="207"/>
      <c r="M7" s="20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1" customHeight="1" x14ac:dyDescent="0.15">
      <c r="A8" s="1"/>
      <c r="B8" s="76"/>
      <c r="C8" s="93"/>
      <c r="D8" s="94"/>
      <c r="E8" s="124">
        <v>4</v>
      </c>
      <c r="F8" s="125" t="s">
        <v>24</v>
      </c>
      <c r="G8" s="120"/>
      <c r="H8" s="126">
        <f>AVERAGE(BANCO!B4:W4)</f>
        <v>3.2272727272727271</v>
      </c>
      <c r="I8" s="127">
        <f>STDEV(BANCO!B4:W4)</f>
        <v>1.1925090867905044</v>
      </c>
      <c r="J8" s="128">
        <f>(COUNTIF((BANCO!B4:W4),4)+COUNTIF((BANCO!B4:W4),3))/COUNTA(BANCO!B4:W4)</f>
        <v>0.77272727272727271</v>
      </c>
      <c r="K8" s="120"/>
      <c r="L8" s="207"/>
      <c r="M8" s="20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1" customHeight="1" thickBot="1" x14ac:dyDescent="0.2">
      <c r="A9" s="1"/>
      <c r="B9" s="78"/>
      <c r="C9" s="95"/>
      <c r="D9" s="96"/>
      <c r="E9" s="129">
        <v>5</v>
      </c>
      <c r="F9" s="130" t="s">
        <v>25</v>
      </c>
      <c r="G9" s="120"/>
      <c r="H9" s="131">
        <f>AVERAGE(BANCO!B5:W5)</f>
        <v>2.8181818181818183</v>
      </c>
      <c r="I9" s="132">
        <f>STDEV(BANCO!B5:W5)</f>
        <v>1.1396057645963797</v>
      </c>
      <c r="J9" s="133">
        <f>(COUNTIF((BANCO!B5:W5),4)+COUNTIF((BANCO!B5:W5),3))/COUNTA(BANCO!B5:W5)</f>
        <v>0.54545454545454541</v>
      </c>
      <c r="K9" s="120"/>
      <c r="L9" s="207"/>
      <c r="M9" s="20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1" customHeight="1" x14ac:dyDescent="0.15">
      <c r="A10" s="1"/>
      <c r="B10" s="79">
        <v>2</v>
      </c>
      <c r="C10" s="103" t="s">
        <v>145</v>
      </c>
      <c r="D10" s="104"/>
      <c r="E10" s="134">
        <v>6</v>
      </c>
      <c r="F10" s="135" t="s">
        <v>26</v>
      </c>
      <c r="G10" s="136"/>
      <c r="H10" s="121">
        <f>AVERAGE(BANCO!B6:W6)</f>
        <v>2</v>
      </c>
      <c r="I10" s="122">
        <f>STDEV(BANCO!B6:W6)</f>
        <v>1.2724180205607036</v>
      </c>
      <c r="J10" s="123">
        <f>(COUNTIF((BANCO!B6:W6),1)+COUNTIF((BANCO!B6:W6),2))/COUNTA(BANCO!B6:W6)</f>
        <v>0.68181818181818177</v>
      </c>
      <c r="K10" s="120"/>
      <c r="L10" s="199">
        <f>AVERAGE(BANCO!B6:W13)</f>
        <v>2.1761363636363638</v>
      </c>
      <c r="M10" s="200">
        <f>(COUNTIF((BANCO!B6:W13),1)+COUNTIF((BANCO!B6:W13),2))/(COUNTA(BANCO!B1:W1)*8)</f>
        <v>0.60795454545454541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1" customHeight="1" x14ac:dyDescent="0.15">
      <c r="A11" s="1"/>
      <c r="B11" s="80"/>
      <c r="C11" s="105"/>
      <c r="D11" s="106"/>
      <c r="E11" s="137">
        <v>7</v>
      </c>
      <c r="F11" s="138" t="s">
        <v>27</v>
      </c>
      <c r="G11" s="136"/>
      <c r="H11" s="126">
        <f>AVERAGE(BANCO!B7:W7)</f>
        <v>2.0454545454545454</v>
      </c>
      <c r="I11" s="127">
        <f>STDEV(BANCO!B7:W7)</f>
        <v>1.2527027058580456</v>
      </c>
      <c r="J11" s="128">
        <f>(COUNTIF((BANCO!B7:W7),1)+COUNTIF((BANCO!B7:W7),2))/COUNTA(BANCO!B7:W7)</f>
        <v>0.68181818181818177</v>
      </c>
      <c r="K11" s="120"/>
      <c r="L11" s="201"/>
      <c r="M11" s="20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1" customHeight="1" x14ac:dyDescent="0.15">
      <c r="A12" s="1"/>
      <c r="B12" s="80"/>
      <c r="C12" s="105"/>
      <c r="D12" s="106"/>
      <c r="E12" s="137">
        <v>8</v>
      </c>
      <c r="F12" s="138" t="s">
        <v>28</v>
      </c>
      <c r="G12" s="136"/>
      <c r="H12" s="126">
        <f>AVERAGE(BANCO!B8:W8)</f>
        <v>2.0454545454545454</v>
      </c>
      <c r="I12" s="127">
        <f>STDEV(BANCO!B8:W8)</f>
        <v>1.0900971004051374</v>
      </c>
      <c r="J12" s="128">
        <f>(COUNTIF((BANCO!B8:W8),1)+COUNTIF((BANCO!B8:W8),2))/COUNTA(BANCO!B8:W8)</f>
        <v>0.68181818181818177</v>
      </c>
      <c r="K12" s="120"/>
      <c r="L12" s="201"/>
      <c r="M12" s="20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1" customHeight="1" x14ac:dyDescent="0.15">
      <c r="A13" s="1"/>
      <c r="B13" s="80"/>
      <c r="C13" s="105"/>
      <c r="D13" s="106"/>
      <c r="E13" s="137">
        <v>9</v>
      </c>
      <c r="F13" s="138" t="s">
        <v>29</v>
      </c>
      <c r="G13" s="136"/>
      <c r="H13" s="126">
        <f>AVERAGE(BANCO!B9:W9)</f>
        <v>2.4545454545454546</v>
      </c>
      <c r="I13" s="127">
        <f>STDEV(BANCO!B9:W9)</f>
        <v>1.2993504870941053</v>
      </c>
      <c r="J13" s="128">
        <f>(COUNTIF((BANCO!B9:W9),1)+COUNTIF((BANCO!B9:W9),2))/COUNTA(BANCO!B9:W9)</f>
        <v>0.5</v>
      </c>
      <c r="K13" s="120"/>
      <c r="L13" s="201"/>
      <c r="M13" s="20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1" customHeight="1" x14ac:dyDescent="0.15">
      <c r="A14" s="1"/>
      <c r="B14" s="80"/>
      <c r="C14" s="105"/>
      <c r="D14" s="106"/>
      <c r="E14" s="137">
        <v>10</v>
      </c>
      <c r="F14" s="138" t="s">
        <v>30</v>
      </c>
      <c r="G14" s="136"/>
      <c r="H14" s="126">
        <f>AVERAGE(BANCO!B10:W10)</f>
        <v>2.4545454545454546</v>
      </c>
      <c r="I14" s="127">
        <f>STDEV(BANCO!B10:W10)</f>
        <v>1.010764572808635</v>
      </c>
      <c r="J14" s="128">
        <f>(COUNTIF((BANCO!B10:W10),1)+COUNTIF((BANCO!B10:W10),2))/COUNTA(BANCO!B10:W10)</f>
        <v>0.45454545454545453</v>
      </c>
      <c r="K14" s="120"/>
      <c r="L14" s="201"/>
      <c r="M14" s="20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1" customHeight="1" x14ac:dyDescent="0.15">
      <c r="A15" s="1"/>
      <c r="B15" s="80"/>
      <c r="C15" s="105"/>
      <c r="D15" s="106"/>
      <c r="E15" s="137">
        <v>11</v>
      </c>
      <c r="F15" s="138" t="s">
        <v>31</v>
      </c>
      <c r="G15" s="136"/>
      <c r="H15" s="126">
        <f>AVERAGE(BANCO!B11:W11)</f>
        <v>1.9545454545454546</v>
      </c>
      <c r="I15" s="127">
        <f>STDEV(BANCO!B11:W11)</f>
        <v>1.2140947137789433</v>
      </c>
      <c r="J15" s="128">
        <f>(COUNTIF((BANCO!B11:W11),1)+COUNTIF((BANCO!B11:W11),2))/COUNTA(BANCO!B11:W11)</f>
        <v>0.68181818181818177</v>
      </c>
      <c r="K15" s="120"/>
      <c r="L15" s="201"/>
      <c r="M15" s="20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1" customHeight="1" x14ac:dyDescent="0.15">
      <c r="A16" s="1"/>
      <c r="B16" s="80"/>
      <c r="C16" s="105"/>
      <c r="D16" s="106"/>
      <c r="E16" s="137">
        <v>12</v>
      </c>
      <c r="F16" s="138" t="s">
        <v>32</v>
      </c>
      <c r="G16" s="136"/>
      <c r="H16" s="126">
        <f>AVERAGE(BANCO!B12:W12)</f>
        <v>1.8636363636363635</v>
      </c>
      <c r="I16" s="127">
        <f>STDEV(BANCO!B12:W12)</f>
        <v>1.0371873387954444</v>
      </c>
      <c r="J16" s="128">
        <f>(COUNTIF((BANCO!B12:W12),1)+COUNTIF((BANCO!B12:W12),2))/COUNTA(BANCO!B12:W12)</f>
        <v>0.72727272727272729</v>
      </c>
      <c r="K16" s="120"/>
      <c r="L16" s="201"/>
      <c r="M16" s="20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1" customHeight="1" thickBot="1" x14ac:dyDescent="0.2">
      <c r="A17" s="1"/>
      <c r="B17" s="81"/>
      <c r="C17" s="107"/>
      <c r="D17" s="108"/>
      <c r="E17" s="139">
        <v>13</v>
      </c>
      <c r="F17" s="140" t="s">
        <v>33</v>
      </c>
      <c r="G17" s="136"/>
      <c r="H17" s="131">
        <f>AVERAGE(BANCO!B13:W13)</f>
        <v>2.5909090909090908</v>
      </c>
      <c r="I17" s="132">
        <f>STDEV(BANCO!B13:W13)</f>
        <v>1.1405550406998344</v>
      </c>
      <c r="J17" s="133">
        <f>(COUNTIF((BANCO!B13:W13),1)+COUNTIF((BANCO!B13:W13),2))/COUNTA(BANCO!B13:W13)</f>
        <v>0.45454545454545453</v>
      </c>
      <c r="K17" s="120"/>
      <c r="L17" s="203"/>
      <c r="M17" s="20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1" customHeight="1" x14ac:dyDescent="0.15">
      <c r="A18" s="1"/>
      <c r="B18" s="79">
        <v>3</v>
      </c>
      <c r="C18" s="103" t="s">
        <v>146</v>
      </c>
      <c r="D18" s="104"/>
      <c r="E18" s="134">
        <v>14</v>
      </c>
      <c r="F18" s="135" t="s">
        <v>34</v>
      </c>
      <c r="G18" s="136"/>
      <c r="H18" s="121">
        <f>AVERAGE(BANCO!B14:W14)</f>
        <v>2.9090909090909092</v>
      </c>
      <c r="I18" s="122">
        <f>STDEV(BANCO!B14:W14)</f>
        <v>1.1087999050492514</v>
      </c>
      <c r="J18" s="123">
        <f>(COUNTIF((BANCO!B14:W14),4)+COUNTIF((BANCO!B14:W14),3))/COUNTA(BANCO!B14:W14)</f>
        <v>0.63636363636363635</v>
      </c>
      <c r="K18" s="120"/>
      <c r="L18" s="205">
        <f>AVERAGE(BANCO!B14:W22)</f>
        <v>3.0303030303030303</v>
      </c>
      <c r="M18" s="206">
        <f>(COUNTIF((BANCO!B14:W22),4)+COUNTIF((BANCO!B14:W22),3))/(COUNTA(BANCO!B1:W1)*9)</f>
        <v>0.69696969696969702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1" customHeight="1" x14ac:dyDescent="0.15">
      <c r="A19" s="1"/>
      <c r="B19" s="80"/>
      <c r="C19" s="105"/>
      <c r="D19" s="106"/>
      <c r="E19" s="137">
        <v>15</v>
      </c>
      <c r="F19" s="138" t="s">
        <v>35</v>
      </c>
      <c r="G19" s="136"/>
      <c r="H19" s="126">
        <f>AVERAGE(BANCO!B15:W15)</f>
        <v>3.0454545454545454</v>
      </c>
      <c r="I19" s="127">
        <f>STDEV(BANCO!B15:W15)</f>
        <v>1.1742179860604587</v>
      </c>
      <c r="J19" s="128">
        <f>(COUNTIF((BANCO!B15:W15),4)+COUNTIF((BANCO!B15:W15),3))/COUNTA(BANCO!B15:W15)</f>
        <v>0.63636363636363635</v>
      </c>
      <c r="K19" s="120"/>
      <c r="L19" s="207"/>
      <c r="M19" s="20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1" customHeight="1" x14ac:dyDescent="0.15">
      <c r="A20" s="1"/>
      <c r="B20" s="80"/>
      <c r="C20" s="105"/>
      <c r="D20" s="106"/>
      <c r="E20" s="137">
        <v>16</v>
      </c>
      <c r="F20" s="138" t="s">
        <v>36</v>
      </c>
      <c r="G20" s="136"/>
      <c r="H20" s="126">
        <f>AVERAGE(BANCO!B16:W16)</f>
        <v>3.2272727272727271</v>
      </c>
      <c r="I20" s="127">
        <f>STDEV(BANCO!B16:W16)</f>
        <v>0.92230653833167153</v>
      </c>
      <c r="J20" s="128">
        <f>(COUNTIF((BANCO!B16:W16),4)+COUNTIF((BANCO!B16:W16),3))/COUNTA(BANCO!B16:W16)</f>
        <v>0.77272727272727271</v>
      </c>
      <c r="K20" s="120"/>
      <c r="L20" s="207"/>
      <c r="M20" s="20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1" customHeight="1" x14ac:dyDescent="0.15">
      <c r="A21" s="1"/>
      <c r="B21" s="80"/>
      <c r="C21" s="105"/>
      <c r="D21" s="106"/>
      <c r="E21" s="137">
        <v>17</v>
      </c>
      <c r="F21" s="138" t="s">
        <v>37</v>
      </c>
      <c r="G21" s="136"/>
      <c r="H21" s="126">
        <f>AVERAGE(BANCO!B17:W17)</f>
        <v>3.0454545454545454</v>
      </c>
      <c r="I21" s="127">
        <f>STDEV(BANCO!B17:W17)</f>
        <v>0.99891716264938524</v>
      </c>
      <c r="J21" s="128">
        <f>(COUNTIF((BANCO!B17:W17),4)+COUNTIF((BANCO!B17:W17),3))/COUNTA(BANCO!B17:W17)</f>
        <v>0.63636363636363635</v>
      </c>
      <c r="K21" s="120"/>
      <c r="L21" s="207"/>
      <c r="M21" s="20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1" customHeight="1" x14ac:dyDescent="0.15">
      <c r="A22" s="1"/>
      <c r="B22" s="80"/>
      <c r="C22" s="105"/>
      <c r="D22" s="106"/>
      <c r="E22" s="137">
        <v>18</v>
      </c>
      <c r="F22" s="138" t="s">
        <v>38</v>
      </c>
      <c r="G22" s="136"/>
      <c r="H22" s="126">
        <f>AVERAGE(BANCO!B18:W18)</f>
        <v>2.9545454545454546</v>
      </c>
      <c r="I22" s="127">
        <f>STDEV(BANCO!B18:W18)</f>
        <v>1.0900971004051376</v>
      </c>
      <c r="J22" s="128">
        <f>(COUNTIF((BANCO!B18:W18),4)+COUNTIF((BANCO!B18:W18),3))/COUNTA(BANCO!B18:W18)</f>
        <v>0.68181818181818177</v>
      </c>
      <c r="K22" s="120"/>
      <c r="L22" s="207"/>
      <c r="M22" s="20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1" customHeight="1" x14ac:dyDescent="0.15">
      <c r="A23" s="1"/>
      <c r="B23" s="80"/>
      <c r="C23" s="105"/>
      <c r="D23" s="106"/>
      <c r="E23" s="137">
        <v>19</v>
      </c>
      <c r="F23" s="138" t="s">
        <v>39</v>
      </c>
      <c r="G23" s="136"/>
      <c r="H23" s="126">
        <f>AVERAGE(BANCO!B19:W19)</f>
        <v>3.0454545454545454</v>
      </c>
      <c r="I23" s="127">
        <f>STDEV(BANCO!B19:W19)</f>
        <v>1.0455015987905489</v>
      </c>
      <c r="J23" s="128">
        <f>(COUNTIF((BANCO!B19:W19),4)+COUNTIF((BANCO!B19:W19),3))/COUNTA(BANCO!B19:W19)</f>
        <v>0.68181818181818177</v>
      </c>
      <c r="K23" s="120"/>
      <c r="L23" s="207"/>
      <c r="M23" s="20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1" customHeight="1" x14ac:dyDescent="0.15">
      <c r="A24" s="1"/>
      <c r="B24" s="80"/>
      <c r="C24" s="105"/>
      <c r="D24" s="106"/>
      <c r="E24" s="137">
        <v>20</v>
      </c>
      <c r="F24" s="138" t="s">
        <v>40</v>
      </c>
      <c r="G24" s="136"/>
      <c r="H24" s="126">
        <f>AVERAGE(BANCO!B20:W20)</f>
        <v>3.1818181818181817</v>
      </c>
      <c r="I24" s="127">
        <f>STDEV(BANCO!B20:W20)</f>
        <v>1.0064725594803932</v>
      </c>
      <c r="J24" s="128">
        <f>(COUNTIF((BANCO!B20:W20),4)+COUNTIF((BANCO!B20:W20),3))/COUNTA(BANCO!B20:W20)</f>
        <v>0.77272727272727271</v>
      </c>
      <c r="K24" s="120"/>
      <c r="L24" s="207"/>
      <c r="M24" s="20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1" customHeight="1" x14ac:dyDescent="0.15">
      <c r="A25" s="1"/>
      <c r="B25" s="80"/>
      <c r="C25" s="105"/>
      <c r="D25" s="106"/>
      <c r="E25" s="137">
        <v>21</v>
      </c>
      <c r="F25" s="138" t="s">
        <v>41</v>
      </c>
      <c r="G25" s="136"/>
      <c r="H25" s="126">
        <f>AVERAGE(BANCO!B21:W21)</f>
        <v>2.9090909090909092</v>
      </c>
      <c r="I25" s="127">
        <f>STDEV(BANCO!B21:W21)</f>
        <v>1.2309149097933272</v>
      </c>
      <c r="J25" s="128">
        <f>(COUNTIF((BANCO!B21:W21),4)+COUNTIF((BANCO!B21:W21),3))/COUNTA(BANCO!B21:W21)</f>
        <v>0.68181818181818177</v>
      </c>
      <c r="K25" s="120"/>
      <c r="L25" s="207"/>
      <c r="M25" s="20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1" customHeight="1" thickBot="1" x14ac:dyDescent="0.2">
      <c r="A26" s="1"/>
      <c r="B26" s="82"/>
      <c r="C26" s="109"/>
      <c r="D26" s="110"/>
      <c r="E26" s="141">
        <v>22</v>
      </c>
      <c r="F26" s="142" t="s">
        <v>42</v>
      </c>
      <c r="G26" s="136"/>
      <c r="H26" s="143">
        <f>AVERAGE(BANCO!B22:W22)</f>
        <v>2.9545454545454546</v>
      </c>
      <c r="I26" s="144">
        <f>STDEV(BANCO!B22:W22)</f>
        <v>0.99891716264938524</v>
      </c>
      <c r="J26" s="145">
        <f>(COUNTIF((BANCO!B22:W22),4)+COUNTIF((BANCO!B22:W22),3))/COUNTA(BANCO!B22:W22)</f>
        <v>0.77272727272727271</v>
      </c>
      <c r="K26" s="120"/>
      <c r="L26" s="207"/>
      <c r="M26" s="20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1" customHeight="1" x14ac:dyDescent="0.15">
      <c r="A27" s="1"/>
      <c r="B27" s="18">
        <v>4</v>
      </c>
      <c r="C27" s="111" t="s">
        <v>147</v>
      </c>
      <c r="D27" s="112"/>
      <c r="E27" s="146">
        <v>23</v>
      </c>
      <c r="F27" s="147" t="s">
        <v>43</v>
      </c>
      <c r="G27" s="120"/>
      <c r="H27" s="121">
        <f>AVERAGE(BANCO!B23:W23)</f>
        <v>3.0476190476190474</v>
      </c>
      <c r="I27" s="122">
        <f>STDEV(BANCO!B23:W23)</f>
        <v>1.1169686869465267</v>
      </c>
      <c r="J27" s="123">
        <f>(COUNTIF((BANCO!B23:W23),4)+COUNTIF((BANCO!B23:W23),3))/COUNTA(BANCO!B23:W23)</f>
        <v>0.61904761904761907</v>
      </c>
      <c r="K27" s="136"/>
      <c r="L27" s="209">
        <f>AVERAGE(BANCO!B23:W29)</f>
        <v>2.9084967320261437</v>
      </c>
      <c r="M27" s="210">
        <f>(COUNTIF((BANCO!B23:W29),4)+COUNTIF((BANCO!B23:W29),3))/(COUNTA(BANCO!B1:W1)*7)</f>
        <v>0.62337662337662336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1" customHeight="1" x14ac:dyDescent="0.15">
      <c r="A28" s="1"/>
      <c r="B28" s="65"/>
      <c r="C28" s="113"/>
      <c r="D28" s="114"/>
      <c r="E28" s="148">
        <v>24</v>
      </c>
      <c r="F28" s="149" t="s">
        <v>44</v>
      </c>
      <c r="G28" s="120"/>
      <c r="H28" s="126">
        <f>AVERAGE(BANCO!B24:W24)</f>
        <v>3.1363636363636362</v>
      </c>
      <c r="I28" s="127">
        <f>STDEV(BANCO!B24:W24)</f>
        <v>0.99021183618429887</v>
      </c>
      <c r="J28" s="128">
        <f>(COUNTIF((BANCO!B24:W24),4)+COUNTIF((BANCO!B24:W24),3))/COUNTA(BANCO!B24:W24)</f>
        <v>0.77272727272727271</v>
      </c>
      <c r="K28" s="136"/>
      <c r="L28" s="211"/>
      <c r="M28" s="212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41" customHeight="1" x14ac:dyDescent="0.15">
      <c r="A29" s="1"/>
      <c r="B29" s="65"/>
      <c r="C29" s="113"/>
      <c r="D29" s="114"/>
      <c r="E29" s="148">
        <v>25</v>
      </c>
      <c r="F29" s="149" t="s">
        <v>45</v>
      </c>
      <c r="G29" s="120"/>
      <c r="H29" s="126">
        <f>AVERAGE(BANCO!B25:W25)</f>
        <v>3</v>
      </c>
      <c r="I29" s="127">
        <f>STDEV(BANCO!B25:W25)</f>
        <v>1.0690449676496976</v>
      </c>
      <c r="J29" s="128">
        <f>(COUNTIF((BANCO!B25:W25),4)+COUNTIF((BANCO!B25:W25),3))/COUNTA(BANCO!B25:W25)</f>
        <v>0.63636363636363635</v>
      </c>
      <c r="K29" s="136"/>
      <c r="L29" s="211"/>
      <c r="M29" s="212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41" customHeight="1" x14ac:dyDescent="0.15">
      <c r="A30" s="1"/>
      <c r="B30" s="65"/>
      <c r="C30" s="113"/>
      <c r="D30" s="114"/>
      <c r="E30" s="148">
        <v>26</v>
      </c>
      <c r="F30" s="149" t="s">
        <v>46</v>
      </c>
      <c r="G30" s="120"/>
      <c r="H30" s="126">
        <f>AVERAGE(BANCO!B26:W26)</f>
        <v>2.8636363636363638</v>
      </c>
      <c r="I30" s="127">
        <f>STDEV(BANCO!B26:W26)</f>
        <v>1.0371873387954444</v>
      </c>
      <c r="J30" s="128">
        <f>(COUNTIF((BANCO!B26:W26),4)+COUNTIF((BANCO!B26:W26),3))/COUNTA(BANCO!B26:W26)</f>
        <v>0.59090909090909094</v>
      </c>
      <c r="K30" s="136"/>
      <c r="L30" s="211"/>
      <c r="M30" s="212"/>
      <c r="N30" s="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41" customHeight="1" x14ac:dyDescent="0.15">
      <c r="A31" s="1"/>
      <c r="B31" s="65"/>
      <c r="C31" s="113"/>
      <c r="D31" s="114"/>
      <c r="E31" s="148">
        <v>27</v>
      </c>
      <c r="F31" s="149" t="s">
        <v>47</v>
      </c>
      <c r="G31" s="120"/>
      <c r="H31" s="126">
        <f>AVERAGE(BANCO!B27:W27)</f>
        <v>3.1363636363636362</v>
      </c>
      <c r="I31" s="127">
        <f>STDEV(BANCO!B27:W27)</f>
        <v>0.99021183618429887</v>
      </c>
      <c r="J31" s="128">
        <f>(COUNTIF((BANCO!B27:W27),4)+COUNTIF((BANCO!B27:W27),3))/COUNTA(BANCO!B27:W27)</f>
        <v>0.68181818181818177</v>
      </c>
      <c r="K31" s="136"/>
      <c r="L31" s="211"/>
      <c r="M31" s="212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41" customHeight="1" x14ac:dyDescent="0.15">
      <c r="A32" s="1"/>
      <c r="B32" s="65"/>
      <c r="C32" s="113"/>
      <c r="D32" s="114"/>
      <c r="E32" s="148">
        <v>28</v>
      </c>
      <c r="F32" s="149" t="s">
        <v>48</v>
      </c>
      <c r="G32" s="120"/>
      <c r="H32" s="126">
        <f>AVERAGE(BANCO!B28:W28)</f>
        <v>2.4090909090909092</v>
      </c>
      <c r="I32" s="127">
        <f>STDEV(BANCO!B28:W28)</f>
        <v>1.1815684051733508</v>
      </c>
      <c r="J32" s="128">
        <f>(COUNTIF((BANCO!B28:W28),4)+COUNTIF((BANCO!B28:W28),3))/COUNTA(BANCO!B28:W28)</f>
        <v>0.5</v>
      </c>
      <c r="K32" s="136"/>
      <c r="L32" s="211"/>
      <c r="M32" s="212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41" customHeight="1" thickBot="1" x14ac:dyDescent="0.2">
      <c r="A33" s="1"/>
      <c r="B33" s="66"/>
      <c r="C33" s="115"/>
      <c r="D33" s="116"/>
      <c r="E33" s="150">
        <v>29</v>
      </c>
      <c r="F33" s="151" t="s">
        <v>49</v>
      </c>
      <c r="G33" s="120"/>
      <c r="H33" s="131">
        <f>AVERAGE(BANCO!B29:W29)</f>
        <v>2.7727272727272729</v>
      </c>
      <c r="I33" s="132">
        <f>STDEV(BANCO!B29:W29)</f>
        <v>1.2317938209440806</v>
      </c>
      <c r="J33" s="133">
        <f>(COUNTIF((BANCO!B29:W29),4)+COUNTIF((BANCO!B29:W29),3))/COUNTA(BANCO!B29:W29)</f>
        <v>0.59090909090909094</v>
      </c>
      <c r="K33" s="136"/>
      <c r="L33" s="213"/>
      <c r="M33" s="214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41" customHeight="1" x14ac:dyDescent="0.15">
      <c r="A34" s="1"/>
      <c r="B34" s="18">
        <v>5</v>
      </c>
      <c r="C34" s="111" t="s">
        <v>148</v>
      </c>
      <c r="D34" s="112"/>
      <c r="E34" s="146">
        <v>30</v>
      </c>
      <c r="F34" s="147" t="s">
        <v>50</v>
      </c>
      <c r="G34" s="120"/>
      <c r="H34" s="121">
        <f>AVERAGE(BANCO!B30:W30)</f>
        <v>3.1818181818181817</v>
      </c>
      <c r="I34" s="122">
        <f>STDEV(BANCO!B30:W30)</f>
        <v>0.95799212822909885</v>
      </c>
      <c r="J34" s="123">
        <f>(COUNTIF((BANCO!B30:W30),4)+COUNTIF((BANCO!B30:W30),3))/COUNTA(BANCO!B30:W30)</f>
        <v>0.72727272727272729</v>
      </c>
      <c r="K34" s="136"/>
      <c r="L34" s="209">
        <f>AVERAGE(BANCO!B30:W37)</f>
        <v>3.1193181818181817</v>
      </c>
      <c r="M34" s="210">
        <f>(COUNTIF((BANCO!B30:W37),4)+COUNTIF((BANCO!B30:W37),3))/(COUNTA(BANCO!B1:W1)*8)</f>
        <v>0.72727272727272729</v>
      </c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1" customHeight="1" x14ac:dyDescent="0.15">
      <c r="A35" s="1"/>
      <c r="B35" s="65"/>
      <c r="C35" s="113"/>
      <c r="D35" s="114"/>
      <c r="E35" s="148">
        <v>31</v>
      </c>
      <c r="F35" s="149" t="s">
        <v>51</v>
      </c>
      <c r="G35" s="120"/>
      <c r="H35" s="126">
        <f>AVERAGE(BANCO!B31:W31)</f>
        <v>3.2727272727272729</v>
      </c>
      <c r="I35" s="127">
        <f>STDEV(BANCO!B31:W31)</f>
        <v>0.98473192783466212</v>
      </c>
      <c r="J35" s="128">
        <f>(COUNTIF((BANCO!B31:W31),4)+COUNTIF((BANCO!B31:W31),3))/COUNTA(BANCO!B31:W31)</f>
        <v>0.72727272727272729</v>
      </c>
      <c r="K35" s="136"/>
      <c r="L35" s="211"/>
      <c r="M35" s="212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1" customHeight="1" x14ac:dyDescent="0.15">
      <c r="A36" s="1"/>
      <c r="B36" s="65"/>
      <c r="C36" s="113"/>
      <c r="D36" s="114"/>
      <c r="E36" s="148">
        <v>32</v>
      </c>
      <c r="F36" s="149" t="s">
        <v>52</v>
      </c>
      <c r="G36" s="120"/>
      <c r="H36" s="126">
        <f>AVERAGE(BANCO!B32:W32)</f>
        <v>2.9090909090909092</v>
      </c>
      <c r="I36" s="127">
        <f>STDEV(BANCO!B32:W32)</f>
        <v>1.2690112727590761</v>
      </c>
      <c r="J36" s="128">
        <f>(COUNTIF((BANCO!B32:W32),4)+COUNTIF((BANCO!B32:W32),3))/COUNTA(BANCO!B32:W32)</f>
        <v>0.63636363636363635</v>
      </c>
      <c r="K36" s="136"/>
      <c r="L36" s="211"/>
      <c r="M36" s="212"/>
      <c r="N36" s="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1" customHeight="1" x14ac:dyDescent="0.15">
      <c r="A37" s="1"/>
      <c r="B37" s="65"/>
      <c r="C37" s="113"/>
      <c r="D37" s="114"/>
      <c r="E37" s="148">
        <v>33</v>
      </c>
      <c r="F37" s="149" t="s">
        <v>53</v>
      </c>
      <c r="G37" s="120"/>
      <c r="H37" s="126">
        <f>AVERAGE(BANCO!B33:W33)</f>
        <v>2.9545454545454546</v>
      </c>
      <c r="I37" s="127">
        <f>STDEV(BANCO!B33:W33)</f>
        <v>1.2140947137789435</v>
      </c>
      <c r="J37" s="128">
        <f>(COUNTIF((BANCO!B33:W33),4)+COUNTIF((BANCO!B33:W33),3))/COUNTA(BANCO!B33:W33)</f>
        <v>0.63636363636363635</v>
      </c>
      <c r="K37" s="136"/>
      <c r="L37" s="211"/>
      <c r="M37" s="212"/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1" customHeight="1" x14ac:dyDescent="0.15">
      <c r="A38" s="1"/>
      <c r="B38" s="65"/>
      <c r="C38" s="113"/>
      <c r="D38" s="114"/>
      <c r="E38" s="148">
        <v>34</v>
      </c>
      <c r="F38" s="149" t="s">
        <v>54</v>
      </c>
      <c r="G38" s="120"/>
      <c r="H38" s="126">
        <f>AVERAGE(BANCO!B34:W34)</f>
        <v>3.0909090909090908</v>
      </c>
      <c r="I38" s="127">
        <f>STDEV(BANCO!B34:W34)</f>
        <v>1.019294382875251</v>
      </c>
      <c r="J38" s="128">
        <f>(COUNTIF((BANCO!B34:W34),4)+COUNTIF((BANCO!B34:W34),3))/COUNTA(BANCO!B34:W34)</f>
        <v>0.72727272727272729</v>
      </c>
      <c r="K38" s="136"/>
      <c r="L38" s="211"/>
      <c r="M38" s="212"/>
      <c r="N38" s="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41" customHeight="1" x14ac:dyDescent="0.15">
      <c r="A39" s="1"/>
      <c r="B39" s="65"/>
      <c r="C39" s="113"/>
      <c r="D39" s="114"/>
      <c r="E39" s="152">
        <v>35</v>
      </c>
      <c r="F39" s="153" t="s">
        <v>55</v>
      </c>
      <c r="G39" s="120"/>
      <c r="H39" s="126">
        <f>AVERAGE(BANCO!B35:W35)</f>
        <v>3.2272727272727271</v>
      </c>
      <c r="I39" s="127">
        <f>STDEV(BANCO!B35:W35)</f>
        <v>0.97256745055931537</v>
      </c>
      <c r="J39" s="128">
        <f>(COUNTIF((BANCO!B35:W35),4)+COUNTIF((BANCO!B35:W35),3))/COUNTA(BANCO!B35:W35)</f>
        <v>0.81818181818181823</v>
      </c>
      <c r="K39" s="136"/>
      <c r="L39" s="211"/>
      <c r="M39" s="212"/>
      <c r="N39" s="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41" customHeight="1" x14ac:dyDescent="0.15">
      <c r="A40" s="1"/>
      <c r="B40" s="65"/>
      <c r="C40" s="113"/>
      <c r="D40" s="114"/>
      <c r="E40" s="152">
        <v>36</v>
      </c>
      <c r="F40" s="154" t="s">
        <v>56</v>
      </c>
      <c r="G40" s="120"/>
      <c r="H40" s="126">
        <f>AVERAGE(BANCO!B36:W36)</f>
        <v>3.0909090909090908</v>
      </c>
      <c r="I40" s="127">
        <f>STDEV(BANCO!B36:W36)</f>
        <v>1.1087999050492514</v>
      </c>
      <c r="J40" s="128">
        <f>(COUNTIF((BANCO!B36:W36),4)+COUNTIF((BANCO!B36:W36),3))/COUNTA(BANCO!B36:W36)</f>
        <v>0.72727272727272729</v>
      </c>
      <c r="K40" s="136"/>
      <c r="L40" s="211"/>
      <c r="M40" s="212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41" customHeight="1" thickBot="1" x14ac:dyDescent="0.2">
      <c r="A41" s="1"/>
      <c r="B41" s="65"/>
      <c r="C41" s="113"/>
      <c r="D41" s="114"/>
      <c r="E41" s="152">
        <v>37</v>
      </c>
      <c r="F41" s="155" t="s">
        <v>57</v>
      </c>
      <c r="G41" s="120"/>
      <c r="H41" s="131">
        <f>AVERAGE(BANCO!B37:W37)</f>
        <v>3.2272727272727271</v>
      </c>
      <c r="I41" s="132">
        <f>STDEV(BANCO!B37:W37)</f>
        <v>0.86914397852787073</v>
      </c>
      <c r="J41" s="133">
        <f>(COUNTIF((BANCO!B37:W37),4)+COUNTIF((BANCO!B37:W37),3))/COUNTA(BANCO!B37:W37)</f>
        <v>0.81818181818181823</v>
      </c>
      <c r="K41" s="136"/>
      <c r="L41" s="213"/>
      <c r="M41" s="214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41" customHeight="1" x14ac:dyDescent="0.15">
      <c r="A42" s="1"/>
      <c r="B42" s="75">
        <v>6</v>
      </c>
      <c r="C42" s="117" t="s">
        <v>149</v>
      </c>
      <c r="D42" s="104"/>
      <c r="E42" s="156">
        <v>38</v>
      </c>
      <c r="F42" s="119" t="s">
        <v>58</v>
      </c>
      <c r="G42" s="120"/>
      <c r="H42" s="121">
        <f>AVERAGE(BANCO!B38:W38)</f>
        <v>3.2727272727272729</v>
      </c>
      <c r="I42" s="122">
        <f>STDEV(BANCO!B38:W38)</f>
        <v>0.93512505819215164</v>
      </c>
      <c r="J42" s="123">
        <f>(COUNTIF((BANCO!B38:W38),4)+COUNTIF((BANCO!B38:W38),3))/COUNTA(BANCO!B38:W38)</f>
        <v>0.77272727272727271</v>
      </c>
      <c r="K42" s="120"/>
      <c r="L42" s="207">
        <f>AVERAGE(BANCO!B38:BI45)</f>
        <v>3.0227272727272729</v>
      </c>
      <c r="M42" s="208">
        <f>(COUNTIF((BANCO!B38:W45),4)+COUNTIF((BANCO!B38:W45),3))/(COUNTA(BANCO!B1:W1)*8)</f>
        <v>0.71590909090909094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41" customHeight="1" x14ac:dyDescent="0.15">
      <c r="A43" s="1"/>
      <c r="B43" s="76"/>
      <c r="C43" s="93"/>
      <c r="D43" s="106"/>
      <c r="E43" s="157">
        <v>39</v>
      </c>
      <c r="F43" s="125" t="s">
        <v>59</v>
      </c>
      <c r="G43" s="120"/>
      <c r="H43" s="126">
        <f>AVERAGE(BANCO!B39:W39)</f>
        <v>2.9090909090909092</v>
      </c>
      <c r="I43" s="127">
        <f>STDEV(BANCO!B39:W39)</f>
        <v>1.1509454047327026</v>
      </c>
      <c r="J43" s="128">
        <f>(COUNTIF((BANCO!B39:W39),4)+COUNTIF((BANCO!B39:W39),3))/COUNTA(BANCO!B39:W39)</f>
        <v>0.68181818181818177</v>
      </c>
      <c r="K43" s="120"/>
      <c r="L43" s="207"/>
      <c r="M43" s="20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41" customHeight="1" x14ac:dyDescent="0.15">
      <c r="A44" s="1"/>
      <c r="B44" s="76"/>
      <c r="C44" s="93"/>
      <c r="D44" s="106"/>
      <c r="E44" s="157">
        <v>40</v>
      </c>
      <c r="F44" s="125" t="s">
        <v>60</v>
      </c>
      <c r="G44" s="120"/>
      <c r="H44" s="126">
        <f>AVERAGE(BANCO!B40:W40)</f>
        <v>2.8181818181818183</v>
      </c>
      <c r="I44" s="127">
        <f>STDEV(BANCO!B40:W40)</f>
        <v>1.0970247050377688</v>
      </c>
      <c r="J44" s="128">
        <f>(COUNTIF((BANCO!B40:W40),4)+COUNTIF((BANCO!B40:W40),3))/COUNTA(BANCO!B40:W40)</f>
        <v>0.59090909090909094</v>
      </c>
      <c r="K44" s="120"/>
      <c r="L44" s="207"/>
      <c r="M44" s="20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41" customHeight="1" x14ac:dyDescent="0.15">
      <c r="A45" s="1"/>
      <c r="B45" s="76"/>
      <c r="C45" s="93"/>
      <c r="D45" s="106"/>
      <c r="E45" s="157">
        <v>41</v>
      </c>
      <c r="F45" s="125" t="s">
        <v>61</v>
      </c>
      <c r="G45" s="120"/>
      <c r="H45" s="126">
        <f>AVERAGE(BANCO!B41:W41)</f>
        <v>3.1818181818181817</v>
      </c>
      <c r="I45" s="127">
        <f>STDEV(BANCO!B41:W41)</f>
        <v>0.85280286542244199</v>
      </c>
      <c r="J45" s="128">
        <f>(COUNTIF((BANCO!B41:W41),4)+COUNTIF((BANCO!B41:W41),3))/COUNTA(BANCO!B41:W41)</f>
        <v>0.81818181818181823</v>
      </c>
      <c r="K45" s="120"/>
      <c r="L45" s="207"/>
      <c r="M45" s="20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41" customHeight="1" x14ac:dyDescent="0.15">
      <c r="A46" s="2"/>
      <c r="B46" s="76"/>
      <c r="C46" s="93"/>
      <c r="D46" s="106"/>
      <c r="E46" s="158">
        <v>42</v>
      </c>
      <c r="F46" s="125" t="s">
        <v>62</v>
      </c>
      <c r="G46" s="159"/>
      <c r="H46" s="126">
        <f>AVERAGE(BANCO!B42:W42)</f>
        <v>2.8636363636363638</v>
      </c>
      <c r="I46" s="127">
        <f>STDEV(BANCO!B42:W42)</f>
        <v>1.0371873387954444</v>
      </c>
      <c r="J46" s="128">
        <f>(COUNTIF((BANCO!B42:W42),4)+COUNTIF((BANCO!B42:W42),3))/COUNTA(BANCO!B42:W42)</f>
        <v>0.68181818181818177</v>
      </c>
      <c r="K46" s="159"/>
      <c r="L46" s="207"/>
      <c r="M46" s="20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1" customHeight="1" x14ac:dyDescent="0.15">
      <c r="A47" s="1"/>
      <c r="B47" s="76"/>
      <c r="C47" s="93"/>
      <c r="D47" s="106"/>
      <c r="E47" s="157">
        <v>43</v>
      </c>
      <c r="F47" s="125" t="s">
        <v>63</v>
      </c>
      <c r="G47" s="120"/>
      <c r="H47" s="126">
        <f>AVERAGE(BANCO!B43:W43)</f>
        <v>3.1818181818181817</v>
      </c>
      <c r="I47" s="127">
        <f>STDEV(BANCO!B43:W43)</f>
        <v>1.0970247050377688</v>
      </c>
      <c r="J47" s="128">
        <f>(COUNTIF((BANCO!B43:W43),4)+COUNTIF((BANCO!B43:W43),3))/COUNTA(BANCO!B43:W43)</f>
        <v>0.77272727272727271</v>
      </c>
      <c r="K47" s="120"/>
      <c r="L47" s="207"/>
      <c r="M47" s="20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41" customHeight="1" x14ac:dyDescent="0.15">
      <c r="A48" s="1"/>
      <c r="B48" s="76"/>
      <c r="C48" s="93"/>
      <c r="D48" s="106"/>
      <c r="E48" s="157">
        <v>44</v>
      </c>
      <c r="F48" s="125" t="s">
        <v>64</v>
      </c>
      <c r="G48" s="120"/>
      <c r="H48" s="126">
        <f>AVERAGE(BANCO!B44:W44)</f>
        <v>2.8181818181818183</v>
      </c>
      <c r="I48" s="127">
        <f>STDEV(BANCO!B44:W44)</f>
        <v>1.1396057645963797</v>
      </c>
      <c r="J48" s="128">
        <f>(COUNTIF((BANCO!B44:W44),4)+COUNTIF((BANCO!B44:W44),3))/COUNTA(BANCO!B44:W44)</f>
        <v>0.63636363636363635</v>
      </c>
      <c r="K48" s="120"/>
      <c r="L48" s="207"/>
      <c r="M48" s="20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41" customHeight="1" thickBot="1" x14ac:dyDescent="0.2">
      <c r="A49" s="1"/>
      <c r="B49" s="78"/>
      <c r="C49" s="95"/>
      <c r="D49" s="110"/>
      <c r="E49" s="160">
        <v>45</v>
      </c>
      <c r="F49" s="130" t="s">
        <v>65</v>
      </c>
      <c r="G49" s="120"/>
      <c r="H49" s="131">
        <f>AVERAGE(BANCO!B45:W45)</f>
        <v>3.1363636363636362</v>
      </c>
      <c r="I49" s="132">
        <f>STDEV(BANCO!B45:W45)</f>
        <v>0.99021183618429887</v>
      </c>
      <c r="J49" s="133">
        <f>(COUNTIF((BANCO!B45:W45),4)+COUNTIF((BANCO!B45:W45),3))/COUNTA(BANCO!B45:W45)</f>
        <v>0.77272727272727271</v>
      </c>
      <c r="K49" s="120"/>
      <c r="L49" s="207"/>
      <c r="M49" s="20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41" customHeight="1" x14ac:dyDescent="0.15">
      <c r="A50" s="1"/>
      <c r="B50" s="84">
        <v>7</v>
      </c>
      <c r="C50" s="97" t="s">
        <v>150</v>
      </c>
      <c r="D50" s="98"/>
      <c r="E50" s="146">
        <v>46</v>
      </c>
      <c r="F50" s="147" t="s">
        <v>66</v>
      </c>
      <c r="G50" s="120"/>
      <c r="H50" s="121">
        <f>AVERAGE(BANCO!B46:W46)</f>
        <v>3.1363636363636362</v>
      </c>
      <c r="I50" s="122">
        <f>STDEV(BANCO!B46:W46)</f>
        <v>0.99021183618429887</v>
      </c>
      <c r="J50" s="123">
        <f>(COUNTIF((BANCO!B46:W46),4)+COUNTIF((BANCO!B46:W46),3))/COUNTA(BANCO!B46:W46)</f>
        <v>0.68181818181818177</v>
      </c>
      <c r="K50" s="136"/>
      <c r="L50" s="209">
        <f>AVERAGE(BANCO!B46:W48)</f>
        <v>3.1212121212121211</v>
      </c>
      <c r="M50" s="210">
        <f>(COUNTIF((BANCO!B46:W48),4)+COUNTIF((BANCO!B46:W48),3))/(COUNTA(BANCO!B1:W1)*3)</f>
        <v>0.71212121212121215</v>
      </c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1" customHeight="1" x14ac:dyDescent="0.15">
      <c r="A51" s="1"/>
      <c r="B51" s="85"/>
      <c r="C51" s="99"/>
      <c r="D51" s="100"/>
      <c r="E51" s="148">
        <v>47</v>
      </c>
      <c r="F51" s="149" t="s">
        <v>67</v>
      </c>
      <c r="G51" s="120"/>
      <c r="H51" s="126">
        <f>AVERAGE(BANCO!B47:W47)</f>
        <v>3.4090909090909092</v>
      </c>
      <c r="I51" s="127">
        <f>STDEV(BANCO!B47:W47)</f>
        <v>0.79636620608808728</v>
      </c>
      <c r="J51" s="128">
        <f>(COUNTIF((BANCO!B47:W47),4)+COUNTIF((BANCO!B47:W47),3))/COUNTA(BANCO!B47:W47)</f>
        <v>0.81818181818181823</v>
      </c>
      <c r="K51" s="136"/>
      <c r="L51" s="211"/>
      <c r="M51" s="212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1" customHeight="1" thickBot="1" x14ac:dyDescent="0.2">
      <c r="A52" s="1"/>
      <c r="B52" s="86"/>
      <c r="C52" s="101"/>
      <c r="D52" s="102"/>
      <c r="E52" s="150">
        <v>48</v>
      </c>
      <c r="F52" s="151" t="s">
        <v>68</v>
      </c>
      <c r="G52" s="120"/>
      <c r="H52" s="131">
        <f>AVERAGE(BANCO!B48:W48)</f>
        <v>2.8181818181818183</v>
      </c>
      <c r="I52" s="132">
        <f>STDEV(BANCO!B48:W48)</f>
        <v>1.1396057645963797</v>
      </c>
      <c r="J52" s="133">
        <f>(COUNTIF((BANCO!B48:W48),4)+COUNTIF((BANCO!B48:W48),3))/COUNTA(BANCO!B48:W48)</f>
        <v>0.63636363636363635</v>
      </c>
      <c r="K52" s="136"/>
      <c r="L52" s="213"/>
      <c r="M52" s="214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1" customHeight="1" x14ac:dyDescent="0.15">
      <c r="A53" s="1"/>
      <c r="B53" s="85">
        <v>8</v>
      </c>
      <c r="C53" s="99" t="s">
        <v>151</v>
      </c>
      <c r="D53" s="100"/>
      <c r="E53" s="161">
        <v>49</v>
      </c>
      <c r="F53" s="162" t="s">
        <v>69</v>
      </c>
      <c r="G53" s="120"/>
      <c r="H53" s="163">
        <f>AVERAGE(BANCO!B49:W49)</f>
        <v>3.3636363636363638</v>
      </c>
      <c r="I53" s="164">
        <f>STDEV(BANCO!B49:W49)</f>
        <v>1.0021621646864367</v>
      </c>
      <c r="J53" s="165">
        <f>(COUNTIF((BANCO!B49:W49),4)+COUNTIF((BANCO!B49:W49),3))/COUNTA(BANCO!B49:W49)</f>
        <v>0.81818181818181823</v>
      </c>
      <c r="K53" s="136"/>
      <c r="L53" s="209">
        <f>AVERAGE(BANCO!B49:W51)</f>
        <v>3.4242424242424243</v>
      </c>
      <c r="M53" s="215">
        <f>(COUNTIF((BANCO!B49:W51),4)+COUNTIF((BANCO!B49:W51),3))/(COUNTA(BANCO!B1:W1)*3)</f>
        <v>0.81818181818181823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1" customHeight="1" x14ac:dyDescent="0.15">
      <c r="A54" s="1"/>
      <c r="B54" s="85"/>
      <c r="C54" s="83"/>
      <c r="D54" s="74"/>
      <c r="E54" s="148">
        <v>50</v>
      </c>
      <c r="F54" s="166" t="s">
        <v>70</v>
      </c>
      <c r="G54" s="120"/>
      <c r="H54" s="167">
        <f>AVERAGE(BANCO!B50:W50)</f>
        <v>3.5454545454545454</v>
      </c>
      <c r="I54" s="168">
        <f>STDEV(BANCO!B50:W50)</f>
        <v>0.85786405445777669</v>
      </c>
      <c r="J54" s="169">
        <f>(COUNTIF((BANCO!B50:W50),4)+COUNTIF((BANCO!B50:W50),3))/COUNTA(BANCO!B50:W50)</f>
        <v>0.86363636363636365</v>
      </c>
      <c r="K54" s="136"/>
      <c r="L54" s="211"/>
      <c r="M54" s="21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1" customHeight="1" thickBot="1" x14ac:dyDescent="0.2">
      <c r="A55" s="1"/>
      <c r="B55" s="86"/>
      <c r="C55" s="83"/>
      <c r="D55" s="74"/>
      <c r="E55" s="148">
        <v>51</v>
      </c>
      <c r="F55" s="166" t="s">
        <v>71</v>
      </c>
      <c r="G55" s="120"/>
      <c r="H55" s="167">
        <f>AVERAGE(BANCO!B51:W51)</f>
        <v>3.3636363636363638</v>
      </c>
      <c r="I55" s="168">
        <f>STDEV(BANCO!B51:W51)</f>
        <v>1.0486024506776148</v>
      </c>
      <c r="J55" s="169">
        <f>(COUNTIF((BANCO!B51:W51),4)+COUNTIF((BANCO!B51:W51),3))/COUNTA(BANCO!B51:W51)</f>
        <v>0.77272727272727271</v>
      </c>
      <c r="K55" s="136"/>
      <c r="L55" s="213"/>
      <c r="M55" s="21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51" customHeight="1" thickBot="1" x14ac:dyDescent="0.2">
      <c r="A56" s="3"/>
      <c r="B56" s="185" t="s">
        <v>17</v>
      </c>
      <c r="C56" s="186"/>
      <c r="D56" s="186"/>
      <c r="E56" s="186"/>
      <c r="F56" s="187"/>
      <c r="G56" s="188"/>
      <c r="H56" s="189">
        <f>AVERAGE('BANCO (2)'!B1:U51)</f>
        <v>2.9529411764705884</v>
      </c>
      <c r="I56" s="190">
        <f>STDEV('BANCO (2)'!B1:U51)</f>
        <v>1.0723307351581677</v>
      </c>
      <c r="J56" s="191">
        <f>(COUNTIF('BANCO (2)'!B1:U51,4)+COUNTIF('BANCO (2)'!B1:U51,3))/COUNTA(BANCO!B1:W51)</f>
        <v>0.60570918822479924</v>
      </c>
      <c r="K56" s="192"/>
      <c r="L56" s="188"/>
      <c r="M56" s="188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thickBot="1" x14ac:dyDescent="0.2">
      <c r="A57" s="3"/>
      <c r="B57" s="3"/>
      <c r="C57" s="3"/>
      <c r="D57" s="3"/>
      <c r="E57" s="3"/>
      <c r="F57" s="89"/>
      <c r="G57" s="6"/>
      <c r="H57" s="7"/>
      <c r="I57" s="7"/>
      <c r="J57" s="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178" customFormat="1" ht="19" thickBot="1" x14ac:dyDescent="0.2">
      <c r="A58" s="170"/>
      <c r="B58" s="171">
        <v>9</v>
      </c>
      <c r="C58" s="172" t="s">
        <v>8</v>
      </c>
      <c r="D58" s="173"/>
      <c r="E58" s="173"/>
      <c r="F58" s="174"/>
      <c r="G58" s="175"/>
      <c r="H58" s="176" t="s">
        <v>13</v>
      </c>
      <c r="I58" s="177" t="s">
        <v>14</v>
      </c>
      <c r="J58" s="176" t="s">
        <v>15</v>
      </c>
      <c r="K58" s="170"/>
      <c r="L58" s="172" t="s">
        <v>16</v>
      </c>
      <c r="M58" s="174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 s="178" customFormat="1" ht="55" customHeight="1" thickBot="1" x14ac:dyDescent="0.2">
      <c r="A59" s="170"/>
      <c r="B59" s="179"/>
      <c r="C59" s="180" t="s">
        <v>9</v>
      </c>
      <c r="D59" s="181"/>
      <c r="E59" s="181"/>
      <c r="F59" s="182"/>
      <c r="G59" s="175"/>
      <c r="H59" s="193">
        <f>COUNTIF(BANCO!B56:W56,"&lt;7")</f>
        <v>1</v>
      </c>
      <c r="I59" s="194">
        <f>COUNTIF(BANCO!B56:W56,7)+COUNTIF(BANCO!B56:W56,8)</f>
        <v>4</v>
      </c>
      <c r="J59" s="195">
        <f>COUNTIF(BANCO!B56:W56,"&gt;8")</f>
        <v>16</v>
      </c>
      <c r="K59" s="192"/>
      <c r="L59" s="228">
        <f>(J59/(SUM(H59:J59))-(H59/(SUM(H59:J59))))*100</f>
        <v>71.428571428571416</v>
      </c>
      <c r="M59" s="229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x14ac:dyDescent="0.15">
      <c r="A60" s="3"/>
      <c r="B60" s="3"/>
      <c r="C60" s="3"/>
      <c r="D60" s="3"/>
      <c r="E60" s="3"/>
      <c r="F60" s="87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15">
      <c r="A61" s="3"/>
      <c r="B61" s="3"/>
      <c r="C61" s="3"/>
      <c r="D61" s="3"/>
      <c r="E61" s="3"/>
      <c r="F61" s="8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15">
      <c r="A62" s="3"/>
      <c r="B62" s="3"/>
      <c r="C62" s="3"/>
      <c r="D62" s="3"/>
      <c r="E62" s="3"/>
      <c r="F62" s="8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15">
      <c r="A63" s="3"/>
      <c r="B63" s="3"/>
      <c r="C63" s="3"/>
      <c r="D63" s="3"/>
      <c r="E63" s="3"/>
      <c r="F63" s="8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15">
      <c r="A64" s="3"/>
      <c r="B64" s="3"/>
      <c r="C64" s="3"/>
      <c r="D64" s="3"/>
      <c r="E64" s="3"/>
      <c r="F64" s="8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15">
      <c r="A65" s="3"/>
      <c r="B65" s="3"/>
      <c r="C65" s="3"/>
      <c r="D65" s="3"/>
      <c r="E65" s="3"/>
      <c r="F65" s="8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15">
      <c r="A66" s="3"/>
      <c r="B66" s="3"/>
      <c r="C66" s="3"/>
      <c r="D66" s="3"/>
      <c r="E66" s="3"/>
      <c r="F66" s="8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15">
      <c r="A67" s="3"/>
      <c r="B67" s="3"/>
      <c r="C67" s="3"/>
      <c r="D67" s="3"/>
      <c r="E67" s="3"/>
      <c r="F67" s="8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15">
      <c r="A68" s="3"/>
      <c r="B68" s="3"/>
      <c r="C68" s="3"/>
      <c r="D68" s="3"/>
      <c r="E68" s="3"/>
      <c r="F68" s="8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15">
      <c r="A69" s="3"/>
      <c r="B69" s="3"/>
      <c r="C69" s="3"/>
      <c r="D69" s="3"/>
      <c r="E69" s="3"/>
      <c r="F69" s="8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15">
      <c r="A70" s="3"/>
      <c r="B70" s="3"/>
      <c r="C70" s="3"/>
      <c r="D70" s="3"/>
      <c r="E70" s="3"/>
      <c r="F70" s="8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15">
      <c r="A71" s="3"/>
      <c r="B71" s="3"/>
      <c r="C71" s="3"/>
      <c r="D71" s="3"/>
      <c r="E71" s="3"/>
      <c r="F71" s="8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15">
      <c r="A72" s="3"/>
      <c r="B72" s="3"/>
      <c r="C72" s="3"/>
      <c r="D72" s="3"/>
      <c r="E72" s="3"/>
      <c r="F72" s="8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15">
      <c r="A73" s="3"/>
      <c r="B73" s="3"/>
      <c r="C73" s="3"/>
      <c r="D73" s="3"/>
      <c r="E73" s="3"/>
      <c r="F73" s="8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15">
      <c r="A74" s="3"/>
      <c r="B74" s="3"/>
      <c r="C74" s="3"/>
      <c r="D74" s="3"/>
      <c r="E74" s="3"/>
      <c r="F74" s="8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15">
      <c r="A75" s="3"/>
      <c r="B75" s="3"/>
      <c r="C75" s="3"/>
      <c r="D75" s="3"/>
      <c r="E75" s="3"/>
      <c r="F75" s="8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15">
      <c r="A76" s="3"/>
      <c r="B76" s="3"/>
      <c r="C76" s="3"/>
      <c r="D76" s="3"/>
      <c r="E76" s="3"/>
      <c r="F76" s="8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15">
      <c r="A77" s="3"/>
      <c r="B77" s="3"/>
      <c r="C77" s="3"/>
      <c r="D77" s="3"/>
      <c r="E77" s="3"/>
      <c r="F77" s="8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15">
      <c r="A78" s="3"/>
      <c r="B78" s="3"/>
      <c r="C78" s="3"/>
      <c r="D78" s="3"/>
      <c r="E78" s="3"/>
      <c r="F78" s="8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15">
      <c r="A79" s="3"/>
      <c r="B79" s="3"/>
      <c r="C79" s="3"/>
      <c r="D79" s="3"/>
      <c r="E79" s="3"/>
      <c r="F79" s="8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15">
      <c r="A80" s="3"/>
      <c r="B80" s="3"/>
      <c r="C80" s="3"/>
      <c r="D80" s="3"/>
      <c r="E80" s="3"/>
      <c r="F80" s="8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15">
      <c r="A81" s="3"/>
      <c r="B81" s="3"/>
      <c r="C81" s="3"/>
      <c r="D81" s="3"/>
      <c r="E81" s="3"/>
      <c r="F81" s="8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15">
      <c r="A82" s="3"/>
      <c r="B82" s="3"/>
      <c r="C82" s="3"/>
      <c r="D82" s="3"/>
      <c r="E82" s="3"/>
      <c r="F82" s="8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15">
      <c r="A83" s="3"/>
      <c r="B83" s="3"/>
      <c r="C83" s="3"/>
      <c r="D83" s="3"/>
      <c r="E83" s="3"/>
      <c r="F83" s="8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15">
      <c r="A84" s="3"/>
      <c r="B84" s="3"/>
      <c r="C84" s="3"/>
      <c r="D84" s="3"/>
      <c r="E84" s="3"/>
      <c r="F84" s="8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15">
      <c r="A85" s="3"/>
      <c r="B85" s="3"/>
      <c r="C85" s="3"/>
      <c r="D85" s="3"/>
      <c r="E85" s="3"/>
      <c r="F85" s="8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15">
      <c r="A86" s="3"/>
      <c r="B86" s="3"/>
      <c r="C86" s="3"/>
      <c r="D86" s="3"/>
      <c r="E86" s="3"/>
      <c r="F86" s="8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15">
      <c r="A87" s="3"/>
      <c r="B87" s="3"/>
      <c r="C87" s="3"/>
      <c r="D87" s="3"/>
      <c r="E87" s="3"/>
      <c r="F87" s="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15">
      <c r="A88" s="3"/>
      <c r="B88" s="3"/>
      <c r="C88" s="3"/>
      <c r="D88" s="3"/>
      <c r="E88" s="3"/>
      <c r="F88" s="8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15">
      <c r="A89" s="3"/>
      <c r="B89" s="3"/>
      <c r="C89" s="3"/>
      <c r="D89" s="3"/>
      <c r="E89" s="3"/>
      <c r="F89" s="8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15">
      <c r="A90" s="3"/>
      <c r="B90" s="3"/>
      <c r="C90" s="3"/>
      <c r="D90" s="3"/>
      <c r="E90" s="3"/>
      <c r="F90" s="8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15">
      <c r="A91" s="3"/>
      <c r="B91" s="3"/>
      <c r="C91" s="3"/>
      <c r="D91" s="3"/>
      <c r="E91" s="3"/>
      <c r="F91" s="8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15">
      <c r="A92" s="3"/>
      <c r="B92" s="3"/>
      <c r="C92" s="3"/>
      <c r="D92" s="3"/>
      <c r="E92" s="3"/>
      <c r="F92" s="8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15">
      <c r="A93" s="3"/>
      <c r="B93" s="3"/>
      <c r="C93" s="3"/>
      <c r="D93" s="3"/>
      <c r="E93" s="3"/>
      <c r="F93" s="8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15">
      <c r="A94" s="3"/>
      <c r="B94" s="3"/>
      <c r="C94" s="3"/>
      <c r="D94" s="3"/>
      <c r="E94" s="3"/>
      <c r="F94" s="8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15">
      <c r="A95" s="3"/>
      <c r="B95" s="3"/>
      <c r="C95" s="3"/>
      <c r="D95" s="3"/>
      <c r="E95" s="3"/>
      <c r="F95" s="8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15">
      <c r="A96" s="3"/>
      <c r="B96" s="3"/>
      <c r="C96" s="3"/>
      <c r="D96" s="3"/>
      <c r="E96" s="3"/>
      <c r="F96" s="8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15">
      <c r="A97" s="3"/>
      <c r="B97" s="3"/>
      <c r="C97" s="3"/>
      <c r="D97" s="3"/>
      <c r="E97" s="3"/>
      <c r="F97" s="8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15">
      <c r="A98" s="3"/>
      <c r="B98" s="3"/>
      <c r="C98" s="3"/>
      <c r="D98" s="3"/>
      <c r="E98" s="3"/>
      <c r="F98" s="8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15">
      <c r="A99" s="3"/>
      <c r="B99" s="3"/>
      <c r="C99" s="3"/>
      <c r="D99" s="3"/>
      <c r="E99" s="3"/>
      <c r="F99" s="8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15">
      <c r="A100" s="3"/>
      <c r="B100" s="3"/>
      <c r="C100" s="3"/>
      <c r="D100" s="3"/>
      <c r="E100" s="3"/>
      <c r="F100" s="8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15">
      <c r="A101" s="3"/>
      <c r="B101" s="3"/>
      <c r="C101" s="3"/>
      <c r="D101" s="3"/>
      <c r="E101" s="3"/>
      <c r="F101" s="8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15">
      <c r="A102" s="3"/>
      <c r="B102" s="3"/>
      <c r="C102" s="3"/>
      <c r="D102" s="3"/>
      <c r="E102" s="3"/>
      <c r="F102" s="8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15">
      <c r="A103" s="3"/>
      <c r="B103" s="3"/>
      <c r="C103" s="3"/>
      <c r="D103" s="3"/>
      <c r="E103" s="3"/>
      <c r="F103" s="8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15">
      <c r="A104" s="3"/>
      <c r="B104" s="3"/>
      <c r="C104" s="3"/>
      <c r="D104" s="3"/>
      <c r="E104" s="3"/>
      <c r="F104" s="8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15">
      <c r="A105" s="3"/>
      <c r="B105" s="3"/>
      <c r="C105" s="3"/>
      <c r="D105" s="3"/>
      <c r="E105" s="3"/>
      <c r="F105" s="8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15">
      <c r="A106" s="3"/>
      <c r="B106" s="3"/>
      <c r="C106" s="3"/>
      <c r="D106" s="3"/>
      <c r="E106" s="3"/>
      <c r="F106" s="8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15">
      <c r="A107" s="3"/>
      <c r="B107" s="3"/>
      <c r="C107" s="3"/>
      <c r="D107" s="3"/>
      <c r="E107" s="3"/>
      <c r="F107" s="8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15">
      <c r="A108" s="3"/>
      <c r="B108" s="3"/>
      <c r="C108" s="3"/>
      <c r="D108" s="3"/>
      <c r="E108" s="3"/>
      <c r="F108" s="8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15">
      <c r="A109" s="3"/>
      <c r="B109" s="3"/>
      <c r="C109" s="3"/>
      <c r="D109" s="3"/>
      <c r="E109" s="3"/>
      <c r="F109" s="8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15">
      <c r="A110" s="3"/>
      <c r="B110" s="3"/>
      <c r="C110" s="3"/>
      <c r="D110" s="3"/>
      <c r="E110" s="3"/>
      <c r="F110" s="8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15">
      <c r="A111" s="3"/>
      <c r="B111" s="3"/>
      <c r="C111" s="3"/>
      <c r="D111" s="3"/>
      <c r="E111" s="3"/>
      <c r="F111" s="8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15">
      <c r="A112" s="3"/>
      <c r="B112" s="3"/>
      <c r="C112" s="3"/>
      <c r="D112" s="3"/>
      <c r="E112" s="3"/>
      <c r="F112" s="8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15">
      <c r="A113" s="3"/>
      <c r="B113" s="3"/>
      <c r="C113" s="3"/>
      <c r="D113" s="3"/>
      <c r="E113" s="3"/>
      <c r="F113" s="8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15">
      <c r="A114" s="3"/>
      <c r="B114" s="3"/>
      <c r="C114" s="3"/>
      <c r="D114" s="3"/>
      <c r="E114" s="3"/>
      <c r="F114" s="8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15">
      <c r="A115" s="3"/>
      <c r="B115" s="3"/>
      <c r="C115" s="3"/>
      <c r="D115" s="3"/>
      <c r="E115" s="3"/>
      <c r="F115" s="8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15">
      <c r="A116" s="3"/>
      <c r="B116" s="3"/>
      <c r="C116" s="3"/>
      <c r="D116" s="3"/>
      <c r="E116" s="3"/>
      <c r="F116" s="8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15">
      <c r="A117" s="3"/>
      <c r="B117" s="3"/>
      <c r="C117" s="3"/>
      <c r="D117" s="3"/>
      <c r="E117" s="3"/>
      <c r="F117" s="8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15">
      <c r="A118" s="3"/>
      <c r="B118" s="3"/>
      <c r="C118" s="3"/>
      <c r="D118" s="3"/>
      <c r="E118" s="3"/>
      <c r="F118" s="8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15">
      <c r="A119" s="3"/>
      <c r="B119" s="3"/>
      <c r="C119" s="3"/>
      <c r="D119" s="3"/>
      <c r="E119" s="3"/>
      <c r="F119" s="8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15">
      <c r="A120" s="3"/>
      <c r="B120" s="3"/>
      <c r="C120" s="3"/>
      <c r="D120" s="3"/>
      <c r="E120" s="3"/>
      <c r="F120" s="8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15">
      <c r="A121" s="3"/>
      <c r="B121" s="3"/>
      <c r="C121" s="3"/>
      <c r="D121" s="3"/>
      <c r="E121" s="3"/>
      <c r="F121" s="8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15">
      <c r="A122" s="3"/>
      <c r="B122" s="3"/>
      <c r="C122" s="3"/>
      <c r="D122" s="3"/>
      <c r="E122" s="3"/>
      <c r="F122" s="8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15">
      <c r="A123" s="3"/>
      <c r="B123" s="3"/>
      <c r="C123" s="3"/>
      <c r="D123" s="3"/>
      <c r="E123" s="3"/>
      <c r="F123" s="8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15">
      <c r="A124" s="3"/>
      <c r="B124" s="3"/>
      <c r="C124" s="3"/>
      <c r="D124" s="3"/>
      <c r="E124" s="3"/>
      <c r="F124" s="8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15">
      <c r="A125" s="3"/>
      <c r="B125" s="3"/>
      <c r="C125" s="3"/>
      <c r="D125" s="3"/>
      <c r="E125" s="3"/>
      <c r="F125" s="8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15">
      <c r="A126" s="3"/>
      <c r="B126" s="3"/>
      <c r="C126" s="3"/>
      <c r="D126" s="3"/>
      <c r="E126" s="3"/>
      <c r="F126" s="8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15">
      <c r="A127" s="3"/>
      <c r="B127" s="3"/>
      <c r="C127" s="3"/>
      <c r="D127" s="3"/>
      <c r="E127" s="3"/>
      <c r="F127" s="8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15">
      <c r="A128" s="3"/>
      <c r="B128" s="3"/>
      <c r="C128" s="3"/>
      <c r="D128" s="3"/>
      <c r="E128" s="3"/>
      <c r="F128" s="8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15">
      <c r="A129" s="3"/>
      <c r="B129" s="3"/>
      <c r="C129" s="3"/>
      <c r="D129" s="3"/>
      <c r="E129" s="3"/>
      <c r="F129" s="8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15">
      <c r="A130" s="3"/>
      <c r="B130" s="3"/>
      <c r="C130" s="3"/>
      <c r="D130" s="3"/>
      <c r="E130" s="3"/>
      <c r="F130" s="8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15">
      <c r="A131" s="3"/>
      <c r="B131" s="3"/>
      <c r="C131" s="3"/>
      <c r="D131" s="3"/>
      <c r="E131" s="3"/>
      <c r="F131" s="8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15">
      <c r="A132" s="3"/>
      <c r="B132" s="3"/>
      <c r="C132" s="3"/>
      <c r="D132" s="3"/>
      <c r="E132" s="3"/>
      <c r="F132" s="8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15">
      <c r="A133" s="3"/>
      <c r="B133" s="3"/>
      <c r="C133" s="3"/>
      <c r="D133" s="3"/>
      <c r="E133" s="3"/>
      <c r="F133" s="8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15">
      <c r="A134" s="3"/>
      <c r="B134" s="3"/>
      <c r="C134" s="3"/>
      <c r="D134" s="3"/>
      <c r="E134" s="3"/>
      <c r="F134" s="8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15">
      <c r="A135" s="3"/>
      <c r="B135" s="3"/>
      <c r="C135" s="3"/>
      <c r="D135" s="3"/>
      <c r="E135" s="3"/>
      <c r="F135" s="8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15">
      <c r="A136" s="3"/>
      <c r="B136" s="3"/>
      <c r="C136" s="3"/>
      <c r="D136" s="3"/>
      <c r="E136" s="3"/>
      <c r="F136" s="8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15">
      <c r="A137" s="3"/>
      <c r="B137" s="3"/>
      <c r="C137" s="3"/>
      <c r="D137" s="3"/>
      <c r="E137" s="3"/>
      <c r="F137" s="8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15">
      <c r="A138" s="3"/>
      <c r="B138" s="3"/>
      <c r="C138" s="3"/>
      <c r="D138" s="3"/>
      <c r="E138" s="3"/>
      <c r="F138" s="8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15">
      <c r="A139" s="3"/>
      <c r="B139" s="3"/>
      <c r="C139" s="3"/>
      <c r="D139" s="3"/>
      <c r="E139" s="3"/>
      <c r="F139" s="8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15">
      <c r="A140" s="3"/>
      <c r="B140" s="3"/>
      <c r="C140" s="3"/>
      <c r="D140" s="3"/>
      <c r="E140" s="3"/>
      <c r="F140" s="8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15">
      <c r="A141" s="3"/>
      <c r="B141" s="3"/>
      <c r="C141" s="3"/>
      <c r="D141" s="3"/>
      <c r="E141" s="3"/>
      <c r="F141" s="8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15">
      <c r="A142" s="3"/>
      <c r="B142" s="3"/>
      <c r="C142" s="3"/>
      <c r="D142" s="3"/>
      <c r="E142" s="3"/>
      <c r="F142" s="8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15">
      <c r="A143" s="3"/>
      <c r="B143" s="3"/>
      <c r="C143" s="3"/>
      <c r="D143" s="3"/>
      <c r="E143" s="3"/>
      <c r="F143" s="8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15">
      <c r="A144" s="3"/>
      <c r="B144" s="3"/>
      <c r="C144" s="3"/>
      <c r="D144" s="3"/>
      <c r="E144" s="3"/>
      <c r="F144" s="8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15">
      <c r="A145" s="3"/>
      <c r="B145" s="3"/>
      <c r="C145" s="3"/>
      <c r="D145" s="3"/>
      <c r="E145" s="3"/>
      <c r="F145" s="8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15">
      <c r="A146" s="3"/>
      <c r="B146" s="3"/>
      <c r="C146" s="3"/>
      <c r="D146" s="3"/>
      <c r="E146" s="3"/>
      <c r="F146" s="8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15">
      <c r="A147" s="3"/>
      <c r="B147" s="3"/>
      <c r="C147" s="3"/>
      <c r="D147" s="3"/>
      <c r="E147" s="3"/>
      <c r="F147" s="8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15">
      <c r="A148" s="3"/>
      <c r="B148" s="3"/>
      <c r="C148" s="3"/>
      <c r="D148" s="3"/>
      <c r="E148" s="3"/>
      <c r="F148" s="8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15">
      <c r="A149" s="3"/>
      <c r="B149" s="3"/>
      <c r="C149" s="3"/>
      <c r="D149" s="3"/>
      <c r="E149" s="3"/>
      <c r="F149" s="8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15">
      <c r="A150" s="3"/>
      <c r="B150" s="3"/>
      <c r="C150" s="3"/>
      <c r="D150" s="3"/>
      <c r="E150" s="3"/>
      <c r="F150" s="8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15">
      <c r="A151" s="3"/>
      <c r="B151" s="3"/>
      <c r="C151" s="3"/>
      <c r="D151" s="3"/>
      <c r="E151" s="3"/>
      <c r="F151" s="8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15">
      <c r="A152" s="3"/>
      <c r="B152" s="3"/>
      <c r="C152" s="3"/>
      <c r="D152" s="3"/>
      <c r="E152" s="3"/>
      <c r="F152" s="8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15">
      <c r="A153" s="3"/>
      <c r="B153" s="3"/>
      <c r="C153" s="3"/>
      <c r="D153" s="3"/>
      <c r="E153" s="3"/>
      <c r="F153" s="8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15">
      <c r="A154" s="3"/>
      <c r="B154" s="3"/>
      <c r="C154" s="3"/>
      <c r="D154" s="3"/>
      <c r="E154" s="3"/>
      <c r="F154" s="8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15">
      <c r="A155" s="3"/>
      <c r="B155" s="3"/>
      <c r="C155" s="3"/>
      <c r="D155" s="3"/>
      <c r="E155" s="3"/>
      <c r="F155" s="8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15">
      <c r="A156" s="3"/>
      <c r="B156" s="3"/>
      <c r="C156" s="3"/>
      <c r="D156" s="3"/>
      <c r="E156" s="3"/>
      <c r="F156" s="8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15">
      <c r="A157" s="3"/>
      <c r="B157" s="3"/>
      <c r="C157" s="3"/>
      <c r="D157" s="3"/>
      <c r="E157" s="3"/>
      <c r="F157" s="8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15">
      <c r="A158" s="3"/>
      <c r="B158" s="3"/>
      <c r="C158" s="3"/>
      <c r="D158" s="3"/>
      <c r="E158" s="3"/>
      <c r="F158" s="8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15">
      <c r="A159" s="3"/>
      <c r="B159" s="3"/>
      <c r="C159" s="3"/>
      <c r="D159" s="3"/>
      <c r="E159" s="3"/>
      <c r="F159" s="8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15">
      <c r="A160" s="3"/>
      <c r="B160" s="3"/>
      <c r="C160" s="3"/>
      <c r="D160" s="3"/>
      <c r="E160" s="3"/>
      <c r="F160" s="8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15">
      <c r="A161" s="3"/>
      <c r="B161" s="3"/>
      <c r="C161" s="3"/>
      <c r="D161" s="3"/>
      <c r="E161" s="3"/>
      <c r="F161" s="8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15">
      <c r="A162" s="3"/>
      <c r="B162" s="3"/>
      <c r="C162" s="3"/>
      <c r="D162" s="3"/>
      <c r="E162" s="3"/>
      <c r="F162" s="8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15">
      <c r="A163" s="3"/>
      <c r="B163" s="3"/>
      <c r="C163" s="3"/>
      <c r="D163" s="3"/>
      <c r="E163" s="3"/>
      <c r="F163" s="8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15">
      <c r="A164" s="3"/>
      <c r="B164" s="3"/>
      <c r="C164" s="3"/>
      <c r="D164" s="3"/>
      <c r="E164" s="3"/>
      <c r="F164" s="8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15">
      <c r="A165" s="3"/>
      <c r="B165" s="3"/>
      <c r="C165" s="3"/>
      <c r="D165" s="3"/>
      <c r="E165" s="3"/>
      <c r="F165" s="8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15">
      <c r="A166" s="3"/>
      <c r="B166" s="3"/>
      <c r="C166" s="3"/>
      <c r="D166" s="3"/>
      <c r="E166" s="3"/>
      <c r="F166" s="8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15">
      <c r="A167" s="3"/>
      <c r="B167" s="3"/>
      <c r="C167" s="3"/>
      <c r="D167" s="3"/>
      <c r="E167" s="3"/>
      <c r="F167" s="8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15">
      <c r="A168" s="3"/>
      <c r="B168" s="3"/>
      <c r="C168" s="3"/>
      <c r="D168" s="3"/>
      <c r="E168" s="3"/>
      <c r="F168" s="8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15">
      <c r="A169" s="3"/>
      <c r="B169" s="3"/>
      <c r="C169" s="3"/>
      <c r="D169" s="3"/>
      <c r="E169" s="3"/>
      <c r="F169" s="8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15">
      <c r="A170" s="3"/>
      <c r="B170" s="3"/>
      <c r="C170" s="3"/>
      <c r="D170" s="3"/>
      <c r="E170" s="3"/>
      <c r="F170" s="8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15">
      <c r="A171" s="3"/>
      <c r="B171" s="3"/>
      <c r="C171" s="3"/>
      <c r="D171" s="3"/>
      <c r="E171" s="3"/>
      <c r="F171" s="8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15">
      <c r="A172" s="3"/>
      <c r="B172" s="3"/>
      <c r="C172" s="3"/>
      <c r="D172" s="3"/>
      <c r="E172" s="3"/>
      <c r="F172" s="8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15">
      <c r="A173" s="3"/>
      <c r="B173" s="3"/>
      <c r="C173" s="3"/>
      <c r="D173" s="3"/>
      <c r="E173" s="3"/>
      <c r="F173" s="8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15">
      <c r="A174" s="3"/>
      <c r="B174" s="3"/>
      <c r="C174" s="3"/>
      <c r="D174" s="3"/>
      <c r="E174" s="3"/>
      <c r="F174" s="8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15">
      <c r="A175" s="3"/>
      <c r="B175" s="3"/>
      <c r="C175" s="3"/>
      <c r="D175" s="3"/>
      <c r="E175" s="3"/>
      <c r="F175" s="8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15">
      <c r="A176" s="3"/>
      <c r="B176" s="3"/>
      <c r="C176" s="3"/>
      <c r="D176" s="3"/>
      <c r="E176" s="3"/>
      <c r="F176" s="8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15">
      <c r="A177" s="3"/>
      <c r="B177" s="3"/>
      <c r="C177" s="3"/>
      <c r="D177" s="3"/>
      <c r="E177" s="3"/>
      <c r="F177" s="8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15">
      <c r="A178" s="3"/>
      <c r="B178" s="3"/>
      <c r="C178" s="3"/>
      <c r="D178" s="3"/>
      <c r="E178" s="3"/>
      <c r="F178" s="8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15">
      <c r="A179" s="3"/>
      <c r="B179" s="3"/>
      <c r="C179" s="3"/>
      <c r="D179" s="3"/>
      <c r="E179" s="3"/>
      <c r="F179" s="8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15">
      <c r="A180" s="3"/>
      <c r="B180" s="3"/>
      <c r="C180" s="3"/>
      <c r="D180" s="3"/>
      <c r="E180" s="3"/>
      <c r="F180" s="8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15">
      <c r="A181" s="3"/>
      <c r="B181" s="3"/>
      <c r="C181" s="3"/>
      <c r="D181" s="3"/>
      <c r="E181" s="3"/>
      <c r="F181" s="8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15">
      <c r="A182" s="3"/>
      <c r="B182" s="3"/>
      <c r="C182" s="3"/>
      <c r="D182" s="3"/>
      <c r="E182" s="3"/>
      <c r="F182" s="8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15">
      <c r="A183" s="3"/>
      <c r="B183" s="3"/>
      <c r="C183" s="3"/>
      <c r="D183" s="3"/>
      <c r="E183" s="3"/>
      <c r="F183" s="8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15">
      <c r="A184" s="3"/>
      <c r="B184" s="3"/>
      <c r="C184" s="3"/>
      <c r="D184" s="3"/>
      <c r="E184" s="3"/>
      <c r="F184" s="8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15">
      <c r="A185" s="3"/>
      <c r="B185" s="3"/>
      <c r="C185" s="3"/>
      <c r="D185" s="3"/>
      <c r="E185" s="3"/>
      <c r="F185" s="8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15">
      <c r="A186" s="3"/>
      <c r="B186" s="3"/>
      <c r="C186" s="3"/>
      <c r="D186" s="3"/>
      <c r="E186" s="3"/>
      <c r="F186" s="8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15">
      <c r="A187" s="3"/>
      <c r="B187" s="3"/>
      <c r="C187" s="3"/>
      <c r="D187" s="3"/>
      <c r="E187" s="3"/>
      <c r="F187" s="8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15">
      <c r="A188" s="3"/>
      <c r="B188" s="3"/>
      <c r="C188" s="3"/>
      <c r="D188" s="3"/>
      <c r="E188" s="3"/>
      <c r="F188" s="8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15">
      <c r="A189" s="3"/>
      <c r="B189" s="3"/>
      <c r="C189" s="3"/>
      <c r="D189" s="3"/>
      <c r="E189" s="3"/>
      <c r="F189" s="8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15">
      <c r="A190" s="3"/>
      <c r="B190" s="3"/>
      <c r="C190" s="3"/>
      <c r="D190" s="3"/>
      <c r="E190" s="3"/>
      <c r="F190" s="8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15">
      <c r="A191" s="3"/>
      <c r="B191" s="3"/>
      <c r="C191" s="3"/>
      <c r="D191" s="3"/>
      <c r="E191" s="3"/>
      <c r="F191" s="8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15">
      <c r="A192" s="3"/>
      <c r="B192" s="3"/>
      <c r="C192" s="3"/>
      <c r="D192" s="3"/>
      <c r="E192" s="3"/>
      <c r="F192" s="8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15">
      <c r="A193" s="3"/>
      <c r="B193" s="3"/>
      <c r="C193" s="3"/>
      <c r="D193" s="3"/>
      <c r="E193" s="3"/>
      <c r="F193" s="8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15">
      <c r="A194" s="3"/>
      <c r="B194" s="3"/>
      <c r="C194" s="3"/>
      <c r="D194" s="3"/>
      <c r="E194" s="3"/>
      <c r="F194" s="8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15">
      <c r="A195" s="3"/>
      <c r="B195" s="3"/>
      <c r="C195" s="3"/>
      <c r="D195" s="3"/>
      <c r="E195" s="3"/>
      <c r="F195" s="8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15">
      <c r="A196" s="3"/>
      <c r="B196" s="3"/>
      <c r="C196" s="3"/>
      <c r="D196" s="3"/>
      <c r="E196" s="3"/>
      <c r="F196" s="8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15">
      <c r="A197" s="3"/>
      <c r="B197" s="3"/>
      <c r="C197" s="3"/>
      <c r="D197" s="3"/>
      <c r="E197" s="3"/>
      <c r="F197" s="8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15">
      <c r="A198" s="3"/>
      <c r="B198" s="3"/>
      <c r="C198" s="3"/>
      <c r="D198" s="3"/>
      <c r="E198" s="3"/>
      <c r="F198" s="8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15">
      <c r="A199" s="3"/>
      <c r="B199" s="3"/>
      <c r="C199" s="3"/>
      <c r="D199" s="3"/>
      <c r="E199" s="3"/>
      <c r="F199" s="8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15">
      <c r="A200" s="3"/>
      <c r="B200" s="3"/>
      <c r="C200" s="3"/>
      <c r="D200" s="3"/>
      <c r="E200" s="3"/>
      <c r="F200" s="8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15">
      <c r="A201" s="3"/>
      <c r="B201" s="3"/>
      <c r="C201" s="3"/>
      <c r="D201" s="3"/>
      <c r="E201" s="3"/>
      <c r="F201" s="8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15">
      <c r="A202" s="3"/>
      <c r="B202" s="3"/>
      <c r="C202" s="3"/>
      <c r="D202" s="3"/>
      <c r="E202" s="3"/>
      <c r="F202" s="8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15">
      <c r="A203" s="3"/>
      <c r="B203" s="3"/>
      <c r="C203" s="3"/>
      <c r="D203" s="3"/>
      <c r="E203" s="3"/>
      <c r="F203" s="8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15">
      <c r="A204" s="3"/>
      <c r="B204" s="3"/>
      <c r="C204" s="3"/>
      <c r="D204" s="3"/>
      <c r="E204" s="3"/>
      <c r="F204" s="8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15">
      <c r="A205" s="3"/>
      <c r="B205" s="3"/>
      <c r="C205" s="3"/>
      <c r="D205" s="3"/>
      <c r="E205" s="3"/>
      <c r="F205" s="8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15">
      <c r="A206" s="3"/>
      <c r="B206" s="3"/>
      <c r="C206" s="3"/>
      <c r="D206" s="3"/>
      <c r="E206" s="3"/>
      <c r="F206" s="8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15">
      <c r="A207" s="3"/>
      <c r="B207" s="3"/>
      <c r="C207" s="3"/>
      <c r="D207" s="3"/>
      <c r="E207" s="3"/>
      <c r="F207" s="8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15">
      <c r="A208" s="3"/>
      <c r="B208" s="3"/>
      <c r="C208" s="3"/>
      <c r="D208" s="3"/>
      <c r="E208" s="3"/>
      <c r="F208" s="8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15">
      <c r="A209" s="3"/>
      <c r="B209" s="3"/>
      <c r="C209" s="3"/>
      <c r="D209" s="3"/>
      <c r="E209" s="3"/>
      <c r="F209" s="8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15">
      <c r="A210" s="3"/>
      <c r="B210" s="3"/>
      <c r="C210" s="3"/>
      <c r="D210" s="3"/>
      <c r="E210" s="3"/>
      <c r="F210" s="8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15">
      <c r="A211" s="3"/>
      <c r="B211" s="3"/>
      <c r="C211" s="3"/>
      <c r="D211" s="3"/>
      <c r="E211" s="3"/>
      <c r="F211" s="8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15">
      <c r="A212" s="3"/>
      <c r="B212" s="3"/>
      <c r="C212" s="3"/>
      <c r="D212" s="3"/>
      <c r="E212" s="3"/>
      <c r="F212" s="8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15">
      <c r="A213" s="3"/>
      <c r="B213" s="3"/>
      <c r="C213" s="3"/>
      <c r="D213" s="3"/>
      <c r="E213" s="3"/>
      <c r="F213" s="8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15">
      <c r="A214" s="3"/>
      <c r="B214" s="3"/>
      <c r="C214" s="3"/>
      <c r="D214" s="3"/>
      <c r="E214" s="3"/>
      <c r="F214" s="8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15">
      <c r="A215" s="3"/>
      <c r="B215" s="3"/>
      <c r="C215" s="3"/>
      <c r="D215" s="3"/>
      <c r="E215" s="3"/>
      <c r="F215" s="8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15">
      <c r="A216" s="3"/>
      <c r="B216" s="3"/>
      <c r="C216" s="3"/>
      <c r="D216" s="3"/>
      <c r="E216" s="3"/>
      <c r="F216" s="8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15">
      <c r="A217" s="3"/>
      <c r="B217" s="3"/>
      <c r="C217" s="3"/>
      <c r="D217" s="3"/>
      <c r="E217" s="3"/>
      <c r="F217" s="8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15">
      <c r="A218" s="3"/>
      <c r="B218" s="3"/>
      <c r="C218" s="3"/>
      <c r="D218" s="3"/>
      <c r="E218" s="3"/>
      <c r="F218" s="8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15">
      <c r="A219" s="3"/>
      <c r="B219" s="3"/>
      <c r="C219" s="3"/>
      <c r="D219" s="3"/>
      <c r="E219" s="3"/>
      <c r="F219" s="8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15">
      <c r="A220" s="3"/>
      <c r="B220" s="3"/>
      <c r="C220" s="3"/>
      <c r="D220" s="3"/>
      <c r="E220" s="3"/>
      <c r="F220" s="8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15">
      <c r="A221" s="3"/>
      <c r="B221" s="3"/>
      <c r="C221" s="3"/>
      <c r="D221" s="3"/>
      <c r="E221" s="3"/>
      <c r="F221" s="8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15">
      <c r="A222" s="3"/>
      <c r="B222" s="3"/>
      <c r="C222" s="3"/>
      <c r="D222" s="3"/>
      <c r="E222" s="3"/>
      <c r="F222" s="8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15">
      <c r="A223" s="3"/>
      <c r="B223" s="3"/>
      <c r="C223" s="3"/>
      <c r="D223" s="3"/>
      <c r="E223" s="3"/>
      <c r="F223" s="8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15">
      <c r="A224" s="3"/>
      <c r="B224" s="3"/>
      <c r="C224" s="3"/>
      <c r="D224" s="3"/>
      <c r="E224" s="3"/>
      <c r="F224" s="8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15">
      <c r="A225" s="3"/>
      <c r="B225" s="3"/>
      <c r="C225" s="3"/>
      <c r="D225" s="3"/>
      <c r="E225" s="3"/>
      <c r="F225" s="8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15">
      <c r="A226" s="3"/>
      <c r="B226" s="3"/>
      <c r="C226" s="3"/>
      <c r="D226" s="3"/>
      <c r="E226" s="3"/>
      <c r="F226" s="8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15">
      <c r="A227" s="3"/>
      <c r="B227" s="3"/>
      <c r="C227" s="3"/>
      <c r="D227" s="3"/>
      <c r="E227" s="3"/>
      <c r="F227" s="8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15">
      <c r="A228" s="3"/>
      <c r="B228" s="3"/>
      <c r="C228" s="3"/>
      <c r="D228" s="3"/>
      <c r="E228" s="3"/>
      <c r="F228" s="8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15">
      <c r="A229" s="3"/>
      <c r="B229" s="3"/>
      <c r="C229" s="3"/>
      <c r="D229" s="3"/>
      <c r="E229" s="3"/>
      <c r="F229" s="8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15">
      <c r="A230" s="3"/>
      <c r="B230" s="3"/>
      <c r="C230" s="3"/>
      <c r="D230" s="3"/>
      <c r="E230" s="3"/>
      <c r="F230" s="8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15">
      <c r="A231" s="3"/>
      <c r="B231" s="3"/>
      <c r="C231" s="3"/>
      <c r="D231" s="3"/>
      <c r="E231" s="3"/>
      <c r="F231" s="8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15">
      <c r="A232" s="3"/>
      <c r="B232" s="3"/>
      <c r="C232" s="3"/>
      <c r="D232" s="3"/>
      <c r="E232" s="3"/>
      <c r="F232" s="8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15">
      <c r="A233" s="3"/>
      <c r="B233" s="3"/>
      <c r="C233" s="3"/>
      <c r="D233" s="3"/>
      <c r="E233" s="3"/>
      <c r="F233" s="8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15">
      <c r="A234" s="3"/>
      <c r="B234" s="3"/>
      <c r="C234" s="3"/>
      <c r="D234" s="3"/>
      <c r="E234" s="3"/>
      <c r="F234" s="8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15">
      <c r="A235" s="3"/>
      <c r="B235" s="3"/>
      <c r="C235" s="3"/>
      <c r="D235" s="3"/>
      <c r="E235" s="3"/>
      <c r="F235" s="8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15">
      <c r="A236" s="3"/>
      <c r="B236" s="3"/>
      <c r="C236" s="3"/>
      <c r="D236" s="3"/>
      <c r="E236" s="3"/>
      <c r="F236" s="8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15">
      <c r="A237" s="3"/>
      <c r="B237" s="3"/>
      <c r="C237" s="3"/>
      <c r="D237" s="3"/>
      <c r="E237" s="3"/>
      <c r="F237" s="8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15">
      <c r="A238" s="3"/>
      <c r="B238" s="3"/>
      <c r="C238" s="3"/>
      <c r="D238" s="3"/>
      <c r="E238" s="3"/>
      <c r="F238" s="8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15">
      <c r="A239" s="3"/>
      <c r="B239" s="3"/>
      <c r="C239" s="3"/>
      <c r="D239" s="3"/>
      <c r="E239" s="3"/>
      <c r="F239" s="8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15">
      <c r="A240" s="3"/>
      <c r="B240" s="3"/>
      <c r="C240" s="3"/>
      <c r="D240" s="3"/>
      <c r="E240" s="3"/>
      <c r="F240" s="8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15">
      <c r="A241" s="3"/>
      <c r="B241" s="3"/>
      <c r="C241" s="3"/>
      <c r="D241" s="3"/>
      <c r="E241" s="3"/>
      <c r="F241" s="8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15">
      <c r="A242" s="3"/>
      <c r="B242" s="3"/>
      <c r="C242" s="3"/>
      <c r="D242" s="3"/>
      <c r="E242" s="3"/>
      <c r="F242" s="8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15">
      <c r="A243" s="3"/>
      <c r="B243" s="3"/>
      <c r="C243" s="3"/>
      <c r="D243" s="3"/>
      <c r="E243" s="3"/>
      <c r="F243" s="8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15">
      <c r="A244" s="3"/>
      <c r="B244" s="3"/>
      <c r="C244" s="3"/>
      <c r="D244" s="3"/>
      <c r="E244" s="3"/>
      <c r="F244" s="8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15">
      <c r="A245" s="3"/>
      <c r="B245" s="3"/>
      <c r="C245" s="3"/>
      <c r="D245" s="3"/>
      <c r="E245" s="3"/>
      <c r="F245" s="8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15">
      <c r="A246" s="3"/>
      <c r="B246" s="3"/>
      <c r="C246" s="3"/>
      <c r="D246" s="3"/>
      <c r="E246" s="3"/>
      <c r="F246" s="8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15">
      <c r="A247" s="3"/>
      <c r="B247" s="3"/>
      <c r="C247" s="3"/>
      <c r="D247" s="3"/>
      <c r="E247" s="3"/>
      <c r="F247" s="8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15">
      <c r="A248" s="3"/>
      <c r="B248" s="3"/>
      <c r="C248" s="3"/>
      <c r="D248" s="3"/>
      <c r="E248" s="3"/>
      <c r="F248" s="8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15">
      <c r="A249" s="3"/>
      <c r="B249" s="3"/>
      <c r="C249" s="3"/>
      <c r="D249" s="3"/>
      <c r="E249" s="3"/>
      <c r="F249" s="8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15">
      <c r="A250" s="3"/>
      <c r="B250" s="3"/>
      <c r="C250" s="3"/>
      <c r="D250" s="3"/>
      <c r="E250" s="3"/>
      <c r="F250" s="8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15">
      <c r="A251" s="3"/>
      <c r="B251" s="3"/>
      <c r="C251" s="3"/>
      <c r="D251" s="3"/>
      <c r="E251" s="3"/>
      <c r="F251" s="8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15">
      <c r="A252" s="3"/>
      <c r="B252" s="3"/>
      <c r="C252" s="3"/>
      <c r="D252" s="3"/>
      <c r="E252" s="3"/>
      <c r="F252" s="8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15">
      <c r="A253" s="3"/>
      <c r="B253" s="3"/>
      <c r="C253" s="3"/>
      <c r="D253" s="3"/>
      <c r="E253" s="3"/>
      <c r="F253" s="8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15">
      <c r="A254" s="3"/>
      <c r="B254" s="3"/>
      <c r="C254" s="3"/>
      <c r="D254" s="3"/>
      <c r="E254" s="3"/>
      <c r="F254" s="8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15">
      <c r="A255" s="3"/>
      <c r="B255" s="3"/>
      <c r="C255" s="3"/>
      <c r="D255" s="3"/>
      <c r="E255" s="3"/>
      <c r="F255" s="8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15">
      <c r="A256" s="3"/>
      <c r="B256" s="3"/>
      <c r="C256" s="3"/>
      <c r="D256" s="3"/>
      <c r="E256" s="3"/>
      <c r="F256" s="8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15">
      <c r="A257" s="3"/>
      <c r="B257" s="3"/>
      <c r="C257" s="3"/>
      <c r="D257" s="3"/>
      <c r="E257" s="3"/>
      <c r="F257" s="8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15">
      <c r="A258" s="3"/>
      <c r="B258" s="3"/>
      <c r="C258" s="3"/>
      <c r="D258" s="3"/>
      <c r="E258" s="3"/>
      <c r="F258" s="8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</sheetData>
  <mergeCells count="43">
    <mergeCell ref="B53:B55"/>
    <mergeCell ref="L5:L9"/>
    <mergeCell ref="M5:M9"/>
    <mergeCell ref="L10:L17"/>
    <mergeCell ref="M10:M17"/>
    <mergeCell ref="L18:L26"/>
    <mergeCell ref="M18:M26"/>
    <mergeCell ref="L27:L33"/>
    <mergeCell ref="M27:M33"/>
    <mergeCell ref="L34:L41"/>
    <mergeCell ref="M34:M41"/>
    <mergeCell ref="L42:L49"/>
    <mergeCell ref="M42:M49"/>
    <mergeCell ref="L50:L52"/>
    <mergeCell ref="M50:M52"/>
    <mergeCell ref="B34:B41"/>
    <mergeCell ref="C42:D49"/>
    <mergeCell ref="B42:B49"/>
    <mergeCell ref="C50:D52"/>
    <mergeCell ref="B50:B52"/>
    <mergeCell ref="L58:M58"/>
    <mergeCell ref="L59:M59"/>
    <mergeCell ref="B56:F56"/>
    <mergeCell ref="B1:M1"/>
    <mergeCell ref="B58:B59"/>
    <mergeCell ref="C58:F58"/>
    <mergeCell ref="C59:F59"/>
    <mergeCell ref="C3:F3"/>
    <mergeCell ref="C4:D4"/>
    <mergeCell ref="C18:D26"/>
    <mergeCell ref="B18:B26"/>
    <mergeCell ref="C5:D9"/>
    <mergeCell ref="B5:B9"/>
    <mergeCell ref="C10:D17"/>
    <mergeCell ref="B10:B17"/>
    <mergeCell ref="C27:D33"/>
    <mergeCell ref="B27:B33"/>
    <mergeCell ref="C34:D41"/>
    <mergeCell ref="L53:L55"/>
    <mergeCell ref="M53:M55"/>
    <mergeCell ref="H3:J3"/>
    <mergeCell ref="L3:M3"/>
    <mergeCell ref="C53:D55"/>
  </mergeCells>
  <conditionalFormatting sqref="H5:H9 H18:H55">
    <cfRule type="cellIs" dxfId="3" priority="4" operator="lessThan">
      <formula>2.5</formula>
    </cfRule>
  </conditionalFormatting>
  <conditionalFormatting sqref="I5:I55">
    <cfRule type="cellIs" dxfId="2" priority="2" operator="greaterThanOrEqual">
      <formula>1</formula>
    </cfRule>
  </conditionalFormatting>
  <conditionalFormatting sqref="J5:J55">
    <cfRule type="cellIs" dxfId="1" priority="3" operator="lessThan">
      <formula>0.7</formula>
    </cfRule>
  </conditionalFormatting>
  <conditionalFormatting sqref="H10:H17">
    <cfRule type="cellIs" dxfId="0" priority="1" operator="greaterThanOrEqual">
      <formula>2.5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A7B3-E162-4430-A0B4-A9B64ED83829}">
  <sheetPr codeName="Planilha5"/>
  <dimension ref="A1:BI76"/>
  <sheetViews>
    <sheetView workbookViewId="0">
      <selection activeCell="B1" sqref="B1"/>
    </sheetView>
  </sheetViews>
  <sheetFormatPr baseColWidth="10" defaultColWidth="8.83203125" defaultRowHeight="16" x14ac:dyDescent="0.2"/>
  <cols>
    <col min="1" max="1" width="83.1640625" style="56" customWidth="1"/>
    <col min="2" max="7" width="8.83203125" style="43"/>
    <col min="8" max="8" width="8.83203125" style="62"/>
    <col min="9" max="10" width="8.83203125" style="43"/>
    <col min="11" max="11" width="8.83203125" style="62"/>
    <col min="12" max="16384" width="8.83203125" style="43"/>
  </cols>
  <sheetData>
    <row r="1" spans="1:61" ht="17" x14ac:dyDescent="0.15">
      <c r="A1" s="51" t="s">
        <v>21</v>
      </c>
      <c r="B1" s="45">
        <v>2</v>
      </c>
      <c r="C1" s="46">
        <v>3</v>
      </c>
      <c r="D1" s="45">
        <v>4</v>
      </c>
      <c r="E1" s="46">
        <v>1</v>
      </c>
      <c r="F1" s="45">
        <v>1</v>
      </c>
      <c r="G1" s="46">
        <v>1</v>
      </c>
      <c r="H1" s="57">
        <v>4</v>
      </c>
      <c r="I1" s="46">
        <v>4</v>
      </c>
      <c r="J1" s="45">
        <v>3</v>
      </c>
      <c r="K1" s="63">
        <v>1</v>
      </c>
      <c r="L1" s="45">
        <v>2</v>
      </c>
      <c r="M1" s="46">
        <v>4</v>
      </c>
      <c r="N1" s="45">
        <v>4</v>
      </c>
      <c r="O1" s="46">
        <v>3</v>
      </c>
      <c r="P1" s="45">
        <v>2</v>
      </c>
      <c r="Q1" s="46">
        <v>4</v>
      </c>
      <c r="R1" s="45">
        <v>2</v>
      </c>
      <c r="S1" s="46">
        <v>2</v>
      </c>
      <c r="T1" s="45">
        <v>3</v>
      </c>
      <c r="U1" s="46">
        <v>4</v>
      </c>
      <c r="V1" s="45">
        <v>3</v>
      </c>
      <c r="W1" s="47">
        <v>2</v>
      </c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</row>
    <row r="2" spans="1:61" ht="17" x14ac:dyDescent="0.15">
      <c r="A2" s="51" t="s">
        <v>22</v>
      </c>
      <c r="B2" s="45">
        <v>3</v>
      </c>
      <c r="C2" s="46">
        <v>4</v>
      </c>
      <c r="D2" s="45">
        <v>1</v>
      </c>
      <c r="E2" s="46">
        <v>4</v>
      </c>
      <c r="F2" s="45">
        <v>4</v>
      </c>
      <c r="G2" s="46">
        <v>1</v>
      </c>
      <c r="H2" s="57">
        <v>4</v>
      </c>
      <c r="I2" s="46">
        <v>4</v>
      </c>
      <c r="J2" s="45">
        <v>3</v>
      </c>
      <c r="K2" s="63">
        <v>4</v>
      </c>
      <c r="L2" s="45">
        <v>2</v>
      </c>
      <c r="M2" s="46">
        <v>4</v>
      </c>
      <c r="N2" s="45">
        <v>4</v>
      </c>
      <c r="O2" s="46">
        <v>3</v>
      </c>
      <c r="P2" s="45">
        <v>3</v>
      </c>
      <c r="Q2" s="46">
        <v>3</v>
      </c>
      <c r="R2" s="45">
        <v>3</v>
      </c>
      <c r="S2" s="46">
        <v>4</v>
      </c>
      <c r="T2" s="45">
        <v>3</v>
      </c>
      <c r="U2" s="46">
        <v>4</v>
      </c>
      <c r="V2" s="45">
        <v>4</v>
      </c>
      <c r="W2" s="47">
        <v>2</v>
      </c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</row>
    <row r="3" spans="1:61" ht="17" x14ac:dyDescent="0.15">
      <c r="A3" s="51" t="s">
        <v>23</v>
      </c>
      <c r="B3" s="45">
        <v>2</v>
      </c>
      <c r="C3" s="46">
        <v>4</v>
      </c>
      <c r="D3" s="45">
        <v>1</v>
      </c>
      <c r="E3" s="46">
        <v>4</v>
      </c>
      <c r="F3" s="45">
        <v>4</v>
      </c>
      <c r="G3" s="46">
        <v>1</v>
      </c>
      <c r="H3" s="57">
        <v>4</v>
      </c>
      <c r="I3" s="46">
        <v>2</v>
      </c>
      <c r="J3" s="45">
        <v>2</v>
      </c>
      <c r="K3" s="63">
        <v>4</v>
      </c>
      <c r="L3" s="45">
        <v>2</v>
      </c>
      <c r="M3" s="46">
        <v>4</v>
      </c>
      <c r="N3" s="45">
        <v>4</v>
      </c>
      <c r="O3" s="46">
        <v>3</v>
      </c>
      <c r="P3" s="45">
        <v>3</v>
      </c>
      <c r="Q3" s="46">
        <v>4</v>
      </c>
      <c r="R3" s="45">
        <v>2</v>
      </c>
      <c r="S3" s="46">
        <v>3</v>
      </c>
      <c r="T3" s="45">
        <v>4</v>
      </c>
      <c r="U3" s="46">
        <v>4</v>
      </c>
      <c r="V3" s="45">
        <v>3</v>
      </c>
      <c r="W3" s="47">
        <v>1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</row>
    <row r="4" spans="1:61" ht="17" x14ac:dyDescent="0.15">
      <c r="A4" s="51" t="s">
        <v>24</v>
      </c>
      <c r="B4" s="45">
        <v>1</v>
      </c>
      <c r="C4" s="46">
        <v>4</v>
      </c>
      <c r="D4" s="45">
        <v>1</v>
      </c>
      <c r="E4" s="46">
        <v>4</v>
      </c>
      <c r="F4" s="45">
        <v>4</v>
      </c>
      <c r="G4" s="46">
        <v>1</v>
      </c>
      <c r="H4" s="57">
        <v>4</v>
      </c>
      <c r="I4" s="46">
        <v>4</v>
      </c>
      <c r="J4" s="45">
        <v>3</v>
      </c>
      <c r="K4" s="63">
        <v>4</v>
      </c>
      <c r="L4" s="45">
        <v>2</v>
      </c>
      <c r="M4" s="46">
        <v>4</v>
      </c>
      <c r="N4" s="45">
        <v>4</v>
      </c>
      <c r="O4" s="46">
        <v>3</v>
      </c>
      <c r="P4" s="45">
        <v>4</v>
      </c>
      <c r="Q4" s="46">
        <v>4</v>
      </c>
      <c r="R4" s="45">
        <v>3</v>
      </c>
      <c r="S4" s="46">
        <v>4</v>
      </c>
      <c r="T4" s="45">
        <v>4</v>
      </c>
      <c r="U4" s="46">
        <v>4</v>
      </c>
      <c r="V4" s="45">
        <v>4</v>
      </c>
      <c r="W4" s="47">
        <v>1</v>
      </c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</row>
    <row r="5" spans="1:61" ht="17" x14ac:dyDescent="0.15">
      <c r="A5" s="51" t="s">
        <v>25</v>
      </c>
      <c r="B5" s="45">
        <v>2</v>
      </c>
      <c r="C5" s="46">
        <v>4</v>
      </c>
      <c r="D5" s="45">
        <v>4</v>
      </c>
      <c r="E5" s="46">
        <v>1</v>
      </c>
      <c r="F5" s="45">
        <v>2</v>
      </c>
      <c r="G5" s="46">
        <v>2</v>
      </c>
      <c r="H5" s="57">
        <v>4</v>
      </c>
      <c r="I5" s="46">
        <v>1</v>
      </c>
      <c r="J5" s="45">
        <v>1</v>
      </c>
      <c r="K5" s="63">
        <v>4</v>
      </c>
      <c r="L5" s="45">
        <v>2</v>
      </c>
      <c r="M5" s="46">
        <v>4</v>
      </c>
      <c r="N5" s="45">
        <v>4</v>
      </c>
      <c r="O5" s="46">
        <v>3</v>
      </c>
      <c r="P5" s="45">
        <v>2</v>
      </c>
      <c r="Q5" s="46">
        <v>3</v>
      </c>
      <c r="R5" s="45">
        <v>2</v>
      </c>
      <c r="S5" s="46">
        <v>4</v>
      </c>
      <c r="T5" s="45">
        <v>4</v>
      </c>
      <c r="U5" s="46">
        <v>4</v>
      </c>
      <c r="V5" s="45">
        <v>3</v>
      </c>
      <c r="W5" s="47">
        <v>2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</row>
    <row r="6" spans="1:61" ht="17" x14ac:dyDescent="0.15">
      <c r="A6" s="52" t="s">
        <v>26</v>
      </c>
      <c r="B6" s="45">
        <v>1</v>
      </c>
      <c r="C6" s="46">
        <v>1</v>
      </c>
      <c r="D6" s="45">
        <v>4</v>
      </c>
      <c r="E6" s="46">
        <v>1</v>
      </c>
      <c r="F6" s="45">
        <v>1</v>
      </c>
      <c r="G6" s="46">
        <v>3</v>
      </c>
      <c r="H6" s="57">
        <v>4</v>
      </c>
      <c r="I6" s="46">
        <v>1</v>
      </c>
      <c r="J6" s="45">
        <v>1</v>
      </c>
      <c r="K6" s="63">
        <v>1</v>
      </c>
      <c r="L6" s="45">
        <v>1</v>
      </c>
      <c r="M6" s="46">
        <v>1</v>
      </c>
      <c r="N6" s="45">
        <v>1</v>
      </c>
      <c r="O6" s="46">
        <v>3</v>
      </c>
      <c r="P6" s="45">
        <v>2</v>
      </c>
      <c r="Q6" s="46">
        <v>4</v>
      </c>
      <c r="R6" s="45">
        <v>2</v>
      </c>
      <c r="S6" s="46">
        <v>1</v>
      </c>
      <c r="T6" s="45">
        <v>1</v>
      </c>
      <c r="U6" s="46">
        <v>4</v>
      </c>
      <c r="V6" s="45">
        <v>4</v>
      </c>
      <c r="W6" s="47">
        <v>2</v>
      </c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</row>
    <row r="7" spans="1:61" ht="17" x14ac:dyDescent="0.15">
      <c r="A7" s="52" t="s">
        <v>27</v>
      </c>
      <c r="B7" s="45">
        <v>2</v>
      </c>
      <c r="C7" s="46">
        <v>1</v>
      </c>
      <c r="D7" s="45">
        <v>1</v>
      </c>
      <c r="E7" s="46">
        <v>1</v>
      </c>
      <c r="F7" s="45">
        <v>4</v>
      </c>
      <c r="G7" s="46">
        <v>4</v>
      </c>
      <c r="H7" s="57">
        <v>4</v>
      </c>
      <c r="I7" s="46">
        <v>1</v>
      </c>
      <c r="J7" s="45">
        <v>3</v>
      </c>
      <c r="K7" s="63">
        <v>1</v>
      </c>
      <c r="L7" s="45">
        <v>1</v>
      </c>
      <c r="M7" s="46">
        <v>1</v>
      </c>
      <c r="N7" s="45">
        <v>1</v>
      </c>
      <c r="O7" s="46">
        <v>3</v>
      </c>
      <c r="P7" s="45">
        <v>1</v>
      </c>
      <c r="Q7" s="46">
        <v>4</v>
      </c>
      <c r="R7" s="45">
        <v>2</v>
      </c>
      <c r="S7" s="46">
        <v>2</v>
      </c>
      <c r="T7" s="45">
        <v>1</v>
      </c>
      <c r="U7" s="46">
        <v>4</v>
      </c>
      <c r="V7" s="45">
        <v>1</v>
      </c>
      <c r="W7" s="47">
        <v>2</v>
      </c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</row>
    <row r="8" spans="1:61" ht="17" x14ac:dyDescent="0.15">
      <c r="A8" s="52" t="s">
        <v>28</v>
      </c>
      <c r="B8" s="45">
        <v>1</v>
      </c>
      <c r="C8" s="46">
        <v>1</v>
      </c>
      <c r="D8" s="45">
        <v>4</v>
      </c>
      <c r="E8" s="46">
        <v>3</v>
      </c>
      <c r="F8" s="45">
        <v>4</v>
      </c>
      <c r="G8" s="46">
        <v>2</v>
      </c>
      <c r="H8" s="57">
        <v>4</v>
      </c>
      <c r="I8" s="46">
        <v>1</v>
      </c>
      <c r="J8" s="45">
        <v>1</v>
      </c>
      <c r="K8" s="63">
        <v>1</v>
      </c>
      <c r="L8" s="45">
        <v>2</v>
      </c>
      <c r="M8" s="46">
        <v>1</v>
      </c>
      <c r="N8" s="45">
        <v>1</v>
      </c>
      <c r="O8" s="46">
        <v>3</v>
      </c>
      <c r="P8" s="45">
        <v>2</v>
      </c>
      <c r="Q8" s="46">
        <v>2</v>
      </c>
      <c r="R8" s="45">
        <v>2</v>
      </c>
      <c r="S8" s="46">
        <v>1</v>
      </c>
      <c r="T8" s="45">
        <v>1</v>
      </c>
      <c r="U8" s="46">
        <v>3</v>
      </c>
      <c r="V8" s="45">
        <v>3</v>
      </c>
      <c r="W8" s="47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61" ht="17" x14ac:dyDescent="0.15">
      <c r="A9" s="52" t="s">
        <v>29</v>
      </c>
      <c r="B9" s="45">
        <v>3</v>
      </c>
      <c r="C9" s="46">
        <v>1</v>
      </c>
      <c r="D9" s="45">
        <v>4</v>
      </c>
      <c r="E9" s="46">
        <v>4</v>
      </c>
      <c r="F9" s="45">
        <v>1</v>
      </c>
      <c r="G9" s="46">
        <v>2</v>
      </c>
      <c r="H9" s="57">
        <v>4</v>
      </c>
      <c r="I9" s="46">
        <v>1</v>
      </c>
      <c r="J9" s="45">
        <v>1</v>
      </c>
      <c r="K9" s="63">
        <v>1</v>
      </c>
      <c r="L9" s="45">
        <v>1</v>
      </c>
      <c r="M9" s="46">
        <v>1</v>
      </c>
      <c r="N9" s="45">
        <v>2</v>
      </c>
      <c r="O9" s="46">
        <v>3</v>
      </c>
      <c r="P9" s="45">
        <v>4</v>
      </c>
      <c r="Q9" s="46">
        <v>4</v>
      </c>
      <c r="R9" s="45">
        <v>3</v>
      </c>
      <c r="S9" s="46">
        <v>4</v>
      </c>
      <c r="T9" s="45">
        <v>2</v>
      </c>
      <c r="U9" s="46">
        <v>4</v>
      </c>
      <c r="V9" s="45">
        <v>3</v>
      </c>
      <c r="W9" s="47">
        <v>1</v>
      </c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61" ht="17" x14ac:dyDescent="0.15">
      <c r="A10" s="52" t="s">
        <v>30</v>
      </c>
      <c r="B10" s="45">
        <v>3</v>
      </c>
      <c r="C10" s="46">
        <v>1</v>
      </c>
      <c r="D10" s="45">
        <v>4</v>
      </c>
      <c r="E10" s="46">
        <v>1</v>
      </c>
      <c r="F10" s="45">
        <v>3</v>
      </c>
      <c r="G10" s="46">
        <v>3</v>
      </c>
      <c r="H10" s="57">
        <v>4</v>
      </c>
      <c r="I10" s="46">
        <v>1</v>
      </c>
      <c r="J10" s="45">
        <v>3</v>
      </c>
      <c r="K10" s="63">
        <v>1</v>
      </c>
      <c r="L10" s="45">
        <v>2</v>
      </c>
      <c r="M10" s="46">
        <v>1</v>
      </c>
      <c r="N10" s="45">
        <v>3</v>
      </c>
      <c r="O10" s="46">
        <v>3</v>
      </c>
      <c r="P10" s="45">
        <v>2</v>
      </c>
      <c r="Q10" s="46">
        <v>3</v>
      </c>
      <c r="R10" s="45">
        <v>3</v>
      </c>
      <c r="S10" s="46">
        <v>3</v>
      </c>
      <c r="T10" s="45">
        <v>2</v>
      </c>
      <c r="U10" s="46">
        <v>4</v>
      </c>
      <c r="V10" s="45">
        <v>2</v>
      </c>
      <c r="W10" s="47">
        <v>2</v>
      </c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61" ht="34" x14ac:dyDescent="0.15">
      <c r="A11" s="52" t="s">
        <v>31</v>
      </c>
      <c r="B11" s="45">
        <v>3</v>
      </c>
      <c r="C11" s="46">
        <v>1</v>
      </c>
      <c r="D11" s="45">
        <v>4</v>
      </c>
      <c r="E11" s="46">
        <v>1</v>
      </c>
      <c r="F11" s="45">
        <v>4</v>
      </c>
      <c r="G11" s="46">
        <v>3</v>
      </c>
      <c r="H11" s="57">
        <v>4</v>
      </c>
      <c r="I11" s="46">
        <v>1</v>
      </c>
      <c r="J11" s="45">
        <v>1</v>
      </c>
      <c r="K11" s="63">
        <v>1</v>
      </c>
      <c r="L11" s="45">
        <v>2</v>
      </c>
      <c r="M11" s="46">
        <v>1</v>
      </c>
      <c r="N11" s="45">
        <v>1</v>
      </c>
      <c r="O11" s="46">
        <v>3</v>
      </c>
      <c r="P11" s="45">
        <v>1</v>
      </c>
      <c r="Q11" s="46">
        <v>2</v>
      </c>
      <c r="R11" s="45">
        <v>1</v>
      </c>
      <c r="S11" s="46">
        <v>1</v>
      </c>
      <c r="T11" s="45">
        <v>2</v>
      </c>
      <c r="U11" s="46">
        <v>4</v>
      </c>
      <c r="V11" s="45">
        <v>1</v>
      </c>
      <c r="W11" s="47">
        <v>1</v>
      </c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61" ht="17" x14ac:dyDescent="0.15">
      <c r="A12" s="52" t="s">
        <v>32</v>
      </c>
      <c r="B12" s="45">
        <v>3</v>
      </c>
      <c r="C12" s="46">
        <v>2</v>
      </c>
      <c r="D12" s="45">
        <v>4</v>
      </c>
      <c r="E12" s="46">
        <v>1</v>
      </c>
      <c r="F12" s="45">
        <v>3</v>
      </c>
      <c r="G12" s="46">
        <v>2</v>
      </c>
      <c r="H12" s="57">
        <v>4</v>
      </c>
      <c r="I12" s="46">
        <v>1</v>
      </c>
      <c r="J12" s="45">
        <v>1</v>
      </c>
      <c r="K12" s="63">
        <v>1</v>
      </c>
      <c r="L12" s="45">
        <v>1</v>
      </c>
      <c r="M12" s="46">
        <v>1</v>
      </c>
      <c r="N12" s="45">
        <v>1</v>
      </c>
      <c r="O12" s="46">
        <v>3</v>
      </c>
      <c r="P12" s="45">
        <v>1</v>
      </c>
      <c r="Q12" s="46">
        <v>1</v>
      </c>
      <c r="R12" s="45">
        <v>2</v>
      </c>
      <c r="S12" s="46">
        <v>2</v>
      </c>
      <c r="T12" s="45">
        <v>1</v>
      </c>
      <c r="U12" s="46">
        <v>3</v>
      </c>
      <c r="V12" s="45">
        <v>1</v>
      </c>
      <c r="W12" s="47">
        <v>2</v>
      </c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61" ht="34" x14ac:dyDescent="0.15">
      <c r="A13" s="52" t="s">
        <v>33</v>
      </c>
      <c r="B13" s="45">
        <v>3</v>
      </c>
      <c r="C13" s="46">
        <v>1</v>
      </c>
      <c r="D13" s="45">
        <v>4</v>
      </c>
      <c r="E13" s="46">
        <v>2</v>
      </c>
      <c r="F13" s="45">
        <v>1</v>
      </c>
      <c r="G13" s="46">
        <v>2</v>
      </c>
      <c r="H13" s="57">
        <v>4</v>
      </c>
      <c r="I13" s="46">
        <v>4</v>
      </c>
      <c r="J13" s="45">
        <v>1</v>
      </c>
      <c r="K13" s="63">
        <v>1</v>
      </c>
      <c r="L13" s="45">
        <v>2</v>
      </c>
      <c r="M13" s="46">
        <v>4</v>
      </c>
      <c r="N13" s="45">
        <v>1</v>
      </c>
      <c r="O13" s="46">
        <v>3</v>
      </c>
      <c r="P13" s="45">
        <v>3</v>
      </c>
      <c r="Q13" s="46">
        <v>3</v>
      </c>
      <c r="R13" s="45">
        <v>3</v>
      </c>
      <c r="S13" s="46">
        <v>4</v>
      </c>
      <c r="T13" s="45">
        <v>2</v>
      </c>
      <c r="U13" s="46">
        <v>4</v>
      </c>
      <c r="V13" s="45">
        <v>3</v>
      </c>
      <c r="W13" s="47">
        <v>2</v>
      </c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61" ht="34" x14ac:dyDescent="0.15">
      <c r="A14" s="51" t="s">
        <v>34</v>
      </c>
      <c r="B14" s="45">
        <v>3</v>
      </c>
      <c r="C14" s="46">
        <v>3</v>
      </c>
      <c r="D14" s="45">
        <v>1</v>
      </c>
      <c r="E14" s="46">
        <v>2</v>
      </c>
      <c r="F14" s="45">
        <v>1</v>
      </c>
      <c r="G14" s="46">
        <v>2</v>
      </c>
      <c r="H14" s="57">
        <v>4</v>
      </c>
      <c r="I14" s="46">
        <v>4</v>
      </c>
      <c r="J14" s="45">
        <v>3</v>
      </c>
      <c r="K14" s="63">
        <v>4</v>
      </c>
      <c r="L14" s="45">
        <v>2</v>
      </c>
      <c r="M14" s="46">
        <v>4</v>
      </c>
      <c r="N14" s="45">
        <v>4</v>
      </c>
      <c r="O14" s="46">
        <v>3</v>
      </c>
      <c r="P14" s="45">
        <v>1</v>
      </c>
      <c r="Q14" s="46">
        <v>4</v>
      </c>
      <c r="R14" s="45">
        <v>2</v>
      </c>
      <c r="S14" s="46">
        <v>4</v>
      </c>
      <c r="T14" s="45">
        <v>3</v>
      </c>
      <c r="U14" s="46">
        <v>4</v>
      </c>
      <c r="V14" s="45">
        <v>4</v>
      </c>
      <c r="W14" s="47">
        <v>2</v>
      </c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5" spans="1:61" ht="17" x14ac:dyDescent="0.15">
      <c r="A15" s="51" t="s">
        <v>35</v>
      </c>
      <c r="B15" s="45">
        <v>2</v>
      </c>
      <c r="C15" s="46">
        <v>4</v>
      </c>
      <c r="D15" s="45">
        <v>1</v>
      </c>
      <c r="E15" s="46">
        <v>2</v>
      </c>
      <c r="F15" s="45">
        <v>4</v>
      </c>
      <c r="G15" s="46">
        <v>2</v>
      </c>
      <c r="H15" s="57">
        <v>4</v>
      </c>
      <c r="I15" s="46">
        <v>4</v>
      </c>
      <c r="J15" s="45">
        <v>4</v>
      </c>
      <c r="K15" s="63">
        <v>4</v>
      </c>
      <c r="L15" s="45">
        <v>2</v>
      </c>
      <c r="M15" s="46">
        <v>4</v>
      </c>
      <c r="N15" s="45">
        <v>4</v>
      </c>
      <c r="O15" s="46">
        <v>3</v>
      </c>
      <c r="P15" s="45">
        <v>2</v>
      </c>
      <c r="Q15" s="46">
        <v>4</v>
      </c>
      <c r="R15" s="45">
        <v>1</v>
      </c>
      <c r="S15" s="46">
        <v>4</v>
      </c>
      <c r="T15" s="45">
        <v>4</v>
      </c>
      <c r="U15" s="46">
        <v>4</v>
      </c>
      <c r="V15" s="45">
        <v>3</v>
      </c>
      <c r="W15" s="47">
        <v>1</v>
      </c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</row>
    <row r="16" spans="1:61" ht="34" x14ac:dyDescent="0.15">
      <c r="A16" s="51" t="s">
        <v>36</v>
      </c>
      <c r="B16" s="45">
        <v>3</v>
      </c>
      <c r="C16" s="46">
        <v>4</v>
      </c>
      <c r="D16" s="45">
        <v>4</v>
      </c>
      <c r="E16" s="46">
        <v>1</v>
      </c>
      <c r="F16" s="45">
        <v>3</v>
      </c>
      <c r="G16" s="46">
        <v>2</v>
      </c>
      <c r="H16" s="57">
        <v>4</v>
      </c>
      <c r="I16" s="46">
        <v>4</v>
      </c>
      <c r="J16" s="45">
        <v>3</v>
      </c>
      <c r="K16" s="63">
        <v>4</v>
      </c>
      <c r="L16" s="45">
        <v>2</v>
      </c>
      <c r="M16" s="46">
        <v>4</v>
      </c>
      <c r="N16" s="45">
        <v>4</v>
      </c>
      <c r="O16" s="46">
        <v>3</v>
      </c>
      <c r="P16" s="45">
        <v>2</v>
      </c>
      <c r="Q16" s="46">
        <v>4</v>
      </c>
      <c r="R16" s="45">
        <v>3</v>
      </c>
      <c r="S16" s="46">
        <v>4</v>
      </c>
      <c r="T16" s="45">
        <v>3</v>
      </c>
      <c r="U16" s="46">
        <v>4</v>
      </c>
      <c r="V16" s="45">
        <v>4</v>
      </c>
      <c r="W16" s="47">
        <v>2</v>
      </c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34" x14ac:dyDescent="0.15">
      <c r="A17" s="51" t="s">
        <v>37</v>
      </c>
      <c r="B17" s="45">
        <v>2</v>
      </c>
      <c r="C17" s="46">
        <v>2</v>
      </c>
      <c r="D17" s="45">
        <v>4</v>
      </c>
      <c r="E17" s="46">
        <v>2</v>
      </c>
      <c r="F17" s="45">
        <v>4</v>
      </c>
      <c r="G17" s="46">
        <v>2</v>
      </c>
      <c r="H17" s="57">
        <v>4</v>
      </c>
      <c r="I17" s="46">
        <v>4</v>
      </c>
      <c r="J17" s="45">
        <v>2</v>
      </c>
      <c r="K17" s="63">
        <v>4</v>
      </c>
      <c r="L17" s="45">
        <v>2</v>
      </c>
      <c r="M17" s="46">
        <v>4</v>
      </c>
      <c r="N17" s="45">
        <v>4</v>
      </c>
      <c r="O17" s="46">
        <v>3</v>
      </c>
      <c r="P17" s="45">
        <v>3</v>
      </c>
      <c r="Q17" s="46">
        <v>3</v>
      </c>
      <c r="R17" s="45">
        <v>2</v>
      </c>
      <c r="S17" s="46">
        <v>4</v>
      </c>
      <c r="T17" s="45">
        <v>4</v>
      </c>
      <c r="U17" s="46">
        <v>4</v>
      </c>
      <c r="V17" s="45">
        <v>3</v>
      </c>
      <c r="W17" s="47">
        <v>1</v>
      </c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34" x14ac:dyDescent="0.15">
      <c r="A18" s="51" t="s">
        <v>38</v>
      </c>
      <c r="B18" s="45">
        <v>3</v>
      </c>
      <c r="C18" s="46">
        <v>3</v>
      </c>
      <c r="D18" s="45">
        <v>1</v>
      </c>
      <c r="E18" s="46">
        <v>3</v>
      </c>
      <c r="F18" s="45">
        <v>4</v>
      </c>
      <c r="G18" s="46">
        <v>1</v>
      </c>
      <c r="H18" s="57">
        <v>4</v>
      </c>
      <c r="I18" s="46">
        <v>4</v>
      </c>
      <c r="J18" s="45">
        <v>2</v>
      </c>
      <c r="K18" s="63">
        <v>4</v>
      </c>
      <c r="L18" s="45">
        <v>2</v>
      </c>
      <c r="M18" s="46">
        <v>4</v>
      </c>
      <c r="N18" s="45">
        <v>4</v>
      </c>
      <c r="O18" s="46">
        <v>3</v>
      </c>
      <c r="P18" s="45">
        <v>2</v>
      </c>
      <c r="Q18" s="46">
        <v>3</v>
      </c>
      <c r="R18" s="45">
        <v>2</v>
      </c>
      <c r="S18" s="46">
        <v>4</v>
      </c>
      <c r="T18" s="45">
        <v>4</v>
      </c>
      <c r="U18" s="46">
        <v>4</v>
      </c>
      <c r="V18" s="45">
        <v>3</v>
      </c>
      <c r="W18" s="47">
        <v>1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34" x14ac:dyDescent="0.15">
      <c r="A19" s="51" t="s">
        <v>39</v>
      </c>
      <c r="B19" s="45">
        <v>3</v>
      </c>
      <c r="C19" s="46">
        <v>4</v>
      </c>
      <c r="D19" s="45">
        <v>1</v>
      </c>
      <c r="E19" s="46">
        <v>1</v>
      </c>
      <c r="F19" s="45">
        <v>3</v>
      </c>
      <c r="G19" s="46">
        <v>2</v>
      </c>
      <c r="H19" s="57">
        <v>4</v>
      </c>
      <c r="I19" s="46">
        <v>4</v>
      </c>
      <c r="J19" s="45">
        <v>3</v>
      </c>
      <c r="K19" s="63">
        <v>4</v>
      </c>
      <c r="L19" s="45">
        <v>2</v>
      </c>
      <c r="M19" s="46">
        <v>4</v>
      </c>
      <c r="N19" s="45">
        <v>4</v>
      </c>
      <c r="O19" s="46">
        <v>3</v>
      </c>
      <c r="P19" s="45">
        <v>2</v>
      </c>
      <c r="Q19" s="46">
        <v>4</v>
      </c>
      <c r="R19" s="45">
        <v>2</v>
      </c>
      <c r="S19" s="46">
        <v>4</v>
      </c>
      <c r="T19" s="45">
        <v>4</v>
      </c>
      <c r="U19" s="46">
        <v>4</v>
      </c>
      <c r="V19" s="45">
        <v>3</v>
      </c>
      <c r="W19" s="47">
        <v>2</v>
      </c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ht="17" x14ac:dyDescent="0.15">
      <c r="A20" s="51" t="s">
        <v>40</v>
      </c>
      <c r="B20" s="45">
        <v>3</v>
      </c>
      <c r="C20" s="46">
        <v>4</v>
      </c>
      <c r="D20" s="45">
        <v>1</v>
      </c>
      <c r="E20" s="46">
        <v>4</v>
      </c>
      <c r="F20" s="45">
        <v>3</v>
      </c>
      <c r="G20" s="46">
        <v>2</v>
      </c>
      <c r="H20" s="57">
        <v>4</v>
      </c>
      <c r="I20" s="46">
        <v>4</v>
      </c>
      <c r="J20" s="45">
        <v>3</v>
      </c>
      <c r="K20" s="63">
        <v>4</v>
      </c>
      <c r="L20" s="45">
        <v>2</v>
      </c>
      <c r="M20" s="46">
        <v>4</v>
      </c>
      <c r="N20" s="45">
        <v>4</v>
      </c>
      <c r="O20" s="46">
        <v>3</v>
      </c>
      <c r="P20" s="45">
        <v>3</v>
      </c>
      <c r="Q20" s="46">
        <v>4</v>
      </c>
      <c r="R20" s="45">
        <v>2</v>
      </c>
      <c r="S20" s="46">
        <v>4</v>
      </c>
      <c r="T20" s="45">
        <v>3</v>
      </c>
      <c r="U20" s="46">
        <v>4</v>
      </c>
      <c r="V20" s="45">
        <v>4</v>
      </c>
      <c r="W20" s="47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</row>
    <row r="21" spans="1:61" ht="34" x14ac:dyDescent="0.15">
      <c r="A21" s="51" t="s">
        <v>41</v>
      </c>
      <c r="B21" s="45">
        <v>1</v>
      </c>
      <c r="C21" s="46">
        <v>4</v>
      </c>
      <c r="D21" s="45">
        <v>1</v>
      </c>
      <c r="E21" s="46">
        <v>3</v>
      </c>
      <c r="F21" s="45">
        <v>2</v>
      </c>
      <c r="G21" s="46">
        <v>3</v>
      </c>
      <c r="H21" s="57">
        <v>4</v>
      </c>
      <c r="I21" s="46">
        <v>4</v>
      </c>
      <c r="J21" s="45">
        <v>3</v>
      </c>
      <c r="K21" s="63">
        <v>4</v>
      </c>
      <c r="L21" s="45">
        <v>1</v>
      </c>
      <c r="M21" s="46">
        <v>4</v>
      </c>
      <c r="N21" s="45">
        <v>4</v>
      </c>
      <c r="O21" s="46">
        <v>3</v>
      </c>
      <c r="P21" s="45">
        <v>3</v>
      </c>
      <c r="Q21" s="46">
        <v>4</v>
      </c>
      <c r="R21" s="45">
        <v>1</v>
      </c>
      <c r="S21" s="46">
        <v>4</v>
      </c>
      <c r="T21" s="45">
        <v>4</v>
      </c>
      <c r="U21" s="46">
        <v>4</v>
      </c>
      <c r="V21" s="45">
        <v>1</v>
      </c>
      <c r="W21" s="47">
        <v>2</v>
      </c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</row>
    <row r="22" spans="1:61" ht="17" x14ac:dyDescent="0.15">
      <c r="A22" s="53" t="s">
        <v>42</v>
      </c>
      <c r="B22" s="45">
        <v>2</v>
      </c>
      <c r="C22" s="46">
        <v>3</v>
      </c>
      <c r="D22" s="45">
        <v>1</v>
      </c>
      <c r="E22" s="46">
        <v>3</v>
      </c>
      <c r="F22" s="45">
        <v>4</v>
      </c>
      <c r="G22" s="46">
        <v>3</v>
      </c>
      <c r="H22" s="57">
        <v>4</v>
      </c>
      <c r="I22" s="46">
        <v>4</v>
      </c>
      <c r="J22" s="45">
        <v>3</v>
      </c>
      <c r="K22" s="63">
        <v>3</v>
      </c>
      <c r="L22" s="45">
        <v>2</v>
      </c>
      <c r="M22" s="46">
        <v>4</v>
      </c>
      <c r="N22" s="45">
        <v>3</v>
      </c>
      <c r="O22" s="46">
        <v>3</v>
      </c>
      <c r="P22" s="45">
        <v>1</v>
      </c>
      <c r="Q22" s="46">
        <v>4</v>
      </c>
      <c r="R22" s="45">
        <v>3</v>
      </c>
      <c r="S22" s="46">
        <v>4</v>
      </c>
      <c r="T22" s="45">
        <v>3</v>
      </c>
      <c r="U22" s="46">
        <v>4</v>
      </c>
      <c r="V22" s="45">
        <v>3</v>
      </c>
      <c r="W22" s="47">
        <v>1</v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</row>
    <row r="23" spans="1:61" ht="34" x14ac:dyDescent="0.15">
      <c r="A23" s="51" t="s">
        <v>43</v>
      </c>
      <c r="B23" s="45">
        <v>3</v>
      </c>
      <c r="C23" s="46">
        <v>4</v>
      </c>
      <c r="D23" s="45">
        <v>1</v>
      </c>
      <c r="E23" s="46">
        <v>2</v>
      </c>
      <c r="F23" s="45">
        <v>4</v>
      </c>
      <c r="G23" s="46">
        <v>2</v>
      </c>
      <c r="H23" s="58"/>
      <c r="I23" s="46">
        <v>2</v>
      </c>
      <c r="J23" s="45">
        <v>1</v>
      </c>
      <c r="K23" s="63">
        <v>4</v>
      </c>
      <c r="L23" s="45">
        <v>2</v>
      </c>
      <c r="M23" s="46">
        <v>4</v>
      </c>
      <c r="N23" s="45">
        <v>4</v>
      </c>
      <c r="O23" s="46">
        <v>3</v>
      </c>
      <c r="P23" s="45">
        <v>4</v>
      </c>
      <c r="Q23" s="46">
        <v>4</v>
      </c>
      <c r="R23" s="45">
        <v>2</v>
      </c>
      <c r="S23" s="46">
        <v>4</v>
      </c>
      <c r="T23" s="45">
        <v>4</v>
      </c>
      <c r="U23" s="46">
        <v>4</v>
      </c>
      <c r="V23" s="45">
        <v>4</v>
      </c>
      <c r="W23" s="47">
        <v>2</v>
      </c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</row>
    <row r="24" spans="1:61" ht="17" x14ac:dyDescent="0.15">
      <c r="A24" s="51" t="s">
        <v>44</v>
      </c>
      <c r="B24" s="45">
        <v>3</v>
      </c>
      <c r="C24" s="46">
        <v>4</v>
      </c>
      <c r="D24" s="45">
        <v>1</v>
      </c>
      <c r="E24" s="46">
        <v>3</v>
      </c>
      <c r="F24" s="45">
        <v>4</v>
      </c>
      <c r="G24" s="46">
        <v>2</v>
      </c>
      <c r="H24" s="57">
        <v>4</v>
      </c>
      <c r="I24" s="46">
        <v>4</v>
      </c>
      <c r="J24" s="45">
        <v>3</v>
      </c>
      <c r="K24" s="63">
        <v>4</v>
      </c>
      <c r="L24" s="45">
        <v>2</v>
      </c>
      <c r="M24" s="46">
        <v>4</v>
      </c>
      <c r="N24" s="45">
        <v>4</v>
      </c>
      <c r="O24" s="46">
        <v>3</v>
      </c>
      <c r="P24" s="45">
        <v>1</v>
      </c>
      <c r="Q24" s="46">
        <v>4</v>
      </c>
      <c r="R24" s="45">
        <v>3</v>
      </c>
      <c r="S24" s="46">
        <v>4</v>
      </c>
      <c r="T24" s="45">
        <v>3</v>
      </c>
      <c r="U24" s="46">
        <v>4</v>
      </c>
      <c r="V24" s="45">
        <v>3</v>
      </c>
      <c r="W24" s="47">
        <v>2</v>
      </c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</row>
    <row r="25" spans="1:61" ht="34" x14ac:dyDescent="0.15">
      <c r="A25" s="51" t="s">
        <v>45</v>
      </c>
      <c r="B25" s="45">
        <v>3</v>
      </c>
      <c r="C25" s="46">
        <v>4</v>
      </c>
      <c r="D25" s="45">
        <v>1</v>
      </c>
      <c r="E25" s="46">
        <v>3</v>
      </c>
      <c r="F25" s="45">
        <v>2</v>
      </c>
      <c r="G25" s="46">
        <v>2</v>
      </c>
      <c r="H25" s="57">
        <v>4</v>
      </c>
      <c r="I25" s="46">
        <v>4</v>
      </c>
      <c r="J25" s="45">
        <v>4</v>
      </c>
      <c r="K25" s="63">
        <v>4</v>
      </c>
      <c r="L25" s="45">
        <v>2</v>
      </c>
      <c r="M25" s="46">
        <v>4</v>
      </c>
      <c r="N25" s="45">
        <v>4</v>
      </c>
      <c r="O25" s="46">
        <v>3</v>
      </c>
      <c r="P25" s="45">
        <v>2</v>
      </c>
      <c r="Q25" s="46">
        <v>3</v>
      </c>
      <c r="R25" s="45">
        <v>2</v>
      </c>
      <c r="S25" s="46">
        <v>4</v>
      </c>
      <c r="T25" s="45">
        <v>4</v>
      </c>
      <c r="U25" s="46">
        <v>4</v>
      </c>
      <c r="V25" s="45">
        <v>2</v>
      </c>
      <c r="W25" s="47">
        <v>1</v>
      </c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</row>
    <row r="26" spans="1:61" ht="17" x14ac:dyDescent="0.15">
      <c r="A26" s="51" t="s">
        <v>46</v>
      </c>
      <c r="B26" s="45">
        <v>2</v>
      </c>
      <c r="C26" s="46">
        <v>4</v>
      </c>
      <c r="D26" s="45">
        <v>1</v>
      </c>
      <c r="E26" s="46">
        <v>2</v>
      </c>
      <c r="F26" s="45">
        <v>3</v>
      </c>
      <c r="G26" s="46">
        <v>1</v>
      </c>
      <c r="H26" s="57">
        <v>4</v>
      </c>
      <c r="I26" s="46">
        <v>2</v>
      </c>
      <c r="J26" s="45">
        <v>2</v>
      </c>
      <c r="K26" s="63">
        <v>4</v>
      </c>
      <c r="L26" s="45">
        <v>2</v>
      </c>
      <c r="M26" s="46">
        <v>4</v>
      </c>
      <c r="N26" s="45">
        <v>4</v>
      </c>
      <c r="O26" s="46">
        <v>3</v>
      </c>
      <c r="P26" s="45">
        <v>3</v>
      </c>
      <c r="Q26" s="46">
        <v>3</v>
      </c>
      <c r="R26" s="45">
        <v>2</v>
      </c>
      <c r="S26" s="46">
        <v>4</v>
      </c>
      <c r="T26" s="45">
        <v>3</v>
      </c>
      <c r="U26" s="46">
        <v>4</v>
      </c>
      <c r="V26" s="45">
        <v>4</v>
      </c>
      <c r="W26" s="47">
        <v>2</v>
      </c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</row>
    <row r="27" spans="1:61" ht="34" x14ac:dyDescent="0.15">
      <c r="A27" s="51" t="s">
        <v>47</v>
      </c>
      <c r="B27" s="45">
        <v>2</v>
      </c>
      <c r="C27" s="46">
        <v>4</v>
      </c>
      <c r="D27" s="45">
        <v>1</v>
      </c>
      <c r="E27" s="46">
        <v>4</v>
      </c>
      <c r="F27" s="45">
        <v>4</v>
      </c>
      <c r="G27" s="46">
        <v>3</v>
      </c>
      <c r="H27" s="57">
        <v>4</v>
      </c>
      <c r="I27" s="46">
        <v>2</v>
      </c>
      <c r="J27" s="45">
        <v>3</v>
      </c>
      <c r="K27" s="63">
        <v>4</v>
      </c>
      <c r="L27" s="45">
        <v>2</v>
      </c>
      <c r="M27" s="46">
        <v>4</v>
      </c>
      <c r="N27" s="45">
        <v>4</v>
      </c>
      <c r="O27" s="46">
        <v>3</v>
      </c>
      <c r="P27" s="45">
        <v>2</v>
      </c>
      <c r="Q27" s="46">
        <v>4</v>
      </c>
      <c r="R27" s="45">
        <v>2</v>
      </c>
      <c r="S27" s="46">
        <v>4</v>
      </c>
      <c r="T27" s="45">
        <v>4</v>
      </c>
      <c r="U27" s="46">
        <v>4</v>
      </c>
      <c r="V27" s="45">
        <v>3</v>
      </c>
      <c r="W27" s="47">
        <v>2</v>
      </c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</row>
    <row r="28" spans="1:61" ht="17" x14ac:dyDescent="0.15">
      <c r="A28" s="53" t="s">
        <v>48</v>
      </c>
      <c r="B28" s="45">
        <v>3</v>
      </c>
      <c r="C28" s="46">
        <v>2</v>
      </c>
      <c r="D28" s="45">
        <v>1</v>
      </c>
      <c r="E28" s="46">
        <v>4</v>
      </c>
      <c r="F28" s="45">
        <v>1</v>
      </c>
      <c r="G28" s="46">
        <v>3</v>
      </c>
      <c r="H28" s="57">
        <v>4</v>
      </c>
      <c r="I28" s="46">
        <v>4</v>
      </c>
      <c r="J28" s="45">
        <v>4</v>
      </c>
      <c r="K28" s="63">
        <v>1</v>
      </c>
      <c r="L28" s="45">
        <v>1</v>
      </c>
      <c r="M28" s="46">
        <v>1</v>
      </c>
      <c r="N28" s="45">
        <v>2</v>
      </c>
      <c r="O28" s="46">
        <v>3</v>
      </c>
      <c r="P28" s="45">
        <v>2</v>
      </c>
      <c r="Q28" s="46">
        <v>3</v>
      </c>
      <c r="R28" s="45">
        <v>3</v>
      </c>
      <c r="S28" s="46">
        <v>1</v>
      </c>
      <c r="T28" s="45">
        <v>3</v>
      </c>
      <c r="U28" s="46">
        <v>1</v>
      </c>
      <c r="V28" s="45">
        <v>4</v>
      </c>
      <c r="W28" s="47">
        <v>2</v>
      </c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</row>
    <row r="29" spans="1:61" ht="34" x14ac:dyDescent="0.15">
      <c r="A29" s="51" t="s">
        <v>49</v>
      </c>
      <c r="B29" s="45">
        <v>1</v>
      </c>
      <c r="C29" s="46">
        <v>2</v>
      </c>
      <c r="D29" s="45">
        <v>1</v>
      </c>
      <c r="E29" s="46">
        <v>4</v>
      </c>
      <c r="F29" s="45">
        <v>2</v>
      </c>
      <c r="G29" s="46">
        <v>1</v>
      </c>
      <c r="H29" s="57">
        <v>4</v>
      </c>
      <c r="I29" s="46">
        <v>1</v>
      </c>
      <c r="J29" s="45">
        <v>2</v>
      </c>
      <c r="K29" s="63">
        <v>4</v>
      </c>
      <c r="L29" s="45">
        <v>2</v>
      </c>
      <c r="M29" s="46">
        <v>4</v>
      </c>
      <c r="N29" s="45">
        <v>4</v>
      </c>
      <c r="O29" s="46">
        <v>3</v>
      </c>
      <c r="P29" s="45">
        <v>4</v>
      </c>
      <c r="Q29" s="46">
        <v>4</v>
      </c>
      <c r="R29" s="45">
        <v>3</v>
      </c>
      <c r="S29" s="46">
        <v>4</v>
      </c>
      <c r="T29" s="45">
        <v>4</v>
      </c>
      <c r="U29" s="46">
        <v>3</v>
      </c>
      <c r="V29" s="45">
        <v>3</v>
      </c>
      <c r="W29" s="47">
        <v>1</v>
      </c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</row>
    <row r="30" spans="1:61" ht="34" x14ac:dyDescent="0.15">
      <c r="A30" s="51" t="s">
        <v>50</v>
      </c>
      <c r="B30" s="45">
        <v>3</v>
      </c>
      <c r="C30" s="46">
        <v>2</v>
      </c>
      <c r="D30" s="45">
        <v>1</v>
      </c>
      <c r="E30" s="46">
        <v>2</v>
      </c>
      <c r="F30" s="45">
        <v>4</v>
      </c>
      <c r="G30" s="46">
        <v>3</v>
      </c>
      <c r="H30" s="57">
        <v>4</v>
      </c>
      <c r="I30" s="46">
        <v>4</v>
      </c>
      <c r="J30" s="45">
        <v>4</v>
      </c>
      <c r="K30" s="63">
        <v>4</v>
      </c>
      <c r="L30" s="45">
        <v>2</v>
      </c>
      <c r="M30" s="46">
        <v>4</v>
      </c>
      <c r="N30" s="45">
        <v>4</v>
      </c>
      <c r="O30" s="46">
        <v>3</v>
      </c>
      <c r="P30" s="45">
        <v>4</v>
      </c>
      <c r="Q30" s="46">
        <v>3</v>
      </c>
      <c r="R30" s="45">
        <v>2</v>
      </c>
      <c r="S30" s="46">
        <v>4</v>
      </c>
      <c r="T30" s="45">
        <v>4</v>
      </c>
      <c r="U30" s="46">
        <v>3</v>
      </c>
      <c r="V30" s="45">
        <v>4</v>
      </c>
      <c r="W30" s="47">
        <v>2</v>
      </c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</row>
    <row r="31" spans="1:61" ht="34" x14ac:dyDescent="0.15">
      <c r="A31" s="51" t="s">
        <v>51</v>
      </c>
      <c r="B31" s="45">
        <v>2</v>
      </c>
      <c r="C31" s="46">
        <v>4</v>
      </c>
      <c r="D31" s="45">
        <v>1</v>
      </c>
      <c r="E31" s="46">
        <v>4</v>
      </c>
      <c r="F31" s="45">
        <v>2</v>
      </c>
      <c r="G31" s="46">
        <v>2</v>
      </c>
      <c r="H31" s="57">
        <v>4</v>
      </c>
      <c r="I31" s="46">
        <v>4</v>
      </c>
      <c r="J31" s="45">
        <v>4</v>
      </c>
      <c r="K31" s="63">
        <v>4</v>
      </c>
      <c r="L31" s="45">
        <v>2</v>
      </c>
      <c r="M31" s="46">
        <v>4</v>
      </c>
      <c r="N31" s="45">
        <v>4</v>
      </c>
      <c r="O31" s="46">
        <v>3</v>
      </c>
      <c r="P31" s="45">
        <v>4</v>
      </c>
      <c r="Q31" s="46">
        <v>3</v>
      </c>
      <c r="R31" s="45">
        <v>3</v>
      </c>
      <c r="S31" s="46">
        <v>4</v>
      </c>
      <c r="T31" s="45">
        <v>4</v>
      </c>
      <c r="U31" s="46">
        <v>4</v>
      </c>
      <c r="V31" s="45">
        <v>4</v>
      </c>
      <c r="W31" s="47">
        <v>2</v>
      </c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</row>
    <row r="32" spans="1:61" ht="34" x14ac:dyDescent="0.15">
      <c r="A32" s="51" t="s">
        <v>52</v>
      </c>
      <c r="B32" s="45">
        <v>3</v>
      </c>
      <c r="C32" s="46">
        <v>3</v>
      </c>
      <c r="D32" s="45">
        <v>1</v>
      </c>
      <c r="E32" s="46">
        <v>4</v>
      </c>
      <c r="F32" s="45">
        <v>1</v>
      </c>
      <c r="G32" s="46">
        <v>1</v>
      </c>
      <c r="H32" s="57">
        <v>4</v>
      </c>
      <c r="I32" s="46">
        <v>1</v>
      </c>
      <c r="J32" s="45">
        <v>2</v>
      </c>
      <c r="K32" s="63">
        <v>4</v>
      </c>
      <c r="L32" s="45">
        <v>2</v>
      </c>
      <c r="M32" s="46">
        <v>4</v>
      </c>
      <c r="N32" s="45">
        <v>4</v>
      </c>
      <c r="O32" s="46">
        <v>3</v>
      </c>
      <c r="P32" s="45">
        <v>4</v>
      </c>
      <c r="Q32" s="46">
        <v>4</v>
      </c>
      <c r="R32" s="45">
        <v>2</v>
      </c>
      <c r="S32" s="46">
        <v>4</v>
      </c>
      <c r="T32" s="45">
        <v>4</v>
      </c>
      <c r="U32" s="46">
        <v>4</v>
      </c>
      <c r="V32" s="45">
        <v>4</v>
      </c>
      <c r="W32" s="47">
        <v>1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</row>
    <row r="33" spans="1:61" ht="34" x14ac:dyDescent="0.15">
      <c r="A33" s="51" t="s">
        <v>53</v>
      </c>
      <c r="B33" s="45">
        <v>3</v>
      </c>
      <c r="C33" s="46">
        <v>2</v>
      </c>
      <c r="D33" s="45">
        <v>1</v>
      </c>
      <c r="E33" s="46">
        <v>1</v>
      </c>
      <c r="F33" s="45">
        <v>4</v>
      </c>
      <c r="G33" s="46">
        <v>2</v>
      </c>
      <c r="H33" s="57">
        <v>4</v>
      </c>
      <c r="I33" s="46">
        <v>4</v>
      </c>
      <c r="J33" s="45">
        <v>1</v>
      </c>
      <c r="K33" s="63">
        <v>4</v>
      </c>
      <c r="L33" s="45">
        <v>2</v>
      </c>
      <c r="M33" s="46">
        <v>4</v>
      </c>
      <c r="N33" s="45">
        <v>4</v>
      </c>
      <c r="O33" s="46">
        <v>3</v>
      </c>
      <c r="P33" s="45">
        <v>4</v>
      </c>
      <c r="Q33" s="46">
        <v>4</v>
      </c>
      <c r="R33" s="45">
        <v>1</v>
      </c>
      <c r="S33" s="46">
        <v>4</v>
      </c>
      <c r="T33" s="45">
        <v>3</v>
      </c>
      <c r="U33" s="46">
        <v>4</v>
      </c>
      <c r="V33" s="45">
        <v>4</v>
      </c>
      <c r="W33" s="47">
        <v>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</row>
    <row r="34" spans="1:61" ht="34" x14ac:dyDescent="0.15">
      <c r="A34" s="51" t="s">
        <v>54</v>
      </c>
      <c r="B34" s="45">
        <v>2</v>
      </c>
      <c r="C34" s="46">
        <v>2</v>
      </c>
      <c r="D34" s="45">
        <v>1</v>
      </c>
      <c r="E34" s="46">
        <v>2</v>
      </c>
      <c r="F34" s="45">
        <v>4</v>
      </c>
      <c r="G34" s="46">
        <v>3</v>
      </c>
      <c r="H34" s="57">
        <v>4</v>
      </c>
      <c r="I34" s="46">
        <v>4</v>
      </c>
      <c r="J34" s="45">
        <v>3</v>
      </c>
      <c r="K34" s="63">
        <v>4</v>
      </c>
      <c r="L34" s="45">
        <v>2</v>
      </c>
      <c r="M34" s="46">
        <v>4</v>
      </c>
      <c r="N34" s="45">
        <v>4</v>
      </c>
      <c r="O34" s="46">
        <v>3</v>
      </c>
      <c r="P34" s="45">
        <v>4</v>
      </c>
      <c r="Q34" s="46">
        <v>3</v>
      </c>
      <c r="R34" s="45">
        <v>3</v>
      </c>
      <c r="S34" s="46">
        <v>4</v>
      </c>
      <c r="T34" s="45">
        <v>4</v>
      </c>
      <c r="U34" s="46">
        <v>4</v>
      </c>
      <c r="V34" s="45">
        <v>3</v>
      </c>
      <c r="W34" s="47">
        <v>1</v>
      </c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</row>
    <row r="35" spans="1:61" ht="34" x14ac:dyDescent="0.15">
      <c r="A35" s="51" t="s">
        <v>55</v>
      </c>
      <c r="B35" s="45">
        <v>3</v>
      </c>
      <c r="C35" s="46">
        <v>4</v>
      </c>
      <c r="D35" s="45">
        <v>1</v>
      </c>
      <c r="E35" s="46">
        <v>1</v>
      </c>
      <c r="F35" s="45">
        <v>4</v>
      </c>
      <c r="G35" s="46">
        <v>3</v>
      </c>
      <c r="H35" s="57">
        <v>4</v>
      </c>
      <c r="I35" s="46">
        <v>4</v>
      </c>
      <c r="J35" s="45">
        <v>3</v>
      </c>
      <c r="K35" s="63">
        <v>4</v>
      </c>
      <c r="L35" s="45">
        <v>2</v>
      </c>
      <c r="M35" s="46">
        <v>4</v>
      </c>
      <c r="N35" s="45">
        <v>4</v>
      </c>
      <c r="O35" s="46">
        <v>3</v>
      </c>
      <c r="P35" s="45">
        <v>3</v>
      </c>
      <c r="Q35" s="46">
        <v>4</v>
      </c>
      <c r="R35" s="45">
        <v>3</v>
      </c>
      <c r="S35" s="46">
        <v>4</v>
      </c>
      <c r="T35" s="45">
        <v>4</v>
      </c>
      <c r="U35" s="46">
        <v>4</v>
      </c>
      <c r="V35" s="45">
        <v>3</v>
      </c>
      <c r="W35" s="47">
        <v>2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</row>
    <row r="36" spans="1:61" ht="17" x14ac:dyDescent="0.15">
      <c r="A36" s="51" t="s">
        <v>56</v>
      </c>
      <c r="B36" s="45">
        <v>2</v>
      </c>
      <c r="C36" s="46">
        <v>3</v>
      </c>
      <c r="D36" s="45">
        <v>1</v>
      </c>
      <c r="E36" s="46">
        <v>1</v>
      </c>
      <c r="F36" s="45">
        <v>4</v>
      </c>
      <c r="G36" s="46">
        <v>2</v>
      </c>
      <c r="H36" s="57">
        <v>4</v>
      </c>
      <c r="I36" s="46">
        <v>4</v>
      </c>
      <c r="J36" s="45">
        <v>3</v>
      </c>
      <c r="K36" s="63">
        <v>4</v>
      </c>
      <c r="L36" s="45">
        <v>2</v>
      </c>
      <c r="M36" s="46">
        <v>4</v>
      </c>
      <c r="N36" s="45">
        <v>4</v>
      </c>
      <c r="O36" s="46">
        <v>3</v>
      </c>
      <c r="P36" s="45">
        <v>3</v>
      </c>
      <c r="Q36" s="46">
        <v>4</v>
      </c>
      <c r="R36" s="45">
        <v>3</v>
      </c>
      <c r="S36" s="46">
        <v>4</v>
      </c>
      <c r="T36" s="45">
        <v>4</v>
      </c>
      <c r="U36" s="46">
        <v>4</v>
      </c>
      <c r="V36" s="45">
        <v>4</v>
      </c>
      <c r="W36" s="47">
        <v>1</v>
      </c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</row>
    <row r="37" spans="1:61" ht="17" x14ac:dyDescent="0.15">
      <c r="A37" s="51" t="s">
        <v>57</v>
      </c>
      <c r="B37" s="45">
        <v>3</v>
      </c>
      <c r="C37" s="46">
        <v>3</v>
      </c>
      <c r="D37" s="45">
        <v>1</v>
      </c>
      <c r="E37" s="46">
        <v>3</v>
      </c>
      <c r="F37" s="45">
        <v>3</v>
      </c>
      <c r="G37" s="46">
        <v>3</v>
      </c>
      <c r="H37" s="57">
        <v>4</v>
      </c>
      <c r="I37" s="46">
        <v>4</v>
      </c>
      <c r="J37" s="45">
        <v>3</v>
      </c>
      <c r="K37" s="63">
        <v>4</v>
      </c>
      <c r="L37" s="45">
        <v>2</v>
      </c>
      <c r="M37" s="46">
        <v>4</v>
      </c>
      <c r="N37" s="45">
        <v>4</v>
      </c>
      <c r="O37" s="46">
        <v>4</v>
      </c>
      <c r="P37" s="45">
        <v>2</v>
      </c>
      <c r="Q37" s="46">
        <v>4</v>
      </c>
      <c r="R37" s="45">
        <v>3</v>
      </c>
      <c r="S37" s="46">
        <v>4</v>
      </c>
      <c r="T37" s="45">
        <v>4</v>
      </c>
      <c r="U37" s="46">
        <v>4</v>
      </c>
      <c r="V37" s="45">
        <v>3</v>
      </c>
      <c r="W37" s="47">
        <v>2</v>
      </c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</row>
    <row r="38" spans="1:61" ht="34" x14ac:dyDescent="0.15">
      <c r="A38" s="51" t="s">
        <v>58</v>
      </c>
      <c r="B38" s="45">
        <v>3</v>
      </c>
      <c r="C38" s="46">
        <v>4</v>
      </c>
      <c r="D38" s="45">
        <v>1</v>
      </c>
      <c r="E38" s="46">
        <v>3</v>
      </c>
      <c r="F38" s="45">
        <v>4</v>
      </c>
      <c r="G38" s="46">
        <v>2</v>
      </c>
      <c r="H38" s="57">
        <v>4</v>
      </c>
      <c r="I38" s="46">
        <v>4</v>
      </c>
      <c r="J38" s="45">
        <v>2</v>
      </c>
      <c r="K38" s="63">
        <v>4</v>
      </c>
      <c r="L38" s="45">
        <v>2</v>
      </c>
      <c r="M38" s="46">
        <v>4</v>
      </c>
      <c r="N38" s="45">
        <v>4</v>
      </c>
      <c r="O38" s="46">
        <v>3</v>
      </c>
      <c r="P38" s="45">
        <v>4</v>
      </c>
      <c r="Q38" s="46">
        <v>3</v>
      </c>
      <c r="R38" s="45">
        <v>3</v>
      </c>
      <c r="S38" s="46">
        <v>4</v>
      </c>
      <c r="T38" s="45">
        <v>4</v>
      </c>
      <c r="U38" s="46">
        <v>4</v>
      </c>
      <c r="V38" s="45">
        <v>4</v>
      </c>
      <c r="W38" s="47">
        <v>2</v>
      </c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</row>
    <row r="39" spans="1:61" ht="17" x14ac:dyDescent="0.15">
      <c r="A39" s="51" t="s">
        <v>59</v>
      </c>
      <c r="B39" s="45">
        <v>3</v>
      </c>
      <c r="C39" s="46">
        <v>4</v>
      </c>
      <c r="D39" s="45">
        <v>1</v>
      </c>
      <c r="E39" s="46">
        <v>1</v>
      </c>
      <c r="F39" s="45">
        <v>3</v>
      </c>
      <c r="G39" s="46">
        <v>3</v>
      </c>
      <c r="H39" s="57">
        <v>2</v>
      </c>
      <c r="I39" s="46">
        <v>4</v>
      </c>
      <c r="J39" s="45">
        <v>1</v>
      </c>
      <c r="K39" s="63">
        <v>4</v>
      </c>
      <c r="L39" s="45">
        <v>2</v>
      </c>
      <c r="M39" s="46">
        <v>4</v>
      </c>
      <c r="N39" s="45">
        <v>4</v>
      </c>
      <c r="O39" s="46">
        <v>3</v>
      </c>
      <c r="P39" s="45">
        <v>3</v>
      </c>
      <c r="Q39" s="46">
        <v>4</v>
      </c>
      <c r="R39" s="45">
        <v>1</v>
      </c>
      <c r="S39" s="46">
        <v>4</v>
      </c>
      <c r="T39" s="45">
        <v>3</v>
      </c>
      <c r="U39" s="46">
        <v>4</v>
      </c>
      <c r="V39" s="45">
        <v>4</v>
      </c>
      <c r="W39" s="47">
        <v>2</v>
      </c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</row>
    <row r="40" spans="1:61" ht="34" x14ac:dyDescent="0.15">
      <c r="A40" s="51" t="s">
        <v>60</v>
      </c>
      <c r="B40" s="45">
        <v>2</v>
      </c>
      <c r="C40" s="46">
        <v>2</v>
      </c>
      <c r="D40" s="45">
        <v>1</v>
      </c>
      <c r="E40" s="46">
        <v>3</v>
      </c>
      <c r="F40" s="45">
        <v>2</v>
      </c>
      <c r="G40" s="46">
        <v>1</v>
      </c>
      <c r="H40" s="57">
        <v>4</v>
      </c>
      <c r="I40" s="46">
        <v>4</v>
      </c>
      <c r="J40" s="45">
        <v>2</v>
      </c>
      <c r="K40" s="63">
        <v>4</v>
      </c>
      <c r="L40" s="45">
        <v>2</v>
      </c>
      <c r="M40" s="46">
        <v>4</v>
      </c>
      <c r="N40" s="45">
        <v>4</v>
      </c>
      <c r="O40" s="46">
        <v>3</v>
      </c>
      <c r="P40" s="45">
        <v>4</v>
      </c>
      <c r="Q40" s="46">
        <v>2</v>
      </c>
      <c r="R40" s="45">
        <v>3</v>
      </c>
      <c r="S40" s="46">
        <v>3</v>
      </c>
      <c r="T40" s="45">
        <v>4</v>
      </c>
      <c r="U40" s="46">
        <v>4</v>
      </c>
      <c r="V40" s="45">
        <v>3</v>
      </c>
      <c r="W40" s="47">
        <v>1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</row>
    <row r="41" spans="1:61" ht="34" x14ac:dyDescent="0.15">
      <c r="A41" s="51" t="s">
        <v>61</v>
      </c>
      <c r="B41" s="45">
        <v>2</v>
      </c>
      <c r="C41" s="46">
        <v>4</v>
      </c>
      <c r="D41" s="45">
        <v>1</v>
      </c>
      <c r="E41" s="46">
        <v>3</v>
      </c>
      <c r="F41" s="45">
        <v>4</v>
      </c>
      <c r="G41" s="46">
        <v>3</v>
      </c>
      <c r="H41" s="57">
        <v>4</v>
      </c>
      <c r="I41" s="46">
        <v>4</v>
      </c>
      <c r="J41" s="45">
        <v>3</v>
      </c>
      <c r="K41" s="63">
        <v>4</v>
      </c>
      <c r="L41" s="45">
        <v>2</v>
      </c>
      <c r="M41" s="46">
        <v>4</v>
      </c>
      <c r="N41" s="45">
        <v>3</v>
      </c>
      <c r="O41" s="46">
        <v>3</v>
      </c>
      <c r="P41" s="45">
        <v>3</v>
      </c>
      <c r="Q41" s="46">
        <v>3</v>
      </c>
      <c r="R41" s="45">
        <v>3</v>
      </c>
      <c r="S41" s="46">
        <v>4</v>
      </c>
      <c r="T41" s="45">
        <v>3</v>
      </c>
      <c r="U41" s="46">
        <v>4</v>
      </c>
      <c r="V41" s="45">
        <v>4</v>
      </c>
      <c r="W41" s="47">
        <v>2</v>
      </c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</row>
    <row r="42" spans="1:61" ht="34" x14ac:dyDescent="0.15">
      <c r="A42" s="51" t="s">
        <v>62</v>
      </c>
      <c r="B42" s="45">
        <v>3</v>
      </c>
      <c r="C42" s="46">
        <v>2</v>
      </c>
      <c r="D42" s="45">
        <v>1</v>
      </c>
      <c r="E42" s="46">
        <v>2</v>
      </c>
      <c r="F42" s="45">
        <v>1</v>
      </c>
      <c r="G42" s="46">
        <v>3</v>
      </c>
      <c r="H42" s="57">
        <v>4</v>
      </c>
      <c r="I42" s="46">
        <v>4</v>
      </c>
      <c r="J42" s="45">
        <v>2</v>
      </c>
      <c r="K42" s="63">
        <v>4</v>
      </c>
      <c r="L42" s="45">
        <v>2</v>
      </c>
      <c r="M42" s="46">
        <v>4</v>
      </c>
      <c r="N42" s="45">
        <v>4</v>
      </c>
      <c r="O42" s="46">
        <v>3</v>
      </c>
      <c r="P42" s="45">
        <v>3</v>
      </c>
      <c r="Q42" s="46">
        <v>3</v>
      </c>
      <c r="R42" s="45">
        <v>3</v>
      </c>
      <c r="S42" s="46">
        <v>4</v>
      </c>
      <c r="T42" s="45">
        <v>3</v>
      </c>
      <c r="U42" s="46">
        <v>3</v>
      </c>
      <c r="V42" s="45">
        <v>4</v>
      </c>
      <c r="W42" s="47">
        <v>1</v>
      </c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</row>
    <row r="43" spans="1:61" ht="34" x14ac:dyDescent="0.15">
      <c r="A43" s="51" t="s">
        <v>63</v>
      </c>
      <c r="B43" s="45">
        <v>2</v>
      </c>
      <c r="C43" s="46">
        <v>4</v>
      </c>
      <c r="D43" s="45">
        <v>1</v>
      </c>
      <c r="E43" s="46">
        <v>3</v>
      </c>
      <c r="F43" s="45">
        <v>3</v>
      </c>
      <c r="G43" s="46">
        <v>1</v>
      </c>
      <c r="H43" s="57">
        <v>4</v>
      </c>
      <c r="I43" s="46">
        <v>4</v>
      </c>
      <c r="J43" s="45">
        <v>3</v>
      </c>
      <c r="K43" s="63">
        <v>4</v>
      </c>
      <c r="L43" s="45">
        <v>2</v>
      </c>
      <c r="M43" s="46">
        <v>4</v>
      </c>
      <c r="N43" s="45">
        <v>4</v>
      </c>
      <c r="O43" s="46">
        <v>3</v>
      </c>
      <c r="P43" s="45">
        <v>4</v>
      </c>
      <c r="Q43" s="46">
        <v>4</v>
      </c>
      <c r="R43" s="45">
        <v>3</v>
      </c>
      <c r="S43" s="46">
        <v>4</v>
      </c>
      <c r="T43" s="45">
        <v>4</v>
      </c>
      <c r="U43" s="46">
        <v>4</v>
      </c>
      <c r="V43" s="45">
        <v>4</v>
      </c>
      <c r="W43" s="47">
        <v>1</v>
      </c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</row>
    <row r="44" spans="1:61" ht="34" x14ac:dyDescent="0.15">
      <c r="A44" s="51" t="s">
        <v>64</v>
      </c>
      <c r="B44" s="45">
        <v>3</v>
      </c>
      <c r="C44" s="46">
        <v>3</v>
      </c>
      <c r="D44" s="45">
        <v>1</v>
      </c>
      <c r="E44" s="46">
        <v>3</v>
      </c>
      <c r="F44" s="45">
        <v>2</v>
      </c>
      <c r="G44" s="46">
        <v>2</v>
      </c>
      <c r="H44" s="57">
        <v>4</v>
      </c>
      <c r="I44" s="46">
        <v>1</v>
      </c>
      <c r="J44" s="45">
        <v>1</v>
      </c>
      <c r="K44" s="63">
        <v>4</v>
      </c>
      <c r="L44" s="45">
        <v>2</v>
      </c>
      <c r="M44" s="46">
        <v>4</v>
      </c>
      <c r="N44" s="45">
        <v>4</v>
      </c>
      <c r="O44" s="46">
        <v>3</v>
      </c>
      <c r="P44" s="45">
        <v>4</v>
      </c>
      <c r="Q44" s="46">
        <v>3</v>
      </c>
      <c r="R44" s="45">
        <v>2</v>
      </c>
      <c r="S44" s="46">
        <v>4</v>
      </c>
      <c r="T44" s="45">
        <v>4</v>
      </c>
      <c r="U44" s="46">
        <v>4</v>
      </c>
      <c r="V44" s="45">
        <v>3</v>
      </c>
      <c r="W44" s="47">
        <v>1</v>
      </c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</row>
    <row r="45" spans="1:61" ht="17" x14ac:dyDescent="0.15">
      <c r="A45" s="51" t="s">
        <v>65</v>
      </c>
      <c r="B45" s="45">
        <v>2</v>
      </c>
      <c r="C45" s="46">
        <v>3</v>
      </c>
      <c r="D45" s="45">
        <v>1</v>
      </c>
      <c r="E45" s="46">
        <v>3</v>
      </c>
      <c r="F45" s="45">
        <v>2</v>
      </c>
      <c r="G45" s="46">
        <v>3</v>
      </c>
      <c r="H45" s="57">
        <v>4</v>
      </c>
      <c r="I45" s="46">
        <v>4</v>
      </c>
      <c r="J45" s="45">
        <v>3</v>
      </c>
      <c r="K45" s="63">
        <v>4</v>
      </c>
      <c r="L45" s="45">
        <v>2</v>
      </c>
      <c r="M45" s="46">
        <v>4</v>
      </c>
      <c r="N45" s="45">
        <v>4</v>
      </c>
      <c r="O45" s="46">
        <v>3</v>
      </c>
      <c r="P45" s="45">
        <v>4</v>
      </c>
      <c r="Q45" s="46">
        <v>4</v>
      </c>
      <c r="R45" s="45">
        <v>3</v>
      </c>
      <c r="S45" s="46">
        <v>4</v>
      </c>
      <c r="T45" s="45">
        <v>3</v>
      </c>
      <c r="U45" s="46">
        <v>4</v>
      </c>
      <c r="V45" s="45">
        <v>4</v>
      </c>
      <c r="W45" s="47">
        <v>1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</row>
    <row r="46" spans="1:61" ht="34" x14ac:dyDescent="0.15">
      <c r="A46" s="51" t="s">
        <v>66</v>
      </c>
      <c r="B46" s="45">
        <v>2</v>
      </c>
      <c r="C46" s="46">
        <v>4</v>
      </c>
      <c r="D46" s="45">
        <v>1</v>
      </c>
      <c r="E46" s="46">
        <v>2</v>
      </c>
      <c r="F46" s="45">
        <v>4</v>
      </c>
      <c r="G46" s="46">
        <v>2</v>
      </c>
      <c r="H46" s="57">
        <v>4</v>
      </c>
      <c r="I46" s="46">
        <v>4</v>
      </c>
      <c r="J46" s="45">
        <v>3</v>
      </c>
      <c r="K46" s="63">
        <v>4</v>
      </c>
      <c r="L46" s="45">
        <v>2</v>
      </c>
      <c r="M46" s="46">
        <v>4</v>
      </c>
      <c r="N46" s="45">
        <v>4</v>
      </c>
      <c r="O46" s="46">
        <v>3</v>
      </c>
      <c r="P46" s="45">
        <v>3</v>
      </c>
      <c r="Q46" s="46">
        <v>4</v>
      </c>
      <c r="R46" s="45">
        <v>2</v>
      </c>
      <c r="S46" s="46">
        <v>4</v>
      </c>
      <c r="T46" s="45">
        <v>3</v>
      </c>
      <c r="U46" s="46">
        <v>4</v>
      </c>
      <c r="V46" s="45">
        <v>4</v>
      </c>
      <c r="W46" s="47">
        <v>2</v>
      </c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</row>
    <row r="47" spans="1:61" ht="34" x14ac:dyDescent="0.15">
      <c r="A47" s="51" t="s">
        <v>67</v>
      </c>
      <c r="B47" s="45">
        <v>2</v>
      </c>
      <c r="C47" s="46">
        <v>4</v>
      </c>
      <c r="D47" s="45">
        <v>4</v>
      </c>
      <c r="E47" s="46">
        <v>3</v>
      </c>
      <c r="F47" s="45">
        <v>4</v>
      </c>
      <c r="G47" s="46">
        <v>3</v>
      </c>
      <c r="H47" s="57">
        <v>4</v>
      </c>
      <c r="I47" s="46">
        <v>4</v>
      </c>
      <c r="J47" s="45">
        <v>3</v>
      </c>
      <c r="K47" s="63">
        <v>4</v>
      </c>
      <c r="L47" s="45">
        <v>2</v>
      </c>
      <c r="M47" s="46">
        <v>4</v>
      </c>
      <c r="N47" s="45">
        <v>4</v>
      </c>
      <c r="O47" s="46">
        <v>3</v>
      </c>
      <c r="P47" s="45">
        <v>2</v>
      </c>
      <c r="Q47" s="46">
        <v>4</v>
      </c>
      <c r="R47" s="45">
        <v>3</v>
      </c>
      <c r="S47" s="46">
        <v>4</v>
      </c>
      <c r="T47" s="45">
        <v>4</v>
      </c>
      <c r="U47" s="46">
        <v>4</v>
      </c>
      <c r="V47" s="45">
        <v>4</v>
      </c>
      <c r="W47" s="47">
        <v>2</v>
      </c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</row>
    <row r="48" spans="1:61" ht="34" x14ac:dyDescent="0.15">
      <c r="A48" s="51" t="s">
        <v>68</v>
      </c>
      <c r="B48" s="45">
        <v>3</v>
      </c>
      <c r="C48" s="46">
        <v>4</v>
      </c>
      <c r="D48" s="45">
        <v>1</v>
      </c>
      <c r="E48" s="46">
        <v>1</v>
      </c>
      <c r="F48" s="45">
        <v>3</v>
      </c>
      <c r="G48" s="46">
        <v>3</v>
      </c>
      <c r="H48" s="57">
        <v>4</v>
      </c>
      <c r="I48" s="46">
        <v>2</v>
      </c>
      <c r="J48" s="45">
        <v>2</v>
      </c>
      <c r="K48" s="63">
        <v>4</v>
      </c>
      <c r="L48" s="45">
        <v>2</v>
      </c>
      <c r="M48" s="46">
        <v>4</v>
      </c>
      <c r="N48" s="45">
        <v>4</v>
      </c>
      <c r="O48" s="46">
        <v>3</v>
      </c>
      <c r="P48" s="45">
        <v>1</v>
      </c>
      <c r="Q48" s="46">
        <v>4</v>
      </c>
      <c r="R48" s="45">
        <v>2</v>
      </c>
      <c r="S48" s="46">
        <v>4</v>
      </c>
      <c r="T48" s="45">
        <v>3</v>
      </c>
      <c r="U48" s="46">
        <v>4</v>
      </c>
      <c r="V48" s="45">
        <v>3</v>
      </c>
      <c r="W48" s="47">
        <v>1</v>
      </c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</row>
    <row r="49" spans="1:61" ht="34" x14ac:dyDescent="0.15">
      <c r="A49" s="51" t="s">
        <v>69</v>
      </c>
      <c r="B49" s="45">
        <v>3</v>
      </c>
      <c r="C49" s="46">
        <v>4</v>
      </c>
      <c r="D49" s="45">
        <v>1</v>
      </c>
      <c r="E49" s="46">
        <v>4</v>
      </c>
      <c r="F49" s="45">
        <v>4</v>
      </c>
      <c r="G49" s="46">
        <v>1</v>
      </c>
      <c r="H49" s="57">
        <v>4</v>
      </c>
      <c r="I49" s="46">
        <v>4</v>
      </c>
      <c r="J49" s="45">
        <v>4</v>
      </c>
      <c r="K49" s="63">
        <v>4</v>
      </c>
      <c r="L49" s="45">
        <v>2</v>
      </c>
      <c r="M49" s="46">
        <v>4</v>
      </c>
      <c r="N49" s="45">
        <v>4</v>
      </c>
      <c r="O49" s="46">
        <v>3</v>
      </c>
      <c r="P49" s="45">
        <v>4</v>
      </c>
      <c r="Q49" s="46">
        <v>4</v>
      </c>
      <c r="R49" s="45">
        <v>3</v>
      </c>
      <c r="S49" s="46">
        <v>4</v>
      </c>
      <c r="T49" s="45">
        <v>4</v>
      </c>
      <c r="U49" s="46">
        <v>4</v>
      </c>
      <c r="V49" s="45">
        <v>3</v>
      </c>
      <c r="W49" s="47">
        <v>2</v>
      </c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</row>
    <row r="50" spans="1:61" ht="17" x14ac:dyDescent="0.15">
      <c r="A50" s="51" t="s">
        <v>70</v>
      </c>
      <c r="B50" s="45">
        <v>3</v>
      </c>
      <c r="C50" s="46">
        <v>4</v>
      </c>
      <c r="D50" s="45">
        <v>4</v>
      </c>
      <c r="E50" s="46">
        <v>4</v>
      </c>
      <c r="F50" s="45">
        <v>4</v>
      </c>
      <c r="G50" s="46">
        <v>2</v>
      </c>
      <c r="H50" s="57">
        <v>4</v>
      </c>
      <c r="I50" s="46">
        <v>4</v>
      </c>
      <c r="J50" s="45">
        <v>4</v>
      </c>
      <c r="K50" s="63">
        <v>4</v>
      </c>
      <c r="L50" s="45">
        <v>2</v>
      </c>
      <c r="M50" s="46">
        <v>4</v>
      </c>
      <c r="N50" s="45">
        <v>4</v>
      </c>
      <c r="O50" s="46">
        <v>3</v>
      </c>
      <c r="P50" s="45">
        <v>4</v>
      </c>
      <c r="Q50" s="46">
        <v>4</v>
      </c>
      <c r="R50" s="45">
        <v>3</v>
      </c>
      <c r="S50" s="46">
        <v>4</v>
      </c>
      <c r="T50" s="45">
        <v>4</v>
      </c>
      <c r="U50" s="46">
        <v>4</v>
      </c>
      <c r="V50" s="45">
        <v>4</v>
      </c>
      <c r="W50" s="47">
        <v>1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</row>
    <row r="51" spans="1:61" ht="34" x14ac:dyDescent="0.15">
      <c r="A51" s="51" t="s">
        <v>71</v>
      </c>
      <c r="B51" s="45">
        <v>3</v>
      </c>
      <c r="C51" s="46">
        <v>4</v>
      </c>
      <c r="D51" s="45">
        <v>1</v>
      </c>
      <c r="E51" s="46">
        <v>4</v>
      </c>
      <c r="F51" s="45">
        <v>1</v>
      </c>
      <c r="G51" s="46">
        <v>2</v>
      </c>
      <c r="H51" s="57">
        <v>4</v>
      </c>
      <c r="I51" s="46">
        <v>4</v>
      </c>
      <c r="J51" s="45">
        <v>4</v>
      </c>
      <c r="K51" s="63">
        <v>4</v>
      </c>
      <c r="L51" s="45">
        <v>2</v>
      </c>
      <c r="M51" s="46">
        <v>4</v>
      </c>
      <c r="N51" s="45">
        <v>4</v>
      </c>
      <c r="O51" s="46">
        <v>4</v>
      </c>
      <c r="P51" s="45">
        <v>4</v>
      </c>
      <c r="Q51" s="46">
        <v>4</v>
      </c>
      <c r="R51" s="45">
        <v>3</v>
      </c>
      <c r="S51" s="46">
        <v>4</v>
      </c>
      <c r="T51" s="45">
        <v>4</v>
      </c>
      <c r="U51" s="46">
        <v>4</v>
      </c>
      <c r="V51" s="45">
        <v>4</v>
      </c>
      <c r="W51" s="47">
        <v>2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</row>
    <row r="52" spans="1:61" ht="17" x14ac:dyDescent="0.15">
      <c r="A52" s="51" t="s">
        <v>72</v>
      </c>
      <c r="B52" s="45">
        <v>30</v>
      </c>
      <c r="C52" s="46">
        <v>28</v>
      </c>
      <c r="D52" s="45">
        <v>32</v>
      </c>
      <c r="E52" s="46">
        <v>28</v>
      </c>
      <c r="F52" s="45">
        <v>47</v>
      </c>
      <c r="G52" s="46">
        <v>26</v>
      </c>
      <c r="H52" s="57">
        <v>25</v>
      </c>
      <c r="I52" s="46">
        <v>29</v>
      </c>
      <c r="J52" s="45">
        <v>33</v>
      </c>
      <c r="K52" s="63">
        <v>35</v>
      </c>
      <c r="L52" s="45">
        <v>44</v>
      </c>
      <c r="M52" s="46">
        <v>22</v>
      </c>
      <c r="N52" s="45">
        <v>25</v>
      </c>
      <c r="O52" s="46">
        <v>33</v>
      </c>
      <c r="P52" s="45">
        <v>34</v>
      </c>
      <c r="Q52" s="46">
        <v>37</v>
      </c>
      <c r="R52" s="45">
        <v>31</v>
      </c>
      <c r="S52" s="46">
        <v>30</v>
      </c>
      <c r="T52" s="45">
        <v>23</v>
      </c>
      <c r="U52" s="46">
        <v>47</v>
      </c>
      <c r="V52" s="45">
        <v>35</v>
      </c>
      <c r="W52" s="47">
        <v>26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</row>
    <row r="53" spans="1:61" ht="17" x14ac:dyDescent="0.15">
      <c r="A53" s="51" t="s">
        <v>10</v>
      </c>
      <c r="B53" s="45" t="s">
        <v>12</v>
      </c>
      <c r="C53" s="46" t="s">
        <v>11</v>
      </c>
      <c r="D53" s="45" t="s">
        <v>91</v>
      </c>
      <c r="E53" s="46" t="s">
        <v>90</v>
      </c>
      <c r="F53" s="45" t="s">
        <v>11</v>
      </c>
      <c r="G53" s="46" t="s">
        <v>11</v>
      </c>
      <c r="H53" s="57" t="s">
        <v>12</v>
      </c>
      <c r="I53" s="46" t="s">
        <v>11</v>
      </c>
      <c r="J53" s="45" t="s">
        <v>11</v>
      </c>
      <c r="K53" s="63" t="s">
        <v>12</v>
      </c>
      <c r="L53" s="45" t="s">
        <v>11</v>
      </c>
      <c r="M53" s="46" t="s">
        <v>12</v>
      </c>
      <c r="N53" s="45" t="s">
        <v>11</v>
      </c>
      <c r="O53" s="46" t="s">
        <v>12</v>
      </c>
      <c r="P53" s="45" t="s">
        <v>12</v>
      </c>
      <c r="Q53" s="46" t="s">
        <v>12</v>
      </c>
      <c r="R53" s="45" t="s">
        <v>12</v>
      </c>
      <c r="S53" s="46" t="s">
        <v>12</v>
      </c>
      <c r="T53" s="45" t="s">
        <v>12</v>
      </c>
      <c r="U53" s="46" t="s">
        <v>11</v>
      </c>
      <c r="V53" s="45" t="s">
        <v>12</v>
      </c>
      <c r="W53" s="47" t="s">
        <v>12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</row>
    <row r="54" spans="1:61" ht="17" x14ac:dyDescent="0.15">
      <c r="A54" s="51" t="s">
        <v>73</v>
      </c>
      <c r="B54" s="45" t="s">
        <v>83</v>
      </c>
      <c r="C54" s="46" t="s">
        <v>89</v>
      </c>
      <c r="D54" s="45" t="s">
        <v>89</v>
      </c>
      <c r="E54" s="46" t="s">
        <v>89</v>
      </c>
      <c r="F54" s="45" t="s">
        <v>88</v>
      </c>
      <c r="G54" s="46" t="s">
        <v>84</v>
      </c>
      <c r="H54" s="57" t="s">
        <v>84</v>
      </c>
      <c r="I54" s="46" t="s">
        <v>82</v>
      </c>
      <c r="J54" s="45" t="s">
        <v>82</v>
      </c>
      <c r="K54" s="63" t="s">
        <v>81</v>
      </c>
      <c r="L54" s="45" t="s">
        <v>82</v>
      </c>
      <c r="M54" s="46" t="s">
        <v>81</v>
      </c>
      <c r="N54" s="45" t="s">
        <v>85</v>
      </c>
      <c r="O54" s="46" t="s">
        <v>84</v>
      </c>
      <c r="P54" s="45" t="s">
        <v>83</v>
      </c>
      <c r="Q54" s="46" t="s">
        <v>82</v>
      </c>
      <c r="R54" s="45" t="s">
        <v>82</v>
      </c>
      <c r="S54" s="46" t="s">
        <v>82</v>
      </c>
      <c r="T54" s="45" t="s">
        <v>81</v>
      </c>
      <c r="U54" s="46" t="s">
        <v>76</v>
      </c>
      <c r="V54" s="45" t="s">
        <v>76</v>
      </c>
      <c r="W54" s="47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</row>
    <row r="55" spans="1:61" ht="17" x14ac:dyDescent="0.15">
      <c r="A55" s="51" t="s">
        <v>74</v>
      </c>
      <c r="B55" s="45">
        <v>2</v>
      </c>
      <c r="C55" s="46">
        <v>2</v>
      </c>
      <c r="D55" s="45">
        <v>4</v>
      </c>
      <c r="E55" s="46">
        <v>2</v>
      </c>
      <c r="F55" s="45">
        <v>11</v>
      </c>
      <c r="G55" s="46">
        <v>5</v>
      </c>
      <c r="H55" s="59">
        <v>2</v>
      </c>
      <c r="I55" s="46">
        <v>7</v>
      </c>
      <c r="J55" s="45">
        <v>5</v>
      </c>
      <c r="K55" s="63">
        <v>8</v>
      </c>
      <c r="L55" s="45">
        <v>7</v>
      </c>
      <c r="M55" s="46">
        <v>0.5</v>
      </c>
      <c r="N55" s="45">
        <v>2</v>
      </c>
      <c r="O55" s="46">
        <v>5</v>
      </c>
      <c r="P55" s="45">
        <v>1</v>
      </c>
      <c r="Q55" s="46">
        <v>0</v>
      </c>
      <c r="R55" s="45">
        <v>2</v>
      </c>
      <c r="S55" s="46">
        <v>1</v>
      </c>
      <c r="T55" s="45">
        <v>4</v>
      </c>
      <c r="U55" s="46">
        <v>3</v>
      </c>
      <c r="V55" s="45">
        <v>3</v>
      </c>
      <c r="W55" s="47">
        <v>0</v>
      </c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</row>
    <row r="56" spans="1:61" ht="34" x14ac:dyDescent="0.15">
      <c r="A56" s="54" t="s">
        <v>75</v>
      </c>
      <c r="B56" s="48">
        <v>10</v>
      </c>
      <c r="C56" s="49"/>
      <c r="D56" s="48">
        <v>6</v>
      </c>
      <c r="E56" s="49">
        <v>10</v>
      </c>
      <c r="F56" s="48">
        <v>9</v>
      </c>
      <c r="G56" s="49">
        <v>9</v>
      </c>
      <c r="H56" s="60">
        <v>10</v>
      </c>
      <c r="I56" s="49">
        <v>10</v>
      </c>
      <c r="J56" s="48">
        <v>10</v>
      </c>
      <c r="K56" s="64">
        <v>10</v>
      </c>
      <c r="L56" s="48">
        <v>9</v>
      </c>
      <c r="M56" s="49">
        <v>10</v>
      </c>
      <c r="N56" s="48">
        <v>10</v>
      </c>
      <c r="O56" s="49">
        <v>7</v>
      </c>
      <c r="P56" s="48">
        <v>7</v>
      </c>
      <c r="Q56" s="49">
        <v>9</v>
      </c>
      <c r="R56" s="48">
        <v>7</v>
      </c>
      <c r="S56" s="49">
        <v>10</v>
      </c>
      <c r="T56" s="48">
        <v>10</v>
      </c>
      <c r="U56" s="49">
        <v>10</v>
      </c>
      <c r="V56" s="48">
        <v>8</v>
      </c>
      <c r="W56" s="50">
        <v>10</v>
      </c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</row>
    <row r="57" spans="1:61" x14ac:dyDescent="0.2">
      <c r="A57" s="55"/>
      <c r="B57" s="42"/>
      <c r="C57" s="42"/>
      <c r="D57" s="42"/>
      <c r="E57" s="42"/>
      <c r="F57" s="42"/>
      <c r="G57" s="42"/>
      <c r="H57" s="61"/>
      <c r="I57" s="42"/>
      <c r="J57" s="42"/>
      <c r="K57" s="61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</row>
    <row r="58" spans="1:61" x14ac:dyDescent="0.2">
      <c r="A58" s="55"/>
      <c r="B58" s="42"/>
      <c r="C58" s="42"/>
      <c r="D58" s="42"/>
      <c r="E58" s="42"/>
      <c r="F58" s="42"/>
      <c r="G58" s="42"/>
      <c r="H58" s="61"/>
      <c r="I58" s="42"/>
      <c r="J58" s="42"/>
      <c r="K58" s="61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</row>
    <row r="59" spans="1:61" x14ac:dyDescent="0.2">
      <c r="A59" s="55"/>
      <c r="B59" s="42"/>
      <c r="C59" s="42"/>
      <c r="D59" s="42"/>
      <c r="E59" s="42"/>
      <c r="F59" s="42"/>
      <c r="G59" s="42"/>
      <c r="H59" s="61"/>
      <c r="I59" s="42"/>
      <c r="J59" s="42"/>
      <c r="K59" s="61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</row>
    <row r="60" spans="1:61" x14ac:dyDescent="0.2">
      <c r="A60" s="55"/>
      <c r="B60" s="42"/>
      <c r="C60" s="42"/>
      <c r="D60" s="42"/>
      <c r="E60" s="42"/>
      <c r="F60" s="42"/>
      <c r="G60" s="42"/>
      <c r="H60" s="61"/>
      <c r="I60" s="42"/>
      <c r="J60" s="42"/>
      <c r="K60" s="61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</row>
    <row r="61" spans="1:61" x14ac:dyDescent="0.2">
      <c r="A61" s="55"/>
      <c r="B61" s="42"/>
      <c r="C61" s="42"/>
      <c r="D61" s="42"/>
      <c r="E61" s="42"/>
      <c r="F61" s="42"/>
      <c r="G61" s="42"/>
      <c r="H61" s="61"/>
      <c r="I61" s="42"/>
      <c r="J61" s="42"/>
      <c r="K61" s="61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</row>
    <row r="62" spans="1:61" x14ac:dyDescent="0.2">
      <c r="A62" s="55"/>
      <c r="B62" s="42"/>
      <c r="C62" s="42"/>
      <c r="D62" s="42"/>
      <c r="E62" s="42"/>
      <c r="F62" s="42"/>
      <c r="G62" s="42"/>
      <c r="H62" s="61"/>
      <c r="I62" s="42"/>
      <c r="J62" s="42"/>
      <c r="K62" s="61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</row>
    <row r="63" spans="1:61" x14ac:dyDescent="0.2">
      <c r="A63" s="55"/>
      <c r="B63" s="42"/>
      <c r="C63" s="42"/>
      <c r="D63" s="42"/>
      <c r="E63" s="42"/>
      <c r="F63" s="42"/>
      <c r="G63" s="42"/>
      <c r="H63" s="61"/>
      <c r="I63" s="42"/>
      <c r="J63" s="42"/>
      <c r="K63" s="61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</row>
    <row r="64" spans="1:61" x14ac:dyDescent="0.2">
      <c r="A64" s="55"/>
      <c r="B64" s="42"/>
      <c r="C64" s="42"/>
      <c r="D64" s="42"/>
      <c r="E64" s="42"/>
      <c r="F64" s="42"/>
      <c r="G64" s="42"/>
      <c r="H64" s="61"/>
      <c r="I64" s="42"/>
      <c r="J64" s="42"/>
      <c r="K64" s="61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</row>
    <row r="65" spans="1:61" x14ac:dyDescent="0.2">
      <c r="A65" s="55"/>
      <c r="B65" s="42"/>
      <c r="C65" s="42"/>
      <c r="D65" s="42"/>
      <c r="E65" s="42"/>
      <c r="F65" s="42"/>
      <c r="G65" s="42"/>
      <c r="H65" s="61"/>
      <c r="I65" s="42"/>
      <c r="J65" s="42"/>
      <c r="K65" s="61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</row>
    <row r="66" spans="1:61" x14ac:dyDescent="0.2">
      <c r="A66" s="55"/>
      <c r="B66" s="42"/>
      <c r="C66" s="42"/>
      <c r="D66" s="42"/>
      <c r="E66" s="42"/>
      <c r="F66" s="42"/>
      <c r="G66" s="42"/>
      <c r="H66" s="61"/>
      <c r="I66" s="42"/>
      <c r="J66" s="42"/>
      <c r="K66" s="61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</row>
    <row r="67" spans="1:61" x14ac:dyDescent="0.2">
      <c r="A67" s="55"/>
      <c r="B67" s="42"/>
      <c r="C67" s="42"/>
      <c r="D67" s="42"/>
      <c r="E67" s="42"/>
      <c r="F67" s="42"/>
      <c r="G67" s="42"/>
      <c r="H67" s="61"/>
      <c r="I67" s="42"/>
      <c r="J67" s="42"/>
      <c r="K67" s="61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</row>
    <row r="68" spans="1:61" x14ac:dyDescent="0.2">
      <c r="A68" s="55"/>
      <c r="B68" s="42"/>
      <c r="C68" s="42"/>
      <c r="D68" s="42"/>
      <c r="E68" s="42"/>
      <c r="F68" s="42"/>
      <c r="G68" s="42"/>
      <c r="H68" s="61"/>
      <c r="I68" s="42"/>
      <c r="J68" s="42"/>
      <c r="K68" s="61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</row>
    <row r="69" spans="1:61" x14ac:dyDescent="0.2">
      <c r="A69" s="55"/>
      <c r="B69" s="42"/>
      <c r="C69" s="42"/>
      <c r="D69" s="44"/>
      <c r="E69" s="44"/>
      <c r="F69" s="42"/>
      <c r="G69" s="44"/>
      <c r="H69" s="61"/>
      <c r="I69" s="44"/>
      <c r="J69" s="44"/>
      <c r="K69" s="61"/>
      <c r="L69" s="44"/>
      <c r="M69" s="42"/>
      <c r="N69" s="42"/>
      <c r="O69" s="42"/>
      <c r="P69" s="42"/>
      <c r="Q69" s="42"/>
      <c r="R69" s="42"/>
      <c r="S69" s="42"/>
      <c r="T69" s="42"/>
      <c r="U69" s="44"/>
      <c r="V69" s="42"/>
      <c r="W69" s="42"/>
      <c r="X69" s="42"/>
      <c r="Y69" s="42"/>
      <c r="Z69" s="42"/>
      <c r="AA69" s="42"/>
      <c r="AB69" s="42"/>
      <c r="AC69" s="42"/>
      <c r="AD69" s="44"/>
      <c r="AE69" s="44"/>
      <c r="AF69" s="44"/>
      <c r="AG69" s="44"/>
      <c r="AH69" s="44"/>
      <c r="AI69" s="42"/>
      <c r="AJ69" s="42"/>
      <c r="AK69" s="42"/>
      <c r="AL69" s="42"/>
      <c r="AM69" s="44"/>
      <c r="AN69" s="44"/>
      <c r="AO69" s="42"/>
      <c r="AP69" s="42"/>
      <c r="AQ69" s="42"/>
      <c r="AR69" s="42"/>
      <c r="AS69" s="42"/>
      <c r="AT69" s="44"/>
      <c r="AU69" s="44"/>
      <c r="AV69" s="44"/>
      <c r="AW69" s="42"/>
      <c r="AX69" s="42"/>
      <c r="AY69" s="44"/>
      <c r="AZ69" s="44"/>
      <c r="BA69" s="44"/>
      <c r="BB69" s="44"/>
      <c r="BC69" s="42"/>
      <c r="BD69" s="42"/>
      <c r="BE69" s="42"/>
      <c r="BF69" s="42"/>
      <c r="BG69" s="42"/>
      <c r="BH69" s="42"/>
      <c r="BI69" s="42"/>
    </row>
    <row r="70" spans="1:61" x14ac:dyDescent="0.2">
      <c r="A70" s="55"/>
    </row>
    <row r="71" spans="1:61" x14ac:dyDescent="0.2">
      <c r="A71" s="55"/>
    </row>
    <row r="72" spans="1:61" x14ac:dyDescent="0.2">
      <c r="A72" s="55"/>
    </row>
    <row r="73" spans="1:61" x14ac:dyDescent="0.2">
      <c r="A73" s="55"/>
    </row>
    <row r="74" spans="1:61" x14ac:dyDescent="0.2">
      <c r="A74" s="55"/>
    </row>
    <row r="75" spans="1:61" x14ac:dyDescent="0.2">
      <c r="A75" s="55"/>
    </row>
    <row r="76" spans="1:61" x14ac:dyDescent="0.2">
      <c r="A76" s="5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8EAB-D8C6-6246-BC0C-84FAF42D912F}">
  <sheetPr codeName="Planilha7"/>
  <dimension ref="A1:BG76"/>
  <sheetViews>
    <sheetView workbookViewId="0">
      <selection activeCell="J1" sqref="J1:J1048576"/>
    </sheetView>
  </sheetViews>
  <sheetFormatPr baseColWidth="10" defaultColWidth="8.83203125" defaultRowHeight="16" x14ac:dyDescent="0.2"/>
  <cols>
    <col min="1" max="1" width="83.1640625" style="56" customWidth="1"/>
    <col min="2" max="16384" width="8.83203125" style="43"/>
  </cols>
  <sheetData>
    <row r="1" spans="1:59" ht="17" x14ac:dyDescent="0.15">
      <c r="A1" s="51" t="s">
        <v>21</v>
      </c>
      <c r="B1" s="45">
        <v>2</v>
      </c>
      <c r="C1" s="46">
        <v>3</v>
      </c>
      <c r="D1" s="45">
        <v>4</v>
      </c>
      <c r="E1" s="46">
        <v>1</v>
      </c>
      <c r="F1" s="45">
        <v>1</v>
      </c>
      <c r="G1" s="46">
        <v>1</v>
      </c>
      <c r="H1" s="46">
        <v>4</v>
      </c>
      <c r="I1" s="45">
        <v>3</v>
      </c>
      <c r="J1" s="45">
        <v>2</v>
      </c>
      <c r="K1" s="46">
        <v>4</v>
      </c>
      <c r="L1" s="45">
        <v>4</v>
      </c>
      <c r="M1" s="46">
        <v>3</v>
      </c>
      <c r="N1" s="45">
        <v>2</v>
      </c>
      <c r="O1" s="46">
        <v>4</v>
      </c>
      <c r="P1" s="45">
        <v>2</v>
      </c>
      <c r="Q1" s="46">
        <v>2</v>
      </c>
      <c r="R1" s="45">
        <v>3</v>
      </c>
      <c r="S1" s="46">
        <v>4</v>
      </c>
      <c r="T1" s="45">
        <v>3</v>
      </c>
      <c r="U1" s="47">
        <v>2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</row>
    <row r="2" spans="1:59" ht="17" x14ac:dyDescent="0.15">
      <c r="A2" s="51" t="s">
        <v>22</v>
      </c>
      <c r="B2" s="45">
        <v>3</v>
      </c>
      <c r="C2" s="46">
        <v>4</v>
      </c>
      <c r="D2" s="45">
        <v>1</v>
      </c>
      <c r="E2" s="46">
        <v>4</v>
      </c>
      <c r="F2" s="45">
        <v>4</v>
      </c>
      <c r="G2" s="46">
        <v>1</v>
      </c>
      <c r="H2" s="46">
        <v>4</v>
      </c>
      <c r="I2" s="45">
        <v>3</v>
      </c>
      <c r="J2" s="45">
        <v>2</v>
      </c>
      <c r="K2" s="46">
        <v>4</v>
      </c>
      <c r="L2" s="45">
        <v>4</v>
      </c>
      <c r="M2" s="46">
        <v>3</v>
      </c>
      <c r="N2" s="45">
        <v>3</v>
      </c>
      <c r="O2" s="46">
        <v>3</v>
      </c>
      <c r="P2" s="45">
        <v>3</v>
      </c>
      <c r="Q2" s="46">
        <v>4</v>
      </c>
      <c r="R2" s="45">
        <v>3</v>
      </c>
      <c r="S2" s="46">
        <v>4</v>
      </c>
      <c r="T2" s="45">
        <v>4</v>
      </c>
      <c r="U2" s="47">
        <v>2</v>
      </c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</row>
    <row r="3" spans="1:59" ht="17" x14ac:dyDescent="0.15">
      <c r="A3" s="51" t="s">
        <v>23</v>
      </c>
      <c r="B3" s="45">
        <v>2</v>
      </c>
      <c r="C3" s="46">
        <v>4</v>
      </c>
      <c r="D3" s="45">
        <v>1</v>
      </c>
      <c r="E3" s="46">
        <v>4</v>
      </c>
      <c r="F3" s="45">
        <v>4</v>
      </c>
      <c r="G3" s="46">
        <v>1</v>
      </c>
      <c r="H3" s="46">
        <v>2</v>
      </c>
      <c r="I3" s="45">
        <v>2</v>
      </c>
      <c r="J3" s="45">
        <v>2</v>
      </c>
      <c r="K3" s="46">
        <v>4</v>
      </c>
      <c r="L3" s="45">
        <v>4</v>
      </c>
      <c r="M3" s="46">
        <v>3</v>
      </c>
      <c r="N3" s="45">
        <v>3</v>
      </c>
      <c r="O3" s="46">
        <v>4</v>
      </c>
      <c r="P3" s="45">
        <v>2</v>
      </c>
      <c r="Q3" s="46">
        <v>3</v>
      </c>
      <c r="R3" s="45">
        <v>4</v>
      </c>
      <c r="S3" s="46">
        <v>4</v>
      </c>
      <c r="T3" s="45">
        <v>3</v>
      </c>
      <c r="U3" s="47">
        <v>1</v>
      </c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</row>
    <row r="4" spans="1:59" ht="17" x14ac:dyDescent="0.15">
      <c r="A4" s="51" t="s">
        <v>24</v>
      </c>
      <c r="B4" s="45">
        <v>1</v>
      </c>
      <c r="C4" s="46">
        <v>4</v>
      </c>
      <c r="D4" s="45">
        <v>1</v>
      </c>
      <c r="E4" s="46">
        <v>4</v>
      </c>
      <c r="F4" s="45">
        <v>4</v>
      </c>
      <c r="G4" s="46">
        <v>1</v>
      </c>
      <c r="H4" s="46">
        <v>4</v>
      </c>
      <c r="I4" s="45">
        <v>3</v>
      </c>
      <c r="J4" s="45">
        <v>2</v>
      </c>
      <c r="K4" s="46">
        <v>4</v>
      </c>
      <c r="L4" s="45">
        <v>4</v>
      </c>
      <c r="M4" s="46">
        <v>3</v>
      </c>
      <c r="N4" s="45">
        <v>4</v>
      </c>
      <c r="O4" s="46">
        <v>4</v>
      </c>
      <c r="P4" s="45">
        <v>3</v>
      </c>
      <c r="Q4" s="46">
        <v>4</v>
      </c>
      <c r="R4" s="45">
        <v>4</v>
      </c>
      <c r="S4" s="46">
        <v>4</v>
      </c>
      <c r="T4" s="45">
        <v>4</v>
      </c>
      <c r="U4" s="47">
        <v>1</v>
      </c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</row>
    <row r="5" spans="1:59" ht="17" x14ac:dyDescent="0.15">
      <c r="A5" s="51" t="s">
        <v>25</v>
      </c>
      <c r="B5" s="45">
        <v>2</v>
      </c>
      <c r="C5" s="46">
        <v>4</v>
      </c>
      <c r="D5" s="45">
        <v>4</v>
      </c>
      <c r="E5" s="46">
        <v>1</v>
      </c>
      <c r="F5" s="45">
        <v>2</v>
      </c>
      <c r="G5" s="46">
        <v>2</v>
      </c>
      <c r="H5" s="46">
        <v>1</v>
      </c>
      <c r="I5" s="45">
        <v>1</v>
      </c>
      <c r="J5" s="45">
        <v>2</v>
      </c>
      <c r="K5" s="46">
        <v>4</v>
      </c>
      <c r="L5" s="45">
        <v>4</v>
      </c>
      <c r="M5" s="46">
        <v>3</v>
      </c>
      <c r="N5" s="45">
        <v>2</v>
      </c>
      <c r="O5" s="46">
        <v>3</v>
      </c>
      <c r="P5" s="45">
        <v>2</v>
      </c>
      <c r="Q5" s="46">
        <v>4</v>
      </c>
      <c r="R5" s="45">
        <v>4</v>
      </c>
      <c r="S5" s="46">
        <v>4</v>
      </c>
      <c r="T5" s="45">
        <v>3</v>
      </c>
      <c r="U5" s="47">
        <v>2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</row>
    <row r="6" spans="1:59" ht="17" x14ac:dyDescent="0.15">
      <c r="A6" s="52" t="s">
        <v>26</v>
      </c>
      <c r="B6" s="45">
        <f>5-BANCO!B6</f>
        <v>4</v>
      </c>
      <c r="C6" s="45">
        <f>5-BANCO!C6</f>
        <v>4</v>
      </c>
      <c r="D6" s="45">
        <f>5-BANCO!D6</f>
        <v>1</v>
      </c>
      <c r="E6" s="45">
        <f>5-BANCO!E6</f>
        <v>4</v>
      </c>
      <c r="F6" s="45">
        <f>5-BANCO!F6</f>
        <v>4</v>
      </c>
      <c r="G6" s="45">
        <f>5-BANCO!G6</f>
        <v>2</v>
      </c>
      <c r="H6" s="45">
        <f>5-BANCO!I6</f>
        <v>4</v>
      </c>
      <c r="I6" s="45">
        <f>5-BANCO!J6</f>
        <v>4</v>
      </c>
      <c r="J6" s="45">
        <f>5-BANCO!L6</f>
        <v>4</v>
      </c>
      <c r="K6" s="45">
        <f>5-BANCO!M6</f>
        <v>4</v>
      </c>
      <c r="L6" s="45">
        <f>5-BANCO!N6</f>
        <v>4</v>
      </c>
      <c r="M6" s="45">
        <f>5-BANCO!O6</f>
        <v>2</v>
      </c>
      <c r="N6" s="45">
        <f>5-BANCO!P6</f>
        <v>3</v>
      </c>
      <c r="O6" s="45">
        <f>5-BANCO!Q6</f>
        <v>1</v>
      </c>
      <c r="P6" s="45">
        <f>5-BANCO!R6</f>
        <v>3</v>
      </c>
      <c r="Q6" s="45">
        <f>5-BANCO!S6</f>
        <v>4</v>
      </c>
      <c r="R6" s="45">
        <f>5-BANCO!T6</f>
        <v>4</v>
      </c>
      <c r="S6" s="45">
        <f>5-BANCO!U6</f>
        <v>1</v>
      </c>
      <c r="T6" s="45">
        <f>5-BANCO!V6</f>
        <v>1</v>
      </c>
      <c r="U6" s="45">
        <f>5-BANCO!W6</f>
        <v>3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</row>
    <row r="7" spans="1:59" ht="17" x14ac:dyDescent="0.15">
      <c r="A7" s="52" t="s">
        <v>27</v>
      </c>
      <c r="B7" s="45">
        <f>5-BANCO!B7</f>
        <v>3</v>
      </c>
      <c r="C7" s="45">
        <f>5-BANCO!C7</f>
        <v>4</v>
      </c>
      <c r="D7" s="45">
        <f>5-BANCO!D7</f>
        <v>4</v>
      </c>
      <c r="E7" s="45">
        <f>5-BANCO!E7</f>
        <v>4</v>
      </c>
      <c r="F7" s="45">
        <f>5-BANCO!F7</f>
        <v>1</v>
      </c>
      <c r="G7" s="45">
        <f>5-BANCO!G7</f>
        <v>1</v>
      </c>
      <c r="H7" s="45">
        <f>5-BANCO!I7</f>
        <v>4</v>
      </c>
      <c r="I7" s="45">
        <f>5-BANCO!J7</f>
        <v>2</v>
      </c>
      <c r="J7" s="45">
        <f>5-BANCO!L7</f>
        <v>4</v>
      </c>
      <c r="K7" s="45">
        <f>5-BANCO!M7</f>
        <v>4</v>
      </c>
      <c r="L7" s="45">
        <f>5-BANCO!N7</f>
        <v>4</v>
      </c>
      <c r="M7" s="45">
        <f>5-BANCO!O7</f>
        <v>2</v>
      </c>
      <c r="N7" s="45">
        <f>5-BANCO!P7</f>
        <v>4</v>
      </c>
      <c r="O7" s="45">
        <f>5-BANCO!Q7</f>
        <v>1</v>
      </c>
      <c r="P7" s="45">
        <f>5-BANCO!R7</f>
        <v>3</v>
      </c>
      <c r="Q7" s="45">
        <f>5-BANCO!S7</f>
        <v>3</v>
      </c>
      <c r="R7" s="45">
        <f>5-BANCO!T7</f>
        <v>4</v>
      </c>
      <c r="S7" s="45">
        <f>5-BANCO!U7</f>
        <v>1</v>
      </c>
      <c r="T7" s="45">
        <f>5-BANCO!V7</f>
        <v>4</v>
      </c>
      <c r="U7" s="45">
        <f>5-BANCO!W7</f>
        <v>3</v>
      </c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</row>
    <row r="8" spans="1:59" ht="17" x14ac:dyDescent="0.15">
      <c r="A8" s="52" t="s">
        <v>28</v>
      </c>
      <c r="B8" s="45">
        <f>5-BANCO!B8</f>
        <v>4</v>
      </c>
      <c r="C8" s="45">
        <f>5-BANCO!C8</f>
        <v>4</v>
      </c>
      <c r="D8" s="45">
        <f>5-BANCO!D8</f>
        <v>1</v>
      </c>
      <c r="E8" s="45">
        <f>5-BANCO!E8</f>
        <v>2</v>
      </c>
      <c r="F8" s="45">
        <f>5-BANCO!F8</f>
        <v>1</v>
      </c>
      <c r="G8" s="45">
        <f>5-BANCO!G8</f>
        <v>3</v>
      </c>
      <c r="H8" s="45">
        <f>5-BANCO!I8</f>
        <v>4</v>
      </c>
      <c r="I8" s="45">
        <f>5-BANCO!J8</f>
        <v>4</v>
      </c>
      <c r="J8" s="45">
        <f>5-BANCO!L8</f>
        <v>3</v>
      </c>
      <c r="K8" s="45">
        <f>5-BANCO!M8</f>
        <v>4</v>
      </c>
      <c r="L8" s="45">
        <f>5-BANCO!N8</f>
        <v>4</v>
      </c>
      <c r="M8" s="45">
        <f>5-BANCO!O8</f>
        <v>2</v>
      </c>
      <c r="N8" s="45">
        <f>5-BANCO!P8</f>
        <v>3</v>
      </c>
      <c r="O8" s="45">
        <f>5-BANCO!Q8</f>
        <v>3</v>
      </c>
      <c r="P8" s="45">
        <f>5-BANCO!R8</f>
        <v>3</v>
      </c>
      <c r="Q8" s="45">
        <f>5-BANCO!S8</f>
        <v>4</v>
      </c>
      <c r="R8" s="45">
        <f>5-BANCO!T8</f>
        <v>4</v>
      </c>
      <c r="S8" s="45">
        <f>5-BANCO!U8</f>
        <v>2</v>
      </c>
      <c r="T8" s="45">
        <f>5-BANCO!V8</f>
        <v>2</v>
      </c>
      <c r="U8" s="45">
        <f>5-BANCO!W8</f>
        <v>3</v>
      </c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</row>
    <row r="9" spans="1:59" ht="17" x14ac:dyDescent="0.15">
      <c r="A9" s="52" t="s">
        <v>29</v>
      </c>
      <c r="B9" s="45">
        <f>5-BANCO!B9</f>
        <v>2</v>
      </c>
      <c r="C9" s="45">
        <f>5-BANCO!C9</f>
        <v>4</v>
      </c>
      <c r="D9" s="45">
        <f>5-BANCO!D9</f>
        <v>1</v>
      </c>
      <c r="E9" s="45">
        <f>5-BANCO!E9</f>
        <v>1</v>
      </c>
      <c r="F9" s="45">
        <f>5-BANCO!F9</f>
        <v>4</v>
      </c>
      <c r="G9" s="45">
        <f>5-BANCO!G9</f>
        <v>3</v>
      </c>
      <c r="H9" s="45">
        <f>5-BANCO!I9</f>
        <v>4</v>
      </c>
      <c r="I9" s="45">
        <f>5-BANCO!J9</f>
        <v>4</v>
      </c>
      <c r="J9" s="45">
        <f>5-BANCO!L9</f>
        <v>4</v>
      </c>
      <c r="K9" s="45">
        <f>5-BANCO!M9</f>
        <v>4</v>
      </c>
      <c r="L9" s="45">
        <f>5-BANCO!N9</f>
        <v>3</v>
      </c>
      <c r="M9" s="45">
        <f>5-BANCO!O9</f>
        <v>2</v>
      </c>
      <c r="N9" s="45">
        <f>5-BANCO!P9</f>
        <v>1</v>
      </c>
      <c r="O9" s="45">
        <f>5-BANCO!Q9</f>
        <v>1</v>
      </c>
      <c r="P9" s="45">
        <f>5-BANCO!R9</f>
        <v>2</v>
      </c>
      <c r="Q9" s="45">
        <f>5-BANCO!S9</f>
        <v>1</v>
      </c>
      <c r="R9" s="45">
        <f>5-BANCO!T9</f>
        <v>3</v>
      </c>
      <c r="S9" s="45">
        <f>5-BANCO!U9</f>
        <v>1</v>
      </c>
      <c r="T9" s="45">
        <f>5-BANCO!V9</f>
        <v>2</v>
      </c>
      <c r="U9" s="45">
        <f>5-BANCO!W9</f>
        <v>4</v>
      </c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</row>
    <row r="10" spans="1:59" ht="17" x14ac:dyDescent="0.15">
      <c r="A10" s="52" t="s">
        <v>30</v>
      </c>
      <c r="B10" s="45">
        <f>5-BANCO!B10</f>
        <v>2</v>
      </c>
      <c r="C10" s="45">
        <f>5-BANCO!C10</f>
        <v>4</v>
      </c>
      <c r="D10" s="45">
        <f>5-BANCO!D10</f>
        <v>1</v>
      </c>
      <c r="E10" s="45">
        <f>5-BANCO!E10</f>
        <v>4</v>
      </c>
      <c r="F10" s="45">
        <f>5-BANCO!F10</f>
        <v>2</v>
      </c>
      <c r="G10" s="45">
        <f>5-BANCO!G10</f>
        <v>2</v>
      </c>
      <c r="H10" s="45">
        <f>5-BANCO!I10</f>
        <v>4</v>
      </c>
      <c r="I10" s="45">
        <f>5-BANCO!J10</f>
        <v>2</v>
      </c>
      <c r="J10" s="45">
        <f>5-BANCO!L10</f>
        <v>3</v>
      </c>
      <c r="K10" s="45">
        <f>5-BANCO!M10</f>
        <v>4</v>
      </c>
      <c r="L10" s="45">
        <f>5-BANCO!N10</f>
        <v>2</v>
      </c>
      <c r="M10" s="45">
        <f>5-BANCO!O10</f>
        <v>2</v>
      </c>
      <c r="N10" s="45">
        <f>5-BANCO!P10</f>
        <v>3</v>
      </c>
      <c r="O10" s="45">
        <f>5-BANCO!Q10</f>
        <v>2</v>
      </c>
      <c r="P10" s="45">
        <f>5-BANCO!R10</f>
        <v>2</v>
      </c>
      <c r="Q10" s="45">
        <f>5-BANCO!S10</f>
        <v>2</v>
      </c>
      <c r="R10" s="45">
        <f>5-BANCO!T10</f>
        <v>3</v>
      </c>
      <c r="S10" s="45">
        <f>5-BANCO!U10</f>
        <v>1</v>
      </c>
      <c r="T10" s="45">
        <f>5-BANCO!V10</f>
        <v>3</v>
      </c>
      <c r="U10" s="45">
        <f>5-BANCO!W10</f>
        <v>3</v>
      </c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</row>
    <row r="11" spans="1:59" ht="34" x14ac:dyDescent="0.15">
      <c r="A11" s="52" t="s">
        <v>31</v>
      </c>
      <c r="B11" s="45">
        <f>5-BANCO!B11</f>
        <v>2</v>
      </c>
      <c r="C11" s="45">
        <f>5-BANCO!C11</f>
        <v>4</v>
      </c>
      <c r="D11" s="45">
        <f>5-BANCO!D11</f>
        <v>1</v>
      </c>
      <c r="E11" s="45">
        <f>5-BANCO!E11</f>
        <v>4</v>
      </c>
      <c r="F11" s="45">
        <f>5-BANCO!F11</f>
        <v>1</v>
      </c>
      <c r="G11" s="45">
        <f>5-BANCO!G11</f>
        <v>2</v>
      </c>
      <c r="H11" s="45">
        <f>5-BANCO!I11</f>
        <v>4</v>
      </c>
      <c r="I11" s="45">
        <f>5-BANCO!J11</f>
        <v>4</v>
      </c>
      <c r="J11" s="45">
        <f>5-BANCO!L11</f>
        <v>3</v>
      </c>
      <c r="K11" s="45">
        <f>5-BANCO!M11</f>
        <v>4</v>
      </c>
      <c r="L11" s="45">
        <f>5-BANCO!N11</f>
        <v>4</v>
      </c>
      <c r="M11" s="45">
        <f>5-BANCO!O11</f>
        <v>2</v>
      </c>
      <c r="N11" s="45">
        <f>5-BANCO!P11</f>
        <v>4</v>
      </c>
      <c r="O11" s="45">
        <f>5-BANCO!Q11</f>
        <v>3</v>
      </c>
      <c r="P11" s="45">
        <f>5-BANCO!R11</f>
        <v>4</v>
      </c>
      <c r="Q11" s="45">
        <f>5-BANCO!S11</f>
        <v>4</v>
      </c>
      <c r="R11" s="45">
        <f>5-BANCO!T11</f>
        <v>3</v>
      </c>
      <c r="S11" s="45">
        <f>5-BANCO!U11</f>
        <v>1</v>
      </c>
      <c r="T11" s="45">
        <f>5-BANCO!V11</f>
        <v>4</v>
      </c>
      <c r="U11" s="45">
        <f>5-BANCO!W11</f>
        <v>4</v>
      </c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</row>
    <row r="12" spans="1:59" ht="17" x14ac:dyDescent="0.15">
      <c r="A12" s="52" t="s">
        <v>32</v>
      </c>
      <c r="B12" s="45">
        <f>5-BANCO!B12</f>
        <v>2</v>
      </c>
      <c r="C12" s="45">
        <f>5-BANCO!C12</f>
        <v>3</v>
      </c>
      <c r="D12" s="45">
        <f>5-BANCO!D12</f>
        <v>1</v>
      </c>
      <c r="E12" s="45">
        <f>5-BANCO!E12</f>
        <v>4</v>
      </c>
      <c r="F12" s="45">
        <f>5-BANCO!F12</f>
        <v>2</v>
      </c>
      <c r="G12" s="45">
        <f>5-BANCO!G12</f>
        <v>3</v>
      </c>
      <c r="H12" s="45">
        <f>5-BANCO!I12</f>
        <v>4</v>
      </c>
      <c r="I12" s="45">
        <f>5-BANCO!J12</f>
        <v>4</v>
      </c>
      <c r="J12" s="45">
        <f>5-BANCO!L12</f>
        <v>4</v>
      </c>
      <c r="K12" s="45">
        <f>5-BANCO!M12</f>
        <v>4</v>
      </c>
      <c r="L12" s="45">
        <f>5-BANCO!N12</f>
        <v>4</v>
      </c>
      <c r="M12" s="45">
        <f>5-BANCO!O12</f>
        <v>2</v>
      </c>
      <c r="N12" s="45">
        <f>5-BANCO!P12</f>
        <v>4</v>
      </c>
      <c r="O12" s="45">
        <f>5-BANCO!Q12</f>
        <v>4</v>
      </c>
      <c r="P12" s="45">
        <f>5-BANCO!R12</f>
        <v>3</v>
      </c>
      <c r="Q12" s="45">
        <f>5-BANCO!S12</f>
        <v>3</v>
      </c>
      <c r="R12" s="45">
        <f>5-BANCO!T12</f>
        <v>4</v>
      </c>
      <c r="S12" s="45">
        <f>5-BANCO!U12</f>
        <v>2</v>
      </c>
      <c r="T12" s="45">
        <f>5-BANCO!V12</f>
        <v>4</v>
      </c>
      <c r="U12" s="45">
        <f>5-BANCO!W12</f>
        <v>3</v>
      </c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</row>
    <row r="13" spans="1:59" ht="34" x14ac:dyDescent="0.15">
      <c r="A13" s="52" t="s">
        <v>33</v>
      </c>
      <c r="B13" s="45">
        <f>5-BANCO!B13</f>
        <v>2</v>
      </c>
      <c r="C13" s="45">
        <f>5-BANCO!C13</f>
        <v>4</v>
      </c>
      <c r="D13" s="45">
        <f>5-BANCO!D13</f>
        <v>1</v>
      </c>
      <c r="E13" s="45">
        <f>5-BANCO!E13</f>
        <v>3</v>
      </c>
      <c r="F13" s="45">
        <f>5-BANCO!F13</f>
        <v>4</v>
      </c>
      <c r="G13" s="45">
        <f>5-BANCO!G13</f>
        <v>3</v>
      </c>
      <c r="H13" s="45">
        <f>5-BANCO!I13</f>
        <v>1</v>
      </c>
      <c r="I13" s="45">
        <f>5-BANCO!J13</f>
        <v>4</v>
      </c>
      <c r="J13" s="45">
        <f>5-BANCO!L13</f>
        <v>3</v>
      </c>
      <c r="K13" s="45">
        <f>5-BANCO!M13</f>
        <v>1</v>
      </c>
      <c r="L13" s="45">
        <f>5-BANCO!N13</f>
        <v>4</v>
      </c>
      <c r="M13" s="45">
        <f>5-BANCO!O13</f>
        <v>2</v>
      </c>
      <c r="N13" s="45">
        <f>5-BANCO!P13</f>
        <v>2</v>
      </c>
      <c r="O13" s="45">
        <f>5-BANCO!Q13</f>
        <v>2</v>
      </c>
      <c r="P13" s="45">
        <f>5-BANCO!R13</f>
        <v>2</v>
      </c>
      <c r="Q13" s="45">
        <f>5-BANCO!S13</f>
        <v>1</v>
      </c>
      <c r="R13" s="45">
        <f>5-BANCO!T13</f>
        <v>3</v>
      </c>
      <c r="S13" s="45">
        <f>5-BANCO!U13</f>
        <v>1</v>
      </c>
      <c r="T13" s="45">
        <f>5-BANCO!V13</f>
        <v>2</v>
      </c>
      <c r="U13" s="45">
        <f>5-BANCO!W13</f>
        <v>3</v>
      </c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</row>
    <row r="14" spans="1:59" ht="34" x14ac:dyDescent="0.15">
      <c r="A14" s="51" t="s">
        <v>34</v>
      </c>
      <c r="B14" s="45">
        <v>3</v>
      </c>
      <c r="C14" s="46">
        <v>3</v>
      </c>
      <c r="D14" s="45">
        <v>1</v>
      </c>
      <c r="E14" s="46">
        <v>2</v>
      </c>
      <c r="F14" s="45">
        <v>1</v>
      </c>
      <c r="G14" s="46">
        <v>2</v>
      </c>
      <c r="H14" s="46">
        <v>4</v>
      </c>
      <c r="I14" s="45">
        <v>3</v>
      </c>
      <c r="J14" s="45">
        <v>2</v>
      </c>
      <c r="K14" s="46">
        <v>4</v>
      </c>
      <c r="L14" s="45">
        <v>4</v>
      </c>
      <c r="M14" s="46">
        <v>3</v>
      </c>
      <c r="N14" s="45">
        <v>1</v>
      </c>
      <c r="O14" s="46">
        <v>4</v>
      </c>
      <c r="P14" s="45">
        <v>2</v>
      </c>
      <c r="Q14" s="46">
        <v>4</v>
      </c>
      <c r="R14" s="45">
        <v>3</v>
      </c>
      <c r="S14" s="46">
        <v>4</v>
      </c>
      <c r="T14" s="45">
        <v>4</v>
      </c>
      <c r="U14" s="47">
        <v>2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</row>
    <row r="15" spans="1:59" ht="17" x14ac:dyDescent="0.15">
      <c r="A15" s="51" t="s">
        <v>35</v>
      </c>
      <c r="B15" s="45">
        <v>2</v>
      </c>
      <c r="C15" s="46">
        <v>4</v>
      </c>
      <c r="D15" s="45">
        <v>1</v>
      </c>
      <c r="E15" s="46">
        <v>2</v>
      </c>
      <c r="F15" s="45">
        <v>4</v>
      </c>
      <c r="G15" s="46">
        <v>2</v>
      </c>
      <c r="H15" s="46">
        <v>4</v>
      </c>
      <c r="I15" s="45">
        <v>4</v>
      </c>
      <c r="J15" s="45">
        <v>2</v>
      </c>
      <c r="K15" s="46">
        <v>4</v>
      </c>
      <c r="L15" s="45">
        <v>4</v>
      </c>
      <c r="M15" s="46">
        <v>3</v>
      </c>
      <c r="N15" s="45">
        <v>2</v>
      </c>
      <c r="O15" s="46">
        <v>4</v>
      </c>
      <c r="P15" s="45">
        <v>1</v>
      </c>
      <c r="Q15" s="46">
        <v>4</v>
      </c>
      <c r="R15" s="45">
        <v>4</v>
      </c>
      <c r="S15" s="46">
        <v>4</v>
      </c>
      <c r="T15" s="45">
        <v>3</v>
      </c>
      <c r="U15" s="47">
        <v>1</v>
      </c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</row>
    <row r="16" spans="1:59" ht="34" x14ac:dyDescent="0.15">
      <c r="A16" s="51" t="s">
        <v>36</v>
      </c>
      <c r="B16" s="45">
        <v>3</v>
      </c>
      <c r="C16" s="46">
        <v>4</v>
      </c>
      <c r="D16" s="45">
        <v>4</v>
      </c>
      <c r="E16" s="46">
        <v>1</v>
      </c>
      <c r="F16" s="45">
        <v>3</v>
      </c>
      <c r="G16" s="46">
        <v>2</v>
      </c>
      <c r="H16" s="46">
        <v>4</v>
      </c>
      <c r="I16" s="45">
        <v>3</v>
      </c>
      <c r="J16" s="45">
        <v>2</v>
      </c>
      <c r="K16" s="46">
        <v>4</v>
      </c>
      <c r="L16" s="45">
        <v>4</v>
      </c>
      <c r="M16" s="46">
        <v>3</v>
      </c>
      <c r="N16" s="45">
        <v>2</v>
      </c>
      <c r="O16" s="46">
        <v>4</v>
      </c>
      <c r="P16" s="45">
        <v>3</v>
      </c>
      <c r="Q16" s="46">
        <v>4</v>
      </c>
      <c r="R16" s="45">
        <v>3</v>
      </c>
      <c r="S16" s="46">
        <v>4</v>
      </c>
      <c r="T16" s="45">
        <v>4</v>
      </c>
      <c r="U16" s="47">
        <v>2</v>
      </c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</row>
    <row r="17" spans="1:59" ht="34" x14ac:dyDescent="0.15">
      <c r="A17" s="51" t="s">
        <v>37</v>
      </c>
      <c r="B17" s="45">
        <v>2</v>
      </c>
      <c r="C17" s="46">
        <v>2</v>
      </c>
      <c r="D17" s="45">
        <v>4</v>
      </c>
      <c r="E17" s="46">
        <v>2</v>
      </c>
      <c r="F17" s="45">
        <v>4</v>
      </c>
      <c r="G17" s="46">
        <v>2</v>
      </c>
      <c r="H17" s="46">
        <v>4</v>
      </c>
      <c r="I17" s="45">
        <v>2</v>
      </c>
      <c r="J17" s="45">
        <v>2</v>
      </c>
      <c r="K17" s="46">
        <v>4</v>
      </c>
      <c r="L17" s="45">
        <v>4</v>
      </c>
      <c r="M17" s="46">
        <v>3</v>
      </c>
      <c r="N17" s="45">
        <v>3</v>
      </c>
      <c r="O17" s="46">
        <v>3</v>
      </c>
      <c r="P17" s="45">
        <v>2</v>
      </c>
      <c r="Q17" s="46">
        <v>4</v>
      </c>
      <c r="R17" s="45">
        <v>4</v>
      </c>
      <c r="S17" s="46">
        <v>4</v>
      </c>
      <c r="T17" s="45">
        <v>3</v>
      </c>
      <c r="U17" s="47">
        <v>1</v>
      </c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</row>
    <row r="18" spans="1:59" ht="34" x14ac:dyDescent="0.15">
      <c r="A18" s="51" t="s">
        <v>38</v>
      </c>
      <c r="B18" s="45">
        <v>3</v>
      </c>
      <c r="C18" s="46">
        <v>3</v>
      </c>
      <c r="D18" s="45">
        <v>1</v>
      </c>
      <c r="E18" s="46">
        <v>3</v>
      </c>
      <c r="F18" s="45">
        <v>4</v>
      </c>
      <c r="G18" s="46">
        <v>1</v>
      </c>
      <c r="H18" s="46">
        <v>4</v>
      </c>
      <c r="I18" s="45">
        <v>2</v>
      </c>
      <c r="J18" s="45">
        <v>2</v>
      </c>
      <c r="K18" s="46">
        <v>4</v>
      </c>
      <c r="L18" s="45">
        <v>4</v>
      </c>
      <c r="M18" s="46">
        <v>3</v>
      </c>
      <c r="N18" s="45">
        <v>2</v>
      </c>
      <c r="O18" s="46">
        <v>3</v>
      </c>
      <c r="P18" s="45">
        <v>2</v>
      </c>
      <c r="Q18" s="46">
        <v>4</v>
      </c>
      <c r="R18" s="45">
        <v>4</v>
      </c>
      <c r="S18" s="46">
        <v>4</v>
      </c>
      <c r="T18" s="45">
        <v>3</v>
      </c>
      <c r="U18" s="47">
        <v>1</v>
      </c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</row>
    <row r="19" spans="1:59" ht="34" x14ac:dyDescent="0.15">
      <c r="A19" s="51" t="s">
        <v>39</v>
      </c>
      <c r="B19" s="45">
        <v>3</v>
      </c>
      <c r="C19" s="46">
        <v>4</v>
      </c>
      <c r="D19" s="45">
        <v>1</v>
      </c>
      <c r="E19" s="46">
        <v>1</v>
      </c>
      <c r="F19" s="45">
        <v>3</v>
      </c>
      <c r="G19" s="46">
        <v>2</v>
      </c>
      <c r="H19" s="46">
        <v>4</v>
      </c>
      <c r="I19" s="45">
        <v>3</v>
      </c>
      <c r="J19" s="45">
        <v>2</v>
      </c>
      <c r="K19" s="46">
        <v>4</v>
      </c>
      <c r="L19" s="45">
        <v>4</v>
      </c>
      <c r="M19" s="46">
        <v>3</v>
      </c>
      <c r="N19" s="45">
        <v>2</v>
      </c>
      <c r="O19" s="46">
        <v>4</v>
      </c>
      <c r="P19" s="45">
        <v>2</v>
      </c>
      <c r="Q19" s="46">
        <v>4</v>
      </c>
      <c r="R19" s="45">
        <v>4</v>
      </c>
      <c r="S19" s="46">
        <v>4</v>
      </c>
      <c r="T19" s="45">
        <v>3</v>
      </c>
      <c r="U19" s="47">
        <v>2</v>
      </c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</row>
    <row r="20" spans="1:59" ht="17" x14ac:dyDescent="0.15">
      <c r="A20" s="51" t="s">
        <v>40</v>
      </c>
      <c r="B20" s="45">
        <v>3</v>
      </c>
      <c r="C20" s="46">
        <v>4</v>
      </c>
      <c r="D20" s="45">
        <v>1</v>
      </c>
      <c r="E20" s="46">
        <v>4</v>
      </c>
      <c r="F20" s="45">
        <v>3</v>
      </c>
      <c r="G20" s="46">
        <v>2</v>
      </c>
      <c r="H20" s="46">
        <v>4</v>
      </c>
      <c r="I20" s="45">
        <v>3</v>
      </c>
      <c r="J20" s="45">
        <v>2</v>
      </c>
      <c r="K20" s="46">
        <v>4</v>
      </c>
      <c r="L20" s="45">
        <v>4</v>
      </c>
      <c r="M20" s="46">
        <v>3</v>
      </c>
      <c r="N20" s="45">
        <v>3</v>
      </c>
      <c r="O20" s="46">
        <v>4</v>
      </c>
      <c r="P20" s="45">
        <v>2</v>
      </c>
      <c r="Q20" s="46">
        <v>4</v>
      </c>
      <c r="R20" s="45">
        <v>3</v>
      </c>
      <c r="S20" s="46">
        <v>4</v>
      </c>
      <c r="T20" s="45">
        <v>4</v>
      </c>
      <c r="U20" s="47">
        <v>1</v>
      </c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</row>
    <row r="21" spans="1:59" ht="34" x14ac:dyDescent="0.15">
      <c r="A21" s="51" t="s">
        <v>41</v>
      </c>
      <c r="B21" s="45">
        <v>1</v>
      </c>
      <c r="C21" s="46">
        <v>4</v>
      </c>
      <c r="D21" s="45">
        <v>1</v>
      </c>
      <c r="E21" s="46">
        <v>3</v>
      </c>
      <c r="F21" s="45">
        <v>2</v>
      </c>
      <c r="G21" s="46">
        <v>3</v>
      </c>
      <c r="H21" s="46">
        <v>4</v>
      </c>
      <c r="I21" s="45">
        <v>3</v>
      </c>
      <c r="J21" s="45">
        <v>1</v>
      </c>
      <c r="K21" s="46">
        <v>4</v>
      </c>
      <c r="L21" s="45">
        <v>4</v>
      </c>
      <c r="M21" s="46">
        <v>3</v>
      </c>
      <c r="N21" s="45">
        <v>3</v>
      </c>
      <c r="O21" s="46">
        <v>4</v>
      </c>
      <c r="P21" s="45">
        <v>1</v>
      </c>
      <c r="Q21" s="46">
        <v>4</v>
      </c>
      <c r="R21" s="45">
        <v>4</v>
      </c>
      <c r="S21" s="46">
        <v>4</v>
      </c>
      <c r="T21" s="45">
        <v>1</v>
      </c>
      <c r="U21" s="47">
        <v>2</v>
      </c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</row>
    <row r="22" spans="1:59" ht="17" x14ac:dyDescent="0.15">
      <c r="A22" s="53" t="s">
        <v>42</v>
      </c>
      <c r="B22" s="45">
        <v>2</v>
      </c>
      <c r="C22" s="46">
        <v>3</v>
      </c>
      <c r="D22" s="45">
        <v>1</v>
      </c>
      <c r="E22" s="46">
        <v>3</v>
      </c>
      <c r="F22" s="45">
        <v>4</v>
      </c>
      <c r="G22" s="46">
        <v>3</v>
      </c>
      <c r="H22" s="46">
        <v>4</v>
      </c>
      <c r="I22" s="45">
        <v>3</v>
      </c>
      <c r="J22" s="45">
        <v>2</v>
      </c>
      <c r="K22" s="46">
        <v>4</v>
      </c>
      <c r="L22" s="45">
        <v>3</v>
      </c>
      <c r="M22" s="46">
        <v>3</v>
      </c>
      <c r="N22" s="45">
        <v>1</v>
      </c>
      <c r="O22" s="46">
        <v>4</v>
      </c>
      <c r="P22" s="45">
        <v>3</v>
      </c>
      <c r="Q22" s="46">
        <v>4</v>
      </c>
      <c r="R22" s="45">
        <v>3</v>
      </c>
      <c r="S22" s="46">
        <v>4</v>
      </c>
      <c r="T22" s="45">
        <v>3</v>
      </c>
      <c r="U22" s="47">
        <v>1</v>
      </c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</row>
    <row r="23" spans="1:59" ht="34" x14ac:dyDescent="0.15">
      <c r="A23" s="51" t="s">
        <v>43</v>
      </c>
      <c r="B23" s="45">
        <v>3</v>
      </c>
      <c r="C23" s="46">
        <v>4</v>
      </c>
      <c r="D23" s="45">
        <v>1</v>
      </c>
      <c r="E23" s="46">
        <v>2</v>
      </c>
      <c r="F23" s="45">
        <v>4</v>
      </c>
      <c r="G23" s="46">
        <v>2</v>
      </c>
      <c r="H23" s="46">
        <v>2</v>
      </c>
      <c r="I23" s="45">
        <v>1</v>
      </c>
      <c r="J23" s="45">
        <v>2</v>
      </c>
      <c r="K23" s="46">
        <v>4</v>
      </c>
      <c r="L23" s="45">
        <v>4</v>
      </c>
      <c r="M23" s="46">
        <v>3</v>
      </c>
      <c r="N23" s="45">
        <v>4</v>
      </c>
      <c r="O23" s="46">
        <v>4</v>
      </c>
      <c r="P23" s="45">
        <v>2</v>
      </c>
      <c r="Q23" s="46">
        <v>4</v>
      </c>
      <c r="R23" s="45">
        <v>4</v>
      </c>
      <c r="S23" s="46">
        <v>4</v>
      </c>
      <c r="T23" s="45">
        <v>4</v>
      </c>
      <c r="U23" s="47">
        <v>2</v>
      </c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 spans="1:59" ht="17" x14ac:dyDescent="0.15">
      <c r="A24" s="51" t="s">
        <v>44</v>
      </c>
      <c r="B24" s="45">
        <v>3</v>
      </c>
      <c r="C24" s="46">
        <v>4</v>
      </c>
      <c r="D24" s="45">
        <v>1</v>
      </c>
      <c r="E24" s="46">
        <v>3</v>
      </c>
      <c r="F24" s="45">
        <v>4</v>
      </c>
      <c r="G24" s="46">
        <v>2</v>
      </c>
      <c r="H24" s="46">
        <v>4</v>
      </c>
      <c r="I24" s="45">
        <v>3</v>
      </c>
      <c r="J24" s="45">
        <v>2</v>
      </c>
      <c r="K24" s="46">
        <v>4</v>
      </c>
      <c r="L24" s="45">
        <v>4</v>
      </c>
      <c r="M24" s="46">
        <v>3</v>
      </c>
      <c r="N24" s="45">
        <v>1</v>
      </c>
      <c r="O24" s="46">
        <v>4</v>
      </c>
      <c r="P24" s="45">
        <v>3</v>
      </c>
      <c r="Q24" s="46">
        <v>4</v>
      </c>
      <c r="R24" s="45">
        <v>3</v>
      </c>
      <c r="S24" s="46">
        <v>4</v>
      </c>
      <c r="T24" s="45">
        <v>3</v>
      </c>
      <c r="U24" s="47">
        <v>2</v>
      </c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</row>
    <row r="25" spans="1:59" ht="34" x14ac:dyDescent="0.15">
      <c r="A25" s="51" t="s">
        <v>45</v>
      </c>
      <c r="B25" s="45">
        <v>3</v>
      </c>
      <c r="C25" s="46">
        <v>4</v>
      </c>
      <c r="D25" s="45">
        <v>1</v>
      </c>
      <c r="E25" s="46">
        <v>3</v>
      </c>
      <c r="F25" s="45">
        <v>2</v>
      </c>
      <c r="G25" s="46">
        <v>2</v>
      </c>
      <c r="H25" s="46">
        <v>4</v>
      </c>
      <c r="I25" s="45">
        <v>4</v>
      </c>
      <c r="J25" s="45">
        <v>2</v>
      </c>
      <c r="K25" s="46">
        <v>4</v>
      </c>
      <c r="L25" s="45">
        <v>4</v>
      </c>
      <c r="M25" s="46">
        <v>3</v>
      </c>
      <c r="N25" s="45">
        <v>2</v>
      </c>
      <c r="O25" s="46">
        <v>3</v>
      </c>
      <c r="P25" s="45">
        <v>2</v>
      </c>
      <c r="Q25" s="46">
        <v>4</v>
      </c>
      <c r="R25" s="45">
        <v>4</v>
      </c>
      <c r="S25" s="46">
        <v>4</v>
      </c>
      <c r="T25" s="45">
        <v>2</v>
      </c>
      <c r="U25" s="47">
        <v>1</v>
      </c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</row>
    <row r="26" spans="1:59" ht="17" x14ac:dyDescent="0.15">
      <c r="A26" s="51" t="s">
        <v>46</v>
      </c>
      <c r="B26" s="45">
        <v>2</v>
      </c>
      <c r="C26" s="46">
        <v>4</v>
      </c>
      <c r="D26" s="45">
        <v>1</v>
      </c>
      <c r="E26" s="46">
        <v>2</v>
      </c>
      <c r="F26" s="45">
        <v>3</v>
      </c>
      <c r="G26" s="46">
        <v>1</v>
      </c>
      <c r="H26" s="46">
        <v>2</v>
      </c>
      <c r="I26" s="45">
        <v>2</v>
      </c>
      <c r="J26" s="45">
        <v>2</v>
      </c>
      <c r="K26" s="46">
        <v>4</v>
      </c>
      <c r="L26" s="45">
        <v>4</v>
      </c>
      <c r="M26" s="46">
        <v>3</v>
      </c>
      <c r="N26" s="45">
        <v>3</v>
      </c>
      <c r="O26" s="46">
        <v>3</v>
      </c>
      <c r="P26" s="45">
        <v>2</v>
      </c>
      <c r="Q26" s="46">
        <v>4</v>
      </c>
      <c r="R26" s="45">
        <v>3</v>
      </c>
      <c r="S26" s="46">
        <v>4</v>
      </c>
      <c r="T26" s="45">
        <v>4</v>
      </c>
      <c r="U26" s="47">
        <v>2</v>
      </c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</row>
    <row r="27" spans="1:59" ht="34" x14ac:dyDescent="0.15">
      <c r="A27" s="51" t="s">
        <v>47</v>
      </c>
      <c r="B27" s="45">
        <v>2</v>
      </c>
      <c r="C27" s="46">
        <v>4</v>
      </c>
      <c r="D27" s="45">
        <v>1</v>
      </c>
      <c r="E27" s="46">
        <v>4</v>
      </c>
      <c r="F27" s="45">
        <v>4</v>
      </c>
      <c r="G27" s="46">
        <v>3</v>
      </c>
      <c r="H27" s="46">
        <v>2</v>
      </c>
      <c r="I27" s="45">
        <v>3</v>
      </c>
      <c r="J27" s="45">
        <v>2</v>
      </c>
      <c r="K27" s="46">
        <v>4</v>
      </c>
      <c r="L27" s="45">
        <v>4</v>
      </c>
      <c r="M27" s="46">
        <v>3</v>
      </c>
      <c r="N27" s="45">
        <v>2</v>
      </c>
      <c r="O27" s="46">
        <v>4</v>
      </c>
      <c r="P27" s="45">
        <v>2</v>
      </c>
      <c r="Q27" s="46">
        <v>4</v>
      </c>
      <c r="R27" s="45">
        <v>4</v>
      </c>
      <c r="S27" s="46">
        <v>4</v>
      </c>
      <c r="T27" s="45">
        <v>3</v>
      </c>
      <c r="U27" s="47">
        <v>2</v>
      </c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</row>
    <row r="28" spans="1:59" ht="17" x14ac:dyDescent="0.15">
      <c r="A28" s="53" t="s">
        <v>48</v>
      </c>
      <c r="B28" s="45">
        <v>3</v>
      </c>
      <c r="C28" s="46">
        <v>2</v>
      </c>
      <c r="D28" s="45">
        <v>1</v>
      </c>
      <c r="E28" s="46">
        <v>4</v>
      </c>
      <c r="F28" s="45">
        <v>1</v>
      </c>
      <c r="G28" s="46">
        <v>3</v>
      </c>
      <c r="H28" s="46">
        <v>4</v>
      </c>
      <c r="I28" s="45">
        <v>4</v>
      </c>
      <c r="J28" s="45">
        <v>1</v>
      </c>
      <c r="K28" s="46">
        <v>1</v>
      </c>
      <c r="L28" s="45">
        <v>2</v>
      </c>
      <c r="M28" s="46">
        <v>3</v>
      </c>
      <c r="N28" s="45">
        <v>2</v>
      </c>
      <c r="O28" s="46">
        <v>3</v>
      </c>
      <c r="P28" s="45">
        <v>3</v>
      </c>
      <c r="Q28" s="46">
        <v>1</v>
      </c>
      <c r="R28" s="45">
        <v>3</v>
      </c>
      <c r="S28" s="46">
        <v>1</v>
      </c>
      <c r="T28" s="45">
        <v>4</v>
      </c>
      <c r="U28" s="47">
        <v>2</v>
      </c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</row>
    <row r="29" spans="1:59" ht="34" x14ac:dyDescent="0.15">
      <c r="A29" s="51" t="s">
        <v>49</v>
      </c>
      <c r="B29" s="45">
        <v>1</v>
      </c>
      <c r="C29" s="46">
        <v>2</v>
      </c>
      <c r="D29" s="45">
        <v>1</v>
      </c>
      <c r="E29" s="46">
        <v>4</v>
      </c>
      <c r="F29" s="45">
        <v>2</v>
      </c>
      <c r="G29" s="46">
        <v>1</v>
      </c>
      <c r="H29" s="46">
        <v>1</v>
      </c>
      <c r="I29" s="45">
        <v>2</v>
      </c>
      <c r="J29" s="45">
        <v>2</v>
      </c>
      <c r="K29" s="46">
        <v>4</v>
      </c>
      <c r="L29" s="45">
        <v>4</v>
      </c>
      <c r="M29" s="46">
        <v>3</v>
      </c>
      <c r="N29" s="45">
        <v>4</v>
      </c>
      <c r="O29" s="46">
        <v>4</v>
      </c>
      <c r="P29" s="45">
        <v>3</v>
      </c>
      <c r="Q29" s="46">
        <v>4</v>
      </c>
      <c r="R29" s="45">
        <v>4</v>
      </c>
      <c r="S29" s="46">
        <v>3</v>
      </c>
      <c r="T29" s="45">
        <v>3</v>
      </c>
      <c r="U29" s="47">
        <v>1</v>
      </c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</row>
    <row r="30" spans="1:59" ht="34" x14ac:dyDescent="0.15">
      <c r="A30" s="51" t="s">
        <v>50</v>
      </c>
      <c r="B30" s="45">
        <v>3</v>
      </c>
      <c r="C30" s="46">
        <v>2</v>
      </c>
      <c r="D30" s="45">
        <v>1</v>
      </c>
      <c r="E30" s="46">
        <v>2</v>
      </c>
      <c r="F30" s="45">
        <v>4</v>
      </c>
      <c r="G30" s="46">
        <v>3</v>
      </c>
      <c r="H30" s="46">
        <v>4</v>
      </c>
      <c r="I30" s="45">
        <v>4</v>
      </c>
      <c r="J30" s="45">
        <v>2</v>
      </c>
      <c r="K30" s="46">
        <v>4</v>
      </c>
      <c r="L30" s="45">
        <v>4</v>
      </c>
      <c r="M30" s="46">
        <v>3</v>
      </c>
      <c r="N30" s="45">
        <v>4</v>
      </c>
      <c r="O30" s="46">
        <v>3</v>
      </c>
      <c r="P30" s="45">
        <v>2</v>
      </c>
      <c r="Q30" s="46">
        <v>4</v>
      </c>
      <c r="R30" s="45">
        <v>4</v>
      </c>
      <c r="S30" s="46">
        <v>3</v>
      </c>
      <c r="T30" s="45">
        <v>4</v>
      </c>
      <c r="U30" s="47">
        <v>2</v>
      </c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</row>
    <row r="31" spans="1:59" ht="34" x14ac:dyDescent="0.15">
      <c r="A31" s="51" t="s">
        <v>51</v>
      </c>
      <c r="B31" s="45">
        <v>2</v>
      </c>
      <c r="C31" s="46">
        <v>4</v>
      </c>
      <c r="D31" s="45">
        <v>1</v>
      </c>
      <c r="E31" s="46">
        <v>4</v>
      </c>
      <c r="F31" s="45">
        <v>2</v>
      </c>
      <c r="G31" s="46">
        <v>2</v>
      </c>
      <c r="H31" s="46">
        <v>4</v>
      </c>
      <c r="I31" s="45">
        <v>4</v>
      </c>
      <c r="J31" s="45">
        <v>2</v>
      </c>
      <c r="K31" s="46">
        <v>4</v>
      </c>
      <c r="L31" s="45">
        <v>4</v>
      </c>
      <c r="M31" s="46">
        <v>3</v>
      </c>
      <c r="N31" s="45">
        <v>4</v>
      </c>
      <c r="O31" s="46">
        <v>3</v>
      </c>
      <c r="P31" s="45">
        <v>3</v>
      </c>
      <c r="Q31" s="46">
        <v>4</v>
      </c>
      <c r="R31" s="45">
        <v>4</v>
      </c>
      <c r="S31" s="46">
        <v>4</v>
      </c>
      <c r="T31" s="45">
        <v>4</v>
      </c>
      <c r="U31" s="47">
        <v>2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</row>
    <row r="32" spans="1:59" ht="34" x14ac:dyDescent="0.15">
      <c r="A32" s="51" t="s">
        <v>52</v>
      </c>
      <c r="B32" s="45">
        <v>3</v>
      </c>
      <c r="C32" s="46">
        <v>3</v>
      </c>
      <c r="D32" s="45">
        <v>1</v>
      </c>
      <c r="E32" s="46">
        <v>4</v>
      </c>
      <c r="F32" s="45">
        <v>1</v>
      </c>
      <c r="G32" s="46">
        <v>1</v>
      </c>
      <c r="H32" s="46">
        <v>1</v>
      </c>
      <c r="I32" s="45">
        <v>2</v>
      </c>
      <c r="J32" s="45">
        <v>2</v>
      </c>
      <c r="K32" s="46">
        <v>4</v>
      </c>
      <c r="L32" s="45">
        <v>4</v>
      </c>
      <c r="M32" s="46">
        <v>3</v>
      </c>
      <c r="N32" s="45">
        <v>4</v>
      </c>
      <c r="O32" s="46">
        <v>4</v>
      </c>
      <c r="P32" s="45">
        <v>2</v>
      </c>
      <c r="Q32" s="46">
        <v>4</v>
      </c>
      <c r="R32" s="45">
        <v>4</v>
      </c>
      <c r="S32" s="46">
        <v>4</v>
      </c>
      <c r="T32" s="45">
        <v>4</v>
      </c>
      <c r="U32" s="47">
        <v>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</row>
    <row r="33" spans="1:59" ht="34" x14ac:dyDescent="0.15">
      <c r="A33" s="51" t="s">
        <v>53</v>
      </c>
      <c r="B33" s="45">
        <v>3</v>
      </c>
      <c r="C33" s="46">
        <v>2</v>
      </c>
      <c r="D33" s="45">
        <v>1</v>
      </c>
      <c r="E33" s="46">
        <v>1</v>
      </c>
      <c r="F33" s="45">
        <v>4</v>
      </c>
      <c r="G33" s="46">
        <v>2</v>
      </c>
      <c r="H33" s="46">
        <v>4</v>
      </c>
      <c r="I33" s="45">
        <v>1</v>
      </c>
      <c r="J33" s="45">
        <v>2</v>
      </c>
      <c r="K33" s="46">
        <v>4</v>
      </c>
      <c r="L33" s="45">
        <v>4</v>
      </c>
      <c r="M33" s="46">
        <v>3</v>
      </c>
      <c r="N33" s="45">
        <v>4</v>
      </c>
      <c r="O33" s="46">
        <v>4</v>
      </c>
      <c r="P33" s="45">
        <v>1</v>
      </c>
      <c r="Q33" s="46">
        <v>4</v>
      </c>
      <c r="R33" s="45">
        <v>3</v>
      </c>
      <c r="S33" s="46">
        <v>4</v>
      </c>
      <c r="T33" s="45">
        <v>4</v>
      </c>
      <c r="U33" s="47">
        <v>2</v>
      </c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</row>
    <row r="34" spans="1:59" ht="34" x14ac:dyDescent="0.15">
      <c r="A34" s="51" t="s">
        <v>54</v>
      </c>
      <c r="B34" s="45">
        <v>2</v>
      </c>
      <c r="C34" s="46">
        <v>2</v>
      </c>
      <c r="D34" s="45">
        <v>1</v>
      </c>
      <c r="E34" s="46">
        <v>2</v>
      </c>
      <c r="F34" s="45">
        <v>4</v>
      </c>
      <c r="G34" s="46">
        <v>3</v>
      </c>
      <c r="H34" s="46">
        <v>4</v>
      </c>
      <c r="I34" s="45">
        <v>3</v>
      </c>
      <c r="J34" s="45">
        <v>2</v>
      </c>
      <c r="K34" s="46">
        <v>4</v>
      </c>
      <c r="L34" s="45">
        <v>4</v>
      </c>
      <c r="M34" s="46">
        <v>3</v>
      </c>
      <c r="N34" s="45">
        <v>4</v>
      </c>
      <c r="O34" s="46">
        <v>3</v>
      </c>
      <c r="P34" s="45">
        <v>3</v>
      </c>
      <c r="Q34" s="46">
        <v>4</v>
      </c>
      <c r="R34" s="45">
        <v>4</v>
      </c>
      <c r="S34" s="46">
        <v>4</v>
      </c>
      <c r="T34" s="45">
        <v>3</v>
      </c>
      <c r="U34" s="47">
        <v>1</v>
      </c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</row>
    <row r="35" spans="1:59" ht="34" x14ac:dyDescent="0.15">
      <c r="A35" s="51" t="s">
        <v>55</v>
      </c>
      <c r="B35" s="45">
        <v>3</v>
      </c>
      <c r="C35" s="46">
        <v>4</v>
      </c>
      <c r="D35" s="45">
        <v>1</v>
      </c>
      <c r="E35" s="46">
        <v>1</v>
      </c>
      <c r="F35" s="45">
        <v>4</v>
      </c>
      <c r="G35" s="46">
        <v>3</v>
      </c>
      <c r="H35" s="46">
        <v>4</v>
      </c>
      <c r="I35" s="45">
        <v>3</v>
      </c>
      <c r="J35" s="45">
        <v>2</v>
      </c>
      <c r="K35" s="46">
        <v>4</v>
      </c>
      <c r="L35" s="45">
        <v>4</v>
      </c>
      <c r="M35" s="46">
        <v>3</v>
      </c>
      <c r="N35" s="45">
        <v>3</v>
      </c>
      <c r="O35" s="46">
        <v>4</v>
      </c>
      <c r="P35" s="45">
        <v>3</v>
      </c>
      <c r="Q35" s="46">
        <v>4</v>
      </c>
      <c r="R35" s="45">
        <v>4</v>
      </c>
      <c r="S35" s="46">
        <v>4</v>
      </c>
      <c r="T35" s="45">
        <v>3</v>
      </c>
      <c r="U35" s="47">
        <v>2</v>
      </c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</row>
    <row r="36" spans="1:59" ht="17" x14ac:dyDescent="0.15">
      <c r="A36" s="51" t="s">
        <v>56</v>
      </c>
      <c r="B36" s="45">
        <v>2</v>
      </c>
      <c r="C36" s="46">
        <v>3</v>
      </c>
      <c r="D36" s="45">
        <v>1</v>
      </c>
      <c r="E36" s="46">
        <v>1</v>
      </c>
      <c r="F36" s="45">
        <v>4</v>
      </c>
      <c r="G36" s="46">
        <v>2</v>
      </c>
      <c r="H36" s="46">
        <v>4</v>
      </c>
      <c r="I36" s="45">
        <v>3</v>
      </c>
      <c r="J36" s="45">
        <v>2</v>
      </c>
      <c r="K36" s="46">
        <v>4</v>
      </c>
      <c r="L36" s="45">
        <v>4</v>
      </c>
      <c r="M36" s="46">
        <v>3</v>
      </c>
      <c r="N36" s="45">
        <v>3</v>
      </c>
      <c r="O36" s="46">
        <v>4</v>
      </c>
      <c r="P36" s="45">
        <v>3</v>
      </c>
      <c r="Q36" s="46">
        <v>4</v>
      </c>
      <c r="R36" s="45">
        <v>4</v>
      </c>
      <c r="S36" s="46">
        <v>4</v>
      </c>
      <c r="T36" s="45">
        <v>4</v>
      </c>
      <c r="U36" s="47">
        <v>1</v>
      </c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</row>
    <row r="37" spans="1:59" ht="17" x14ac:dyDescent="0.15">
      <c r="A37" s="51" t="s">
        <v>57</v>
      </c>
      <c r="B37" s="45">
        <v>3</v>
      </c>
      <c r="C37" s="46">
        <v>3</v>
      </c>
      <c r="D37" s="45">
        <v>1</v>
      </c>
      <c r="E37" s="46">
        <v>3</v>
      </c>
      <c r="F37" s="45">
        <v>3</v>
      </c>
      <c r="G37" s="46">
        <v>3</v>
      </c>
      <c r="H37" s="46">
        <v>4</v>
      </c>
      <c r="I37" s="45">
        <v>3</v>
      </c>
      <c r="J37" s="45">
        <v>2</v>
      </c>
      <c r="K37" s="46">
        <v>4</v>
      </c>
      <c r="L37" s="45">
        <v>4</v>
      </c>
      <c r="M37" s="46">
        <v>4</v>
      </c>
      <c r="N37" s="45">
        <v>2</v>
      </c>
      <c r="O37" s="46">
        <v>4</v>
      </c>
      <c r="P37" s="45">
        <v>3</v>
      </c>
      <c r="Q37" s="46">
        <v>4</v>
      </c>
      <c r="R37" s="45">
        <v>4</v>
      </c>
      <c r="S37" s="46">
        <v>4</v>
      </c>
      <c r="T37" s="45">
        <v>3</v>
      </c>
      <c r="U37" s="47">
        <v>2</v>
      </c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</row>
    <row r="38" spans="1:59" ht="34" x14ac:dyDescent="0.15">
      <c r="A38" s="51" t="s">
        <v>58</v>
      </c>
      <c r="B38" s="45">
        <v>3</v>
      </c>
      <c r="C38" s="46">
        <v>4</v>
      </c>
      <c r="D38" s="45">
        <v>1</v>
      </c>
      <c r="E38" s="46">
        <v>3</v>
      </c>
      <c r="F38" s="45">
        <v>4</v>
      </c>
      <c r="G38" s="46">
        <v>2</v>
      </c>
      <c r="H38" s="46">
        <v>4</v>
      </c>
      <c r="I38" s="45">
        <v>2</v>
      </c>
      <c r="J38" s="45">
        <v>2</v>
      </c>
      <c r="K38" s="46">
        <v>4</v>
      </c>
      <c r="L38" s="45">
        <v>4</v>
      </c>
      <c r="M38" s="46">
        <v>3</v>
      </c>
      <c r="N38" s="45">
        <v>4</v>
      </c>
      <c r="O38" s="46">
        <v>3</v>
      </c>
      <c r="P38" s="45">
        <v>3</v>
      </c>
      <c r="Q38" s="46">
        <v>4</v>
      </c>
      <c r="R38" s="45">
        <v>4</v>
      </c>
      <c r="S38" s="46">
        <v>4</v>
      </c>
      <c r="T38" s="45">
        <v>4</v>
      </c>
      <c r="U38" s="47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</row>
    <row r="39" spans="1:59" ht="17" x14ac:dyDescent="0.15">
      <c r="A39" s="51" t="s">
        <v>59</v>
      </c>
      <c r="B39" s="45">
        <v>3</v>
      </c>
      <c r="C39" s="46">
        <v>4</v>
      </c>
      <c r="D39" s="45">
        <v>1</v>
      </c>
      <c r="E39" s="46">
        <v>1</v>
      </c>
      <c r="F39" s="45">
        <v>3</v>
      </c>
      <c r="G39" s="46">
        <v>3</v>
      </c>
      <c r="H39" s="46">
        <v>4</v>
      </c>
      <c r="I39" s="45">
        <v>1</v>
      </c>
      <c r="J39" s="45">
        <v>2</v>
      </c>
      <c r="K39" s="46">
        <v>4</v>
      </c>
      <c r="L39" s="45">
        <v>4</v>
      </c>
      <c r="M39" s="46">
        <v>3</v>
      </c>
      <c r="N39" s="45">
        <v>3</v>
      </c>
      <c r="O39" s="46">
        <v>4</v>
      </c>
      <c r="P39" s="45">
        <v>1</v>
      </c>
      <c r="Q39" s="46">
        <v>4</v>
      </c>
      <c r="R39" s="45">
        <v>3</v>
      </c>
      <c r="S39" s="46">
        <v>4</v>
      </c>
      <c r="T39" s="45">
        <v>4</v>
      </c>
      <c r="U39" s="47">
        <v>2</v>
      </c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</row>
    <row r="40" spans="1:59" ht="34" x14ac:dyDescent="0.15">
      <c r="A40" s="51" t="s">
        <v>60</v>
      </c>
      <c r="B40" s="45">
        <v>2</v>
      </c>
      <c r="C40" s="46">
        <v>2</v>
      </c>
      <c r="D40" s="45">
        <v>1</v>
      </c>
      <c r="E40" s="46">
        <v>3</v>
      </c>
      <c r="F40" s="45">
        <v>2</v>
      </c>
      <c r="G40" s="46">
        <v>1</v>
      </c>
      <c r="H40" s="46">
        <v>4</v>
      </c>
      <c r="I40" s="45">
        <v>2</v>
      </c>
      <c r="J40" s="45">
        <v>2</v>
      </c>
      <c r="K40" s="46">
        <v>4</v>
      </c>
      <c r="L40" s="45">
        <v>4</v>
      </c>
      <c r="M40" s="46">
        <v>3</v>
      </c>
      <c r="N40" s="45">
        <v>4</v>
      </c>
      <c r="O40" s="46">
        <v>2</v>
      </c>
      <c r="P40" s="45">
        <v>3</v>
      </c>
      <c r="Q40" s="46">
        <v>3</v>
      </c>
      <c r="R40" s="45">
        <v>4</v>
      </c>
      <c r="S40" s="46">
        <v>4</v>
      </c>
      <c r="T40" s="45">
        <v>3</v>
      </c>
      <c r="U40" s="47">
        <v>1</v>
      </c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</row>
    <row r="41" spans="1:59" ht="34" x14ac:dyDescent="0.15">
      <c r="A41" s="51" t="s">
        <v>61</v>
      </c>
      <c r="B41" s="45">
        <v>2</v>
      </c>
      <c r="C41" s="46">
        <v>4</v>
      </c>
      <c r="D41" s="45">
        <v>1</v>
      </c>
      <c r="E41" s="46">
        <v>3</v>
      </c>
      <c r="F41" s="45">
        <v>4</v>
      </c>
      <c r="G41" s="46">
        <v>3</v>
      </c>
      <c r="H41" s="46">
        <v>4</v>
      </c>
      <c r="I41" s="45">
        <v>3</v>
      </c>
      <c r="J41" s="45">
        <v>2</v>
      </c>
      <c r="K41" s="46">
        <v>4</v>
      </c>
      <c r="L41" s="45">
        <v>3</v>
      </c>
      <c r="M41" s="46">
        <v>3</v>
      </c>
      <c r="N41" s="45">
        <v>3</v>
      </c>
      <c r="O41" s="46">
        <v>3</v>
      </c>
      <c r="P41" s="45">
        <v>3</v>
      </c>
      <c r="Q41" s="46">
        <v>4</v>
      </c>
      <c r="R41" s="45">
        <v>3</v>
      </c>
      <c r="S41" s="46">
        <v>4</v>
      </c>
      <c r="T41" s="45">
        <v>4</v>
      </c>
      <c r="U41" s="47">
        <v>2</v>
      </c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</row>
    <row r="42" spans="1:59" ht="34" x14ac:dyDescent="0.15">
      <c r="A42" s="51" t="s">
        <v>62</v>
      </c>
      <c r="B42" s="45">
        <v>3</v>
      </c>
      <c r="C42" s="46">
        <v>2</v>
      </c>
      <c r="D42" s="45">
        <v>1</v>
      </c>
      <c r="E42" s="46">
        <v>2</v>
      </c>
      <c r="F42" s="45">
        <v>1</v>
      </c>
      <c r="G42" s="46">
        <v>3</v>
      </c>
      <c r="H42" s="46">
        <v>4</v>
      </c>
      <c r="I42" s="45">
        <v>2</v>
      </c>
      <c r="J42" s="45">
        <v>2</v>
      </c>
      <c r="K42" s="46">
        <v>4</v>
      </c>
      <c r="L42" s="45">
        <v>4</v>
      </c>
      <c r="M42" s="46">
        <v>3</v>
      </c>
      <c r="N42" s="45">
        <v>3</v>
      </c>
      <c r="O42" s="46">
        <v>3</v>
      </c>
      <c r="P42" s="45">
        <v>3</v>
      </c>
      <c r="Q42" s="46">
        <v>4</v>
      </c>
      <c r="R42" s="45">
        <v>3</v>
      </c>
      <c r="S42" s="46">
        <v>3</v>
      </c>
      <c r="T42" s="45">
        <v>4</v>
      </c>
      <c r="U42" s="47">
        <v>1</v>
      </c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</row>
    <row r="43" spans="1:59" ht="34" x14ac:dyDescent="0.15">
      <c r="A43" s="51" t="s">
        <v>63</v>
      </c>
      <c r="B43" s="45">
        <v>2</v>
      </c>
      <c r="C43" s="46">
        <v>4</v>
      </c>
      <c r="D43" s="45">
        <v>1</v>
      </c>
      <c r="E43" s="46">
        <v>3</v>
      </c>
      <c r="F43" s="45">
        <v>3</v>
      </c>
      <c r="G43" s="46">
        <v>1</v>
      </c>
      <c r="H43" s="46">
        <v>4</v>
      </c>
      <c r="I43" s="45">
        <v>3</v>
      </c>
      <c r="J43" s="45">
        <v>2</v>
      </c>
      <c r="K43" s="46">
        <v>4</v>
      </c>
      <c r="L43" s="45">
        <v>4</v>
      </c>
      <c r="M43" s="46">
        <v>3</v>
      </c>
      <c r="N43" s="45">
        <v>4</v>
      </c>
      <c r="O43" s="46">
        <v>4</v>
      </c>
      <c r="P43" s="45">
        <v>3</v>
      </c>
      <c r="Q43" s="46">
        <v>4</v>
      </c>
      <c r="R43" s="45">
        <v>4</v>
      </c>
      <c r="S43" s="46">
        <v>4</v>
      </c>
      <c r="T43" s="45">
        <v>4</v>
      </c>
      <c r="U43" s="47">
        <v>1</v>
      </c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</row>
    <row r="44" spans="1:59" ht="34" x14ac:dyDescent="0.15">
      <c r="A44" s="51" t="s">
        <v>64</v>
      </c>
      <c r="B44" s="45">
        <v>3</v>
      </c>
      <c r="C44" s="46">
        <v>3</v>
      </c>
      <c r="D44" s="45">
        <v>1</v>
      </c>
      <c r="E44" s="46">
        <v>3</v>
      </c>
      <c r="F44" s="45">
        <v>2</v>
      </c>
      <c r="G44" s="46">
        <v>2</v>
      </c>
      <c r="H44" s="46">
        <v>1</v>
      </c>
      <c r="I44" s="45">
        <v>1</v>
      </c>
      <c r="J44" s="45">
        <v>2</v>
      </c>
      <c r="K44" s="46">
        <v>4</v>
      </c>
      <c r="L44" s="45">
        <v>4</v>
      </c>
      <c r="M44" s="46">
        <v>3</v>
      </c>
      <c r="N44" s="45">
        <v>4</v>
      </c>
      <c r="O44" s="46">
        <v>3</v>
      </c>
      <c r="P44" s="45">
        <v>2</v>
      </c>
      <c r="Q44" s="46">
        <v>4</v>
      </c>
      <c r="R44" s="45">
        <v>4</v>
      </c>
      <c r="S44" s="46">
        <v>4</v>
      </c>
      <c r="T44" s="45">
        <v>3</v>
      </c>
      <c r="U44" s="47">
        <v>1</v>
      </c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</row>
    <row r="45" spans="1:59" ht="17" x14ac:dyDescent="0.15">
      <c r="A45" s="51" t="s">
        <v>65</v>
      </c>
      <c r="B45" s="45">
        <v>2</v>
      </c>
      <c r="C45" s="46">
        <v>3</v>
      </c>
      <c r="D45" s="45">
        <v>1</v>
      </c>
      <c r="E45" s="46">
        <v>3</v>
      </c>
      <c r="F45" s="45">
        <v>2</v>
      </c>
      <c r="G45" s="46">
        <v>3</v>
      </c>
      <c r="H45" s="46">
        <v>4</v>
      </c>
      <c r="I45" s="45">
        <v>3</v>
      </c>
      <c r="J45" s="45">
        <v>2</v>
      </c>
      <c r="K45" s="46">
        <v>4</v>
      </c>
      <c r="L45" s="45">
        <v>4</v>
      </c>
      <c r="M45" s="46">
        <v>3</v>
      </c>
      <c r="N45" s="45">
        <v>4</v>
      </c>
      <c r="O45" s="46">
        <v>4</v>
      </c>
      <c r="P45" s="45">
        <v>3</v>
      </c>
      <c r="Q45" s="46">
        <v>4</v>
      </c>
      <c r="R45" s="45">
        <v>3</v>
      </c>
      <c r="S45" s="46">
        <v>4</v>
      </c>
      <c r="T45" s="45">
        <v>4</v>
      </c>
      <c r="U45" s="47">
        <v>1</v>
      </c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</row>
    <row r="46" spans="1:59" ht="34" x14ac:dyDescent="0.15">
      <c r="A46" s="51" t="s">
        <v>66</v>
      </c>
      <c r="B46" s="45">
        <v>2</v>
      </c>
      <c r="C46" s="46">
        <v>4</v>
      </c>
      <c r="D46" s="45">
        <v>1</v>
      </c>
      <c r="E46" s="46">
        <v>2</v>
      </c>
      <c r="F46" s="45">
        <v>4</v>
      </c>
      <c r="G46" s="46">
        <v>2</v>
      </c>
      <c r="H46" s="46">
        <v>4</v>
      </c>
      <c r="I46" s="45">
        <v>3</v>
      </c>
      <c r="J46" s="45">
        <v>2</v>
      </c>
      <c r="K46" s="46">
        <v>4</v>
      </c>
      <c r="L46" s="45">
        <v>4</v>
      </c>
      <c r="M46" s="46">
        <v>3</v>
      </c>
      <c r="N46" s="45">
        <v>3</v>
      </c>
      <c r="O46" s="46">
        <v>4</v>
      </c>
      <c r="P46" s="45">
        <v>2</v>
      </c>
      <c r="Q46" s="46">
        <v>4</v>
      </c>
      <c r="R46" s="45">
        <v>3</v>
      </c>
      <c r="S46" s="46">
        <v>4</v>
      </c>
      <c r="T46" s="45">
        <v>4</v>
      </c>
      <c r="U46" s="47">
        <v>2</v>
      </c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</row>
    <row r="47" spans="1:59" ht="34" x14ac:dyDescent="0.15">
      <c r="A47" s="51" t="s">
        <v>67</v>
      </c>
      <c r="B47" s="45">
        <v>2</v>
      </c>
      <c r="C47" s="46">
        <v>4</v>
      </c>
      <c r="D47" s="45">
        <v>4</v>
      </c>
      <c r="E47" s="46">
        <v>3</v>
      </c>
      <c r="F47" s="45">
        <v>4</v>
      </c>
      <c r="G47" s="46">
        <v>3</v>
      </c>
      <c r="H47" s="46">
        <v>4</v>
      </c>
      <c r="I47" s="45">
        <v>3</v>
      </c>
      <c r="J47" s="45">
        <v>2</v>
      </c>
      <c r="K47" s="46">
        <v>4</v>
      </c>
      <c r="L47" s="45">
        <v>4</v>
      </c>
      <c r="M47" s="46">
        <v>3</v>
      </c>
      <c r="N47" s="45">
        <v>2</v>
      </c>
      <c r="O47" s="46">
        <v>4</v>
      </c>
      <c r="P47" s="45">
        <v>3</v>
      </c>
      <c r="Q47" s="46">
        <v>4</v>
      </c>
      <c r="R47" s="45">
        <v>4</v>
      </c>
      <c r="S47" s="46">
        <v>4</v>
      </c>
      <c r="T47" s="45">
        <v>4</v>
      </c>
      <c r="U47" s="47">
        <v>2</v>
      </c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</row>
    <row r="48" spans="1:59" ht="34" x14ac:dyDescent="0.15">
      <c r="A48" s="51" t="s">
        <v>68</v>
      </c>
      <c r="B48" s="45">
        <v>3</v>
      </c>
      <c r="C48" s="46">
        <v>4</v>
      </c>
      <c r="D48" s="45">
        <v>1</v>
      </c>
      <c r="E48" s="46">
        <v>1</v>
      </c>
      <c r="F48" s="45">
        <v>3</v>
      </c>
      <c r="G48" s="46">
        <v>3</v>
      </c>
      <c r="H48" s="46">
        <v>2</v>
      </c>
      <c r="I48" s="45">
        <v>2</v>
      </c>
      <c r="J48" s="45">
        <v>2</v>
      </c>
      <c r="K48" s="46">
        <v>4</v>
      </c>
      <c r="L48" s="45">
        <v>4</v>
      </c>
      <c r="M48" s="46">
        <v>3</v>
      </c>
      <c r="N48" s="45">
        <v>1</v>
      </c>
      <c r="O48" s="46">
        <v>4</v>
      </c>
      <c r="P48" s="45">
        <v>2</v>
      </c>
      <c r="Q48" s="46">
        <v>4</v>
      </c>
      <c r="R48" s="45">
        <v>3</v>
      </c>
      <c r="S48" s="46">
        <v>4</v>
      </c>
      <c r="T48" s="45">
        <v>3</v>
      </c>
      <c r="U48" s="47">
        <v>1</v>
      </c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</row>
    <row r="49" spans="1:59" ht="34" x14ac:dyDescent="0.15">
      <c r="A49" s="51" t="s">
        <v>69</v>
      </c>
      <c r="B49" s="45">
        <v>3</v>
      </c>
      <c r="C49" s="46">
        <v>4</v>
      </c>
      <c r="D49" s="45">
        <v>1</v>
      </c>
      <c r="E49" s="46">
        <v>4</v>
      </c>
      <c r="F49" s="45">
        <v>4</v>
      </c>
      <c r="G49" s="46">
        <v>1</v>
      </c>
      <c r="H49" s="46">
        <v>4</v>
      </c>
      <c r="I49" s="45">
        <v>4</v>
      </c>
      <c r="J49" s="45">
        <v>2</v>
      </c>
      <c r="K49" s="46">
        <v>4</v>
      </c>
      <c r="L49" s="45">
        <v>4</v>
      </c>
      <c r="M49" s="46">
        <v>3</v>
      </c>
      <c r="N49" s="45">
        <v>4</v>
      </c>
      <c r="O49" s="46">
        <v>4</v>
      </c>
      <c r="P49" s="45">
        <v>3</v>
      </c>
      <c r="Q49" s="46">
        <v>4</v>
      </c>
      <c r="R49" s="45">
        <v>4</v>
      </c>
      <c r="S49" s="46">
        <v>4</v>
      </c>
      <c r="T49" s="45">
        <v>3</v>
      </c>
      <c r="U49" s="47">
        <v>2</v>
      </c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7" x14ac:dyDescent="0.15">
      <c r="A50" s="51" t="s">
        <v>70</v>
      </c>
      <c r="B50" s="45">
        <v>3</v>
      </c>
      <c r="C50" s="46">
        <v>4</v>
      </c>
      <c r="D50" s="45">
        <v>4</v>
      </c>
      <c r="E50" s="46">
        <v>4</v>
      </c>
      <c r="F50" s="45">
        <v>4</v>
      </c>
      <c r="G50" s="46">
        <v>2</v>
      </c>
      <c r="H50" s="46">
        <v>4</v>
      </c>
      <c r="I50" s="45">
        <v>4</v>
      </c>
      <c r="J50" s="45">
        <v>2</v>
      </c>
      <c r="K50" s="46">
        <v>4</v>
      </c>
      <c r="L50" s="45">
        <v>4</v>
      </c>
      <c r="M50" s="46">
        <v>3</v>
      </c>
      <c r="N50" s="45">
        <v>4</v>
      </c>
      <c r="O50" s="46">
        <v>4</v>
      </c>
      <c r="P50" s="45">
        <v>3</v>
      </c>
      <c r="Q50" s="46">
        <v>4</v>
      </c>
      <c r="R50" s="45">
        <v>4</v>
      </c>
      <c r="S50" s="46">
        <v>4</v>
      </c>
      <c r="T50" s="45">
        <v>4</v>
      </c>
      <c r="U50" s="47">
        <v>1</v>
      </c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ht="34" x14ac:dyDescent="0.15">
      <c r="A51" s="51" t="s">
        <v>71</v>
      </c>
      <c r="B51" s="45">
        <v>3</v>
      </c>
      <c r="C51" s="46">
        <v>4</v>
      </c>
      <c r="D51" s="45">
        <v>1</v>
      </c>
      <c r="E51" s="46">
        <v>4</v>
      </c>
      <c r="F51" s="45">
        <v>1</v>
      </c>
      <c r="G51" s="46">
        <v>2</v>
      </c>
      <c r="H51" s="46">
        <v>4</v>
      </c>
      <c r="I51" s="45">
        <v>4</v>
      </c>
      <c r="J51" s="45">
        <v>2</v>
      </c>
      <c r="K51" s="46">
        <v>4</v>
      </c>
      <c r="L51" s="45">
        <v>4</v>
      </c>
      <c r="M51" s="46">
        <v>4</v>
      </c>
      <c r="N51" s="45">
        <v>4</v>
      </c>
      <c r="O51" s="46">
        <v>4</v>
      </c>
      <c r="P51" s="45">
        <v>3</v>
      </c>
      <c r="Q51" s="46">
        <v>4</v>
      </c>
      <c r="R51" s="45">
        <v>4</v>
      </c>
      <c r="S51" s="46">
        <v>4</v>
      </c>
      <c r="T51" s="45">
        <v>4</v>
      </c>
      <c r="U51" s="47">
        <v>2</v>
      </c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7" x14ac:dyDescent="0.15">
      <c r="A52" s="51" t="s">
        <v>72</v>
      </c>
      <c r="B52" s="45">
        <v>30</v>
      </c>
      <c r="C52" s="46">
        <v>28</v>
      </c>
      <c r="D52" s="45">
        <v>32</v>
      </c>
      <c r="E52" s="46">
        <v>28</v>
      </c>
      <c r="F52" s="45">
        <v>47</v>
      </c>
      <c r="G52" s="46">
        <v>26</v>
      </c>
      <c r="H52" s="46">
        <v>29</v>
      </c>
      <c r="I52" s="45">
        <v>33</v>
      </c>
      <c r="J52" s="45">
        <v>44</v>
      </c>
      <c r="K52" s="46">
        <v>22</v>
      </c>
      <c r="L52" s="45">
        <v>25</v>
      </c>
      <c r="M52" s="46">
        <v>33</v>
      </c>
      <c r="N52" s="45">
        <v>34</v>
      </c>
      <c r="O52" s="46">
        <v>37</v>
      </c>
      <c r="P52" s="45">
        <v>31</v>
      </c>
      <c r="Q52" s="46">
        <v>30</v>
      </c>
      <c r="R52" s="45">
        <v>23</v>
      </c>
      <c r="S52" s="46">
        <v>47</v>
      </c>
      <c r="T52" s="45">
        <v>35</v>
      </c>
      <c r="U52" s="47">
        <v>26</v>
      </c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</row>
    <row r="53" spans="1:59" ht="17" x14ac:dyDescent="0.15">
      <c r="A53" s="51" t="s">
        <v>10</v>
      </c>
      <c r="B53" s="45" t="s">
        <v>12</v>
      </c>
      <c r="C53" s="46" t="s">
        <v>11</v>
      </c>
      <c r="D53" s="45" t="s">
        <v>91</v>
      </c>
      <c r="E53" s="46" t="s">
        <v>90</v>
      </c>
      <c r="F53" s="45" t="s">
        <v>11</v>
      </c>
      <c r="G53" s="46" t="s">
        <v>11</v>
      </c>
      <c r="H53" s="46" t="s">
        <v>11</v>
      </c>
      <c r="I53" s="45" t="s">
        <v>11</v>
      </c>
      <c r="J53" s="45" t="s">
        <v>11</v>
      </c>
      <c r="K53" s="46" t="s">
        <v>12</v>
      </c>
      <c r="L53" s="45" t="s">
        <v>11</v>
      </c>
      <c r="M53" s="46" t="s">
        <v>12</v>
      </c>
      <c r="N53" s="45" t="s">
        <v>12</v>
      </c>
      <c r="O53" s="46" t="s">
        <v>12</v>
      </c>
      <c r="P53" s="45" t="s">
        <v>12</v>
      </c>
      <c r="Q53" s="46" t="s">
        <v>12</v>
      </c>
      <c r="R53" s="45" t="s">
        <v>12</v>
      </c>
      <c r="S53" s="46" t="s">
        <v>11</v>
      </c>
      <c r="T53" s="45" t="s">
        <v>12</v>
      </c>
      <c r="U53" s="47" t="s">
        <v>12</v>
      </c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ht="17" x14ac:dyDescent="0.15">
      <c r="A54" s="51" t="s">
        <v>73</v>
      </c>
      <c r="B54" s="45" t="s">
        <v>83</v>
      </c>
      <c r="C54" s="46" t="s">
        <v>89</v>
      </c>
      <c r="D54" s="45" t="s">
        <v>89</v>
      </c>
      <c r="E54" s="46" t="s">
        <v>89</v>
      </c>
      <c r="F54" s="45" t="s">
        <v>88</v>
      </c>
      <c r="G54" s="46" t="s">
        <v>84</v>
      </c>
      <c r="H54" s="46" t="s">
        <v>82</v>
      </c>
      <c r="I54" s="45" t="s">
        <v>82</v>
      </c>
      <c r="J54" s="45" t="s">
        <v>82</v>
      </c>
      <c r="K54" s="46" t="s">
        <v>81</v>
      </c>
      <c r="L54" s="45" t="s">
        <v>85</v>
      </c>
      <c r="M54" s="46" t="s">
        <v>84</v>
      </c>
      <c r="N54" s="45" t="s">
        <v>83</v>
      </c>
      <c r="O54" s="46" t="s">
        <v>82</v>
      </c>
      <c r="P54" s="45" t="s">
        <v>82</v>
      </c>
      <c r="Q54" s="46" t="s">
        <v>82</v>
      </c>
      <c r="R54" s="45" t="s">
        <v>81</v>
      </c>
      <c r="S54" s="46" t="s">
        <v>76</v>
      </c>
      <c r="T54" s="45" t="s">
        <v>76</v>
      </c>
      <c r="U54" s="47" t="s">
        <v>76</v>
      </c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ht="17" x14ac:dyDescent="0.15">
      <c r="A55" s="51" t="s">
        <v>74</v>
      </c>
      <c r="B55" s="45">
        <v>2</v>
      </c>
      <c r="C55" s="46">
        <v>2</v>
      </c>
      <c r="D55" s="45">
        <v>4</v>
      </c>
      <c r="E55" s="46">
        <v>2</v>
      </c>
      <c r="F55" s="45">
        <v>11</v>
      </c>
      <c r="G55" s="46">
        <v>5</v>
      </c>
      <c r="H55" s="46">
        <v>7</v>
      </c>
      <c r="I55" s="45">
        <v>5</v>
      </c>
      <c r="J55" s="45">
        <v>7</v>
      </c>
      <c r="K55" s="46">
        <v>0.5</v>
      </c>
      <c r="L55" s="45">
        <v>2</v>
      </c>
      <c r="M55" s="46">
        <v>5</v>
      </c>
      <c r="N55" s="45">
        <v>1</v>
      </c>
      <c r="O55" s="46">
        <v>0</v>
      </c>
      <c r="P55" s="45">
        <v>2</v>
      </c>
      <c r="Q55" s="46">
        <v>1</v>
      </c>
      <c r="R55" s="45">
        <v>4</v>
      </c>
      <c r="S55" s="46">
        <v>3</v>
      </c>
      <c r="T55" s="45">
        <v>3</v>
      </c>
      <c r="U55" s="47">
        <v>0</v>
      </c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ht="34" x14ac:dyDescent="0.15">
      <c r="A56" s="54" t="s">
        <v>75</v>
      </c>
      <c r="B56" s="48">
        <v>10</v>
      </c>
      <c r="C56" s="49"/>
      <c r="D56" s="48">
        <v>6</v>
      </c>
      <c r="E56" s="49">
        <v>10</v>
      </c>
      <c r="F56" s="48">
        <v>9</v>
      </c>
      <c r="G56" s="49">
        <v>9</v>
      </c>
      <c r="H56" s="49">
        <v>10</v>
      </c>
      <c r="I56" s="48">
        <v>10</v>
      </c>
      <c r="J56" s="48">
        <v>9</v>
      </c>
      <c r="K56" s="49">
        <v>10</v>
      </c>
      <c r="L56" s="48">
        <v>10</v>
      </c>
      <c r="M56" s="49">
        <v>7</v>
      </c>
      <c r="N56" s="48">
        <v>7</v>
      </c>
      <c r="O56" s="49">
        <v>9</v>
      </c>
      <c r="P56" s="48">
        <v>7</v>
      </c>
      <c r="Q56" s="49">
        <v>10</v>
      </c>
      <c r="R56" s="48">
        <v>10</v>
      </c>
      <c r="S56" s="49">
        <v>10</v>
      </c>
      <c r="T56" s="48">
        <v>8</v>
      </c>
      <c r="U56" s="50">
        <v>10</v>
      </c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">
      <c r="A57" s="55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">
      <c r="A58" s="5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">
      <c r="A59" s="55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">
      <c r="A60" s="55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">
      <c r="A61" s="55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">
      <c r="A62" s="5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">
      <c r="A63" s="5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">
      <c r="A64" s="5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">
      <c r="A65" s="55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">
      <c r="A66" s="55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">
      <c r="A67" s="55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">
      <c r="A68" s="55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x14ac:dyDescent="0.2">
      <c r="A69" s="55"/>
      <c r="B69" s="42"/>
      <c r="C69" s="42"/>
      <c r="D69" s="44"/>
      <c r="E69" s="44"/>
      <c r="F69" s="42"/>
      <c r="G69" s="44"/>
      <c r="H69" s="44"/>
      <c r="I69" s="44"/>
      <c r="J69" s="44"/>
      <c r="K69" s="42"/>
      <c r="L69" s="42"/>
      <c r="M69" s="42"/>
      <c r="N69" s="42"/>
      <c r="O69" s="42"/>
      <c r="P69" s="42"/>
      <c r="Q69" s="42"/>
      <c r="R69" s="42"/>
      <c r="S69" s="44"/>
      <c r="T69" s="42"/>
      <c r="U69" s="42"/>
      <c r="V69" s="42"/>
      <c r="W69" s="42"/>
      <c r="X69" s="42"/>
      <c r="Y69" s="42"/>
      <c r="Z69" s="42"/>
      <c r="AA69" s="42"/>
      <c r="AB69" s="44"/>
      <c r="AC69" s="44"/>
      <c r="AD69" s="44"/>
      <c r="AE69" s="44"/>
      <c r="AF69" s="44"/>
      <c r="AG69" s="42"/>
      <c r="AH69" s="42"/>
      <c r="AI69" s="42"/>
      <c r="AJ69" s="42"/>
      <c r="AK69" s="44"/>
      <c r="AL69" s="44"/>
      <c r="AM69" s="42"/>
      <c r="AN69" s="42"/>
      <c r="AO69" s="42"/>
      <c r="AP69" s="42"/>
      <c r="AQ69" s="42"/>
      <c r="AR69" s="44"/>
      <c r="AS69" s="44"/>
      <c r="AT69" s="44"/>
      <c r="AU69" s="42"/>
      <c r="AV69" s="42"/>
      <c r="AW69" s="44"/>
      <c r="AX69" s="44"/>
      <c r="AY69" s="44"/>
      <c r="AZ69" s="44"/>
      <c r="BA69" s="42"/>
      <c r="BB69" s="42"/>
      <c r="BC69" s="42"/>
      <c r="BD69" s="42"/>
      <c r="BE69" s="42"/>
      <c r="BF69" s="42"/>
      <c r="BG69" s="42"/>
    </row>
    <row r="70" spans="1:59" x14ac:dyDescent="0.2">
      <c r="A70" s="55"/>
    </row>
    <row r="71" spans="1:59" x14ac:dyDescent="0.2">
      <c r="A71" s="55"/>
    </row>
    <row r="72" spans="1:59" x14ac:dyDescent="0.2">
      <c r="A72" s="55"/>
    </row>
    <row r="73" spans="1:59" x14ac:dyDescent="0.2">
      <c r="A73" s="55"/>
    </row>
    <row r="74" spans="1:59" x14ac:dyDescent="0.2">
      <c r="A74" s="55"/>
    </row>
    <row r="75" spans="1:59" x14ac:dyDescent="0.2">
      <c r="A75" s="55"/>
    </row>
    <row r="76" spans="1:59" x14ac:dyDescent="0.2">
      <c r="A76" s="5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91CD-544A-9146-A452-EF5B10DB0C96}">
  <sheetPr codeName="Planilha6">
    <outlinePr summaryBelow="0" summaryRight="0"/>
  </sheetPr>
  <dimension ref="A1:BE23"/>
  <sheetViews>
    <sheetView topLeftCell="AQ1" workbookViewId="0">
      <pane ySplit="1" topLeftCell="A2" activePane="bottomLeft" state="frozen"/>
      <selection activeCell="B1" sqref="B1"/>
      <selection pane="bottomLeft" activeCell="B1" sqref="B1"/>
    </sheetView>
  </sheetViews>
  <sheetFormatPr baseColWidth="10" defaultColWidth="12.6640625" defaultRowHeight="15.75" customHeight="1" x14ac:dyDescent="0.15"/>
  <cols>
    <col min="1" max="1" width="21.1640625" style="28" customWidth="1"/>
    <col min="2" max="52" width="37.6640625" style="28" customWidth="1"/>
    <col min="53" max="53" width="18.83203125" style="28" customWidth="1"/>
    <col min="54" max="54" width="23.5" style="28" customWidth="1"/>
    <col min="55" max="55" width="18.83203125" style="28" customWidth="1"/>
    <col min="56" max="57" width="37.6640625" style="28" customWidth="1"/>
    <col min="58" max="63" width="18.83203125" style="28" customWidth="1"/>
    <col min="64" max="16384" width="12.6640625" style="28"/>
  </cols>
  <sheetData>
    <row r="1" spans="1:57" ht="15.75" customHeight="1" x14ac:dyDescent="0.15">
      <c r="A1" s="41" t="s">
        <v>143</v>
      </c>
      <c r="B1" s="40" t="s">
        <v>142</v>
      </c>
      <c r="C1" s="40" t="s">
        <v>141</v>
      </c>
      <c r="D1" s="40" t="s">
        <v>140</v>
      </c>
      <c r="E1" s="40" t="s">
        <v>139</v>
      </c>
      <c r="F1" s="40" t="s">
        <v>138</v>
      </c>
      <c r="G1" s="40" t="s">
        <v>137</v>
      </c>
      <c r="H1" s="40" t="s">
        <v>136</v>
      </c>
      <c r="I1" s="40" t="s">
        <v>135</v>
      </c>
      <c r="J1" s="40" t="s">
        <v>134</v>
      </c>
      <c r="K1" s="40" t="s">
        <v>133</v>
      </c>
      <c r="L1" s="40" t="s">
        <v>132</v>
      </c>
      <c r="M1" s="40" t="s">
        <v>131</v>
      </c>
      <c r="N1" s="40" t="s">
        <v>130</v>
      </c>
      <c r="O1" s="40" t="s">
        <v>129</v>
      </c>
      <c r="P1" s="40" t="s">
        <v>128</v>
      </c>
      <c r="Q1" s="40" t="s">
        <v>127</v>
      </c>
      <c r="R1" s="40" t="s">
        <v>126</v>
      </c>
      <c r="S1" s="40" t="s">
        <v>125</v>
      </c>
      <c r="T1" s="40" t="s">
        <v>124</v>
      </c>
      <c r="U1" s="40" t="s">
        <v>123</v>
      </c>
      <c r="V1" s="40" t="s">
        <v>122</v>
      </c>
      <c r="W1" s="40" t="s">
        <v>121</v>
      </c>
      <c r="X1" s="40" t="s">
        <v>120</v>
      </c>
      <c r="Y1" s="40" t="s">
        <v>119</v>
      </c>
      <c r="Z1" s="40" t="s">
        <v>118</v>
      </c>
      <c r="AA1" s="40" t="s">
        <v>117</v>
      </c>
      <c r="AB1" s="40" t="s">
        <v>116</v>
      </c>
      <c r="AC1" s="40" t="s">
        <v>115</v>
      </c>
      <c r="AD1" s="40" t="s">
        <v>114</v>
      </c>
      <c r="AE1" s="40" t="s">
        <v>113</v>
      </c>
      <c r="AF1" s="40" t="s">
        <v>112</v>
      </c>
      <c r="AG1" s="40" t="s">
        <v>111</v>
      </c>
      <c r="AH1" s="40" t="s">
        <v>110</v>
      </c>
      <c r="AI1" s="40" t="s">
        <v>109</v>
      </c>
      <c r="AJ1" s="40" t="s">
        <v>108</v>
      </c>
      <c r="AK1" s="40" t="s">
        <v>107</v>
      </c>
      <c r="AL1" s="40" t="s">
        <v>106</v>
      </c>
      <c r="AM1" s="40" t="s">
        <v>105</v>
      </c>
      <c r="AN1" s="40" t="s">
        <v>104</v>
      </c>
      <c r="AO1" s="40" t="s">
        <v>103</v>
      </c>
      <c r="AP1" s="40" t="s">
        <v>102</v>
      </c>
      <c r="AQ1" s="40" t="s">
        <v>101</v>
      </c>
      <c r="AR1" s="40" t="s">
        <v>100</v>
      </c>
      <c r="AS1" s="40" t="s">
        <v>99</v>
      </c>
      <c r="AT1" s="40" t="s">
        <v>98</v>
      </c>
      <c r="AU1" s="40" t="s">
        <v>97</v>
      </c>
      <c r="AV1" s="40" t="s">
        <v>96</v>
      </c>
      <c r="AW1" s="40" t="s">
        <v>95</v>
      </c>
      <c r="AX1" s="40" t="s">
        <v>94</v>
      </c>
      <c r="AY1" s="40" t="s">
        <v>93</v>
      </c>
      <c r="AZ1" s="40" t="s">
        <v>92</v>
      </c>
      <c r="BA1" s="40" t="s">
        <v>72</v>
      </c>
      <c r="BB1" s="40" t="s">
        <v>10</v>
      </c>
      <c r="BC1" s="40" t="s">
        <v>73</v>
      </c>
      <c r="BD1" s="40" t="s">
        <v>74</v>
      </c>
      <c r="BE1" s="39" t="s">
        <v>75</v>
      </c>
    </row>
    <row r="2" spans="1:57" ht="15.75" customHeight="1" x14ac:dyDescent="0.15">
      <c r="A2" s="34">
        <v>45792.44030180556</v>
      </c>
      <c r="B2" s="33" t="s">
        <v>77</v>
      </c>
      <c r="C2" s="33" t="s">
        <v>80</v>
      </c>
      <c r="D2" s="33" t="s">
        <v>77</v>
      </c>
      <c r="E2" s="33" t="s">
        <v>78</v>
      </c>
      <c r="F2" s="33" t="s">
        <v>77</v>
      </c>
      <c r="G2" s="33" t="s">
        <v>78</v>
      </c>
      <c r="H2" s="33" t="s">
        <v>77</v>
      </c>
      <c r="I2" s="33" t="s">
        <v>78</v>
      </c>
      <c r="J2" s="33" t="s">
        <v>80</v>
      </c>
      <c r="K2" s="33" t="s">
        <v>80</v>
      </c>
      <c r="L2" s="33" t="s">
        <v>80</v>
      </c>
      <c r="M2" s="33" t="s">
        <v>80</v>
      </c>
      <c r="N2" s="33" t="s">
        <v>80</v>
      </c>
      <c r="O2" s="33" t="s">
        <v>80</v>
      </c>
      <c r="P2" s="33" t="s">
        <v>77</v>
      </c>
      <c r="Q2" s="33" t="s">
        <v>80</v>
      </c>
      <c r="R2" s="33" t="s">
        <v>77</v>
      </c>
      <c r="S2" s="33" t="s">
        <v>80</v>
      </c>
      <c r="T2" s="33" t="s">
        <v>80</v>
      </c>
      <c r="U2" s="33" t="s">
        <v>80</v>
      </c>
      <c r="V2" s="33" t="s">
        <v>78</v>
      </c>
      <c r="W2" s="33" t="s">
        <v>77</v>
      </c>
      <c r="X2" s="33" t="s">
        <v>80</v>
      </c>
      <c r="Y2" s="33" t="s">
        <v>80</v>
      </c>
      <c r="Z2" s="33" t="s">
        <v>80</v>
      </c>
      <c r="AA2" s="33" t="s">
        <v>77</v>
      </c>
      <c r="AB2" s="33" t="s">
        <v>77</v>
      </c>
      <c r="AC2" s="33" t="s">
        <v>80</v>
      </c>
      <c r="AD2" s="33" t="s">
        <v>78</v>
      </c>
      <c r="AE2" s="33" t="s">
        <v>80</v>
      </c>
      <c r="AF2" s="33" t="s">
        <v>77</v>
      </c>
      <c r="AG2" s="33" t="s">
        <v>80</v>
      </c>
      <c r="AH2" s="33" t="s">
        <v>80</v>
      </c>
      <c r="AI2" s="33" t="s">
        <v>77</v>
      </c>
      <c r="AJ2" s="33" t="s">
        <v>80</v>
      </c>
      <c r="AK2" s="33" t="s">
        <v>77</v>
      </c>
      <c r="AL2" s="33" t="s">
        <v>80</v>
      </c>
      <c r="AM2" s="33" t="s">
        <v>80</v>
      </c>
      <c r="AN2" s="33" t="s">
        <v>80</v>
      </c>
      <c r="AO2" s="33" t="s">
        <v>77</v>
      </c>
      <c r="AP2" s="33" t="s">
        <v>77</v>
      </c>
      <c r="AQ2" s="33" t="s">
        <v>80</v>
      </c>
      <c r="AR2" s="33" t="s">
        <v>77</v>
      </c>
      <c r="AS2" s="33" t="s">
        <v>80</v>
      </c>
      <c r="AT2" s="33" t="s">
        <v>77</v>
      </c>
      <c r="AU2" s="33" t="s">
        <v>77</v>
      </c>
      <c r="AV2" s="33" t="s">
        <v>77</v>
      </c>
      <c r="AW2" s="33" t="s">
        <v>80</v>
      </c>
      <c r="AX2" s="33" t="s">
        <v>80</v>
      </c>
      <c r="AY2" s="33" t="s">
        <v>80</v>
      </c>
      <c r="AZ2" s="33" t="s">
        <v>80</v>
      </c>
      <c r="BA2" s="33">
        <v>30</v>
      </c>
      <c r="BB2" s="33" t="s">
        <v>12</v>
      </c>
      <c r="BC2" s="33" t="s">
        <v>83</v>
      </c>
      <c r="BD2" s="33">
        <v>2</v>
      </c>
      <c r="BE2" s="32">
        <v>10</v>
      </c>
    </row>
    <row r="3" spans="1:57" ht="15.75" customHeight="1" x14ac:dyDescent="0.15">
      <c r="A3" s="37">
        <v>45792.449008645832</v>
      </c>
      <c r="B3" s="36" t="s">
        <v>80</v>
      </c>
      <c r="C3" s="36" t="s">
        <v>79</v>
      </c>
      <c r="D3" s="36" t="s">
        <v>79</v>
      </c>
      <c r="E3" s="36" t="s">
        <v>79</v>
      </c>
      <c r="F3" s="36" t="s">
        <v>79</v>
      </c>
      <c r="G3" s="36" t="s">
        <v>78</v>
      </c>
      <c r="H3" s="36" t="s">
        <v>78</v>
      </c>
      <c r="I3" s="36" t="s">
        <v>78</v>
      </c>
      <c r="J3" s="36" t="s">
        <v>78</v>
      </c>
      <c r="K3" s="36" t="s">
        <v>78</v>
      </c>
      <c r="L3" s="36" t="s">
        <v>78</v>
      </c>
      <c r="M3" s="36" t="s">
        <v>77</v>
      </c>
      <c r="N3" s="36" t="s">
        <v>78</v>
      </c>
      <c r="O3" s="36" t="s">
        <v>80</v>
      </c>
      <c r="P3" s="36" t="s">
        <v>79</v>
      </c>
      <c r="Q3" s="36" t="s">
        <v>79</v>
      </c>
      <c r="R3" s="36" t="s">
        <v>77</v>
      </c>
      <c r="S3" s="36" t="s">
        <v>80</v>
      </c>
      <c r="T3" s="36" t="s">
        <v>79</v>
      </c>
      <c r="U3" s="36" t="s">
        <v>79</v>
      </c>
      <c r="V3" s="36" t="s">
        <v>79</v>
      </c>
      <c r="W3" s="36" t="s">
        <v>80</v>
      </c>
      <c r="X3" s="36" t="s">
        <v>79</v>
      </c>
      <c r="Y3" s="36" t="s">
        <v>79</v>
      </c>
      <c r="Z3" s="36" t="s">
        <v>79</v>
      </c>
      <c r="AA3" s="36" t="s">
        <v>79</v>
      </c>
      <c r="AB3" s="36" t="s">
        <v>79</v>
      </c>
      <c r="AC3" s="36" t="s">
        <v>77</v>
      </c>
      <c r="AD3" s="36" t="s">
        <v>77</v>
      </c>
      <c r="AE3" s="36" t="s">
        <v>77</v>
      </c>
      <c r="AF3" s="36" t="s">
        <v>79</v>
      </c>
      <c r="AG3" s="36" t="s">
        <v>80</v>
      </c>
      <c r="AH3" s="36" t="s">
        <v>77</v>
      </c>
      <c r="AI3" s="36" t="s">
        <v>77</v>
      </c>
      <c r="AJ3" s="36" t="s">
        <v>79</v>
      </c>
      <c r="AK3" s="36" t="s">
        <v>80</v>
      </c>
      <c r="AL3" s="36" t="s">
        <v>80</v>
      </c>
      <c r="AM3" s="36" t="s">
        <v>79</v>
      </c>
      <c r="AN3" s="36" t="s">
        <v>79</v>
      </c>
      <c r="AO3" s="36" t="s">
        <v>77</v>
      </c>
      <c r="AP3" s="36" t="s">
        <v>79</v>
      </c>
      <c r="AQ3" s="36" t="s">
        <v>77</v>
      </c>
      <c r="AR3" s="36" t="s">
        <v>79</v>
      </c>
      <c r="AS3" s="36" t="s">
        <v>80</v>
      </c>
      <c r="AT3" s="36" t="s">
        <v>80</v>
      </c>
      <c r="AU3" s="36" t="s">
        <v>79</v>
      </c>
      <c r="AV3" s="36" t="s">
        <v>79</v>
      </c>
      <c r="AW3" s="36" t="s">
        <v>79</v>
      </c>
      <c r="AX3" s="36" t="s">
        <v>79</v>
      </c>
      <c r="AY3" s="36" t="s">
        <v>79</v>
      </c>
      <c r="AZ3" s="36" t="s">
        <v>79</v>
      </c>
      <c r="BA3" s="36">
        <v>28</v>
      </c>
      <c r="BB3" s="36" t="s">
        <v>11</v>
      </c>
      <c r="BC3" s="36" t="s">
        <v>89</v>
      </c>
      <c r="BD3" s="36">
        <v>2</v>
      </c>
      <c r="BE3" s="35"/>
    </row>
    <row r="4" spans="1:57" ht="15.75" customHeight="1" x14ac:dyDescent="0.15">
      <c r="A4" s="34">
        <v>45792.480455173616</v>
      </c>
      <c r="B4" s="33" t="s">
        <v>79</v>
      </c>
      <c r="C4" s="33" t="s">
        <v>78</v>
      </c>
      <c r="D4" s="33" t="s">
        <v>78</v>
      </c>
      <c r="E4" s="33" t="s">
        <v>78</v>
      </c>
      <c r="F4" s="33" t="s">
        <v>79</v>
      </c>
      <c r="G4" s="33" t="s">
        <v>79</v>
      </c>
      <c r="H4" s="33" t="s">
        <v>78</v>
      </c>
      <c r="I4" s="33" t="s">
        <v>79</v>
      </c>
      <c r="J4" s="33" t="s">
        <v>79</v>
      </c>
      <c r="K4" s="33" t="s">
        <v>79</v>
      </c>
      <c r="L4" s="33" t="s">
        <v>79</v>
      </c>
      <c r="M4" s="33" t="s">
        <v>79</v>
      </c>
      <c r="N4" s="33" t="s">
        <v>79</v>
      </c>
      <c r="O4" s="33" t="s">
        <v>78</v>
      </c>
      <c r="P4" s="33" t="s">
        <v>78</v>
      </c>
      <c r="Q4" s="33" t="s">
        <v>79</v>
      </c>
      <c r="R4" s="33" t="s">
        <v>79</v>
      </c>
      <c r="S4" s="33" t="s">
        <v>78</v>
      </c>
      <c r="T4" s="33" t="s">
        <v>78</v>
      </c>
      <c r="U4" s="33" t="s">
        <v>78</v>
      </c>
      <c r="V4" s="33" t="s">
        <v>78</v>
      </c>
      <c r="W4" s="33" t="s">
        <v>78</v>
      </c>
      <c r="X4" s="33" t="s">
        <v>78</v>
      </c>
      <c r="Y4" s="33" t="s">
        <v>78</v>
      </c>
      <c r="Z4" s="33" t="s">
        <v>78</v>
      </c>
      <c r="AA4" s="33" t="s">
        <v>78</v>
      </c>
      <c r="AB4" s="33" t="s">
        <v>78</v>
      </c>
      <c r="AC4" s="33" t="s">
        <v>78</v>
      </c>
      <c r="AD4" s="33" t="s">
        <v>78</v>
      </c>
      <c r="AE4" s="33" t="s">
        <v>78</v>
      </c>
      <c r="AF4" s="33" t="s">
        <v>78</v>
      </c>
      <c r="AG4" s="33" t="s">
        <v>78</v>
      </c>
      <c r="AH4" s="33" t="s">
        <v>78</v>
      </c>
      <c r="AI4" s="33" t="s">
        <v>78</v>
      </c>
      <c r="AJ4" s="33" t="s">
        <v>78</v>
      </c>
      <c r="AK4" s="33" t="s">
        <v>78</v>
      </c>
      <c r="AL4" s="33" t="s">
        <v>78</v>
      </c>
      <c r="AM4" s="33" t="s">
        <v>78</v>
      </c>
      <c r="AN4" s="33" t="s">
        <v>78</v>
      </c>
      <c r="AO4" s="33" t="s">
        <v>78</v>
      </c>
      <c r="AP4" s="33" t="s">
        <v>78</v>
      </c>
      <c r="AQ4" s="33" t="s">
        <v>78</v>
      </c>
      <c r="AR4" s="33" t="s">
        <v>78</v>
      </c>
      <c r="AS4" s="33" t="s">
        <v>78</v>
      </c>
      <c r="AT4" s="33" t="s">
        <v>78</v>
      </c>
      <c r="AU4" s="33" t="s">
        <v>78</v>
      </c>
      <c r="AV4" s="33" t="s">
        <v>79</v>
      </c>
      <c r="AW4" s="33" t="s">
        <v>78</v>
      </c>
      <c r="AX4" s="33" t="s">
        <v>78</v>
      </c>
      <c r="AY4" s="33" t="s">
        <v>79</v>
      </c>
      <c r="AZ4" s="33" t="s">
        <v>78</v>
      </c>
      <c r="BA4" s="33">
        <v>32</v>
      </c>
      <c r="BB4" s="33" t="s">
        <v>91</v>
      </c>
      <c r="BC4" s="33" t="s">
        <v>89</v>
      </c>
      <c r="BD4" s="33">
        <v>4</v>
      </c>
      <c r="BE4" s="32">
        <v>6</v>
      </c>
    </row>
    <row r="5" spans="1:57" ht="15.75" customHeight="1" x14ac:dyDescent="0.15">
      <c r="A5" s="37">
        <v>45792.485521284718</v>
      </c>
      <c r="B5" s="36" t="s">
        <v>78</v>
      </c>
      <c r="C5" s="36" t="s">
        <v>79</v>
      </c>
      <c r="D5" s="36" t="s">
        <v>79</v>
      </c>
      <c r="E5" s="36" t="s">
        <v>79</v>
      </c>
      <c r="F5" s="36" t="s">
        <v>78</v>
      </c>
      <c r="G5" s="36" t="s">
        <v>78</v>
      </c>
      <c r="H5" s="36" t="s">
        <v>78</v>
      </c>
      <c r="I5" s="36" t="s">
        <v>80</v>
      </c>
      <c r="J5" s="36" t="s">
        <v>79</v>
      </c>
      <c r="K5" s="36" t="s">
        <v>78</v>
      </c>
      <c r="L5" s="36" t="s">
        <v>78</v>
      </c>
      <c r="M5" s="36" t="s">
        <v>78</v>
      </c>
      <c r="N5" s="36" t="s">
        <v>77</v>
      </c>
      <c r="O5" s="36" t="s">
        <v>77</v>
      </c>
      <c r="P5" s="36" t="s">
        <v>77</v>
      </c>
      <c r="Q5" s="36" t="s">
        <v>78</v>
      </c>
      <c r="R5" s="36" t="s">
        <v>77</v>
      </c>
      <c r="S5" s="36" t="s">
        <v>80</v>
      </c>
      <c r="T5" s="36" t="s">
        <v>78</v>
      </c>
      <c r="U5" s="36" t="s">
        <v>79</v>
      </c>
      <c r="V5" s="36" t="s">
        <v>80</v>
      </c>
      <c r="W5" s="36" t="s">
        <v>80</v>
      </c>
      <c r="X5" s="36" t="s">
        <v>77</v>
      </c>
      <c r="Y5" s="36" t="s">
        <v>80</v>
      </c>
      <c r="Z5" s="36" t="s">
        <v>80</v>
      </c>
      <c r="AA5" s="36" t="s">
        <v>77</v>
      </c>
      <c r="AB5" s="36" t="s">
        <v>79</v>
      </c>
      <c r="AC5" s="36" t="s">
        <v>79</v>
      </c>
      <c r="AD5" s="36" t="s">
        <v>79</v>
      </c>
      <c r="AE5" s="36" t="s">
        <v>77</v>
      </c>
      <c r="AF5" s="36" t="s">
        <v>79</v>
      </c>
      <c r="AG5" s="36" t="s">
        <v>79</v>
      </c>
      <c r="AH5" s="36" t="s">
        <v>78</v>
      </c>
      <c r="AI5" s="36" t="s">
        <v>77</v>
      </c>
      <c r="AJ5" s="36" t="s">
        <v>78</v>
      </c>
      <c r="AK5" s="36" t="s">
        <v>78</v>
      </c>
      <c r="AL5" s="36" t="s">
        <v>80</v>
      </c>
      <c r="AM5" s="36" t="s">
        <v>80</v>
      </c>
      <c r="AN5" s="36" t="s">
        <v>78</v>
      </c>
      <c r="AO5" s="36" t="s">
        <v>80</v>
      </c>
      <c r="AP5" s="36" t="s">
        <v>80</v>
      </c>
      <c r="AQ5" s="36" t="s">
        <v>77</v>
      </c>
      <c r="AR5" s="36" t="s">
        <v>80</v>
      </c>
      <c r="AS5" s="36" t="s">
        <v>80</v>
      </c>
      <c r="AT5" s="36" t="s">
        <v>80</v>
      </c>
      <c r="AU5" s="36" t="s">
        <v>77</v>
      </c>
      <c r="AV5" s="36" t="s">
        <v>80</v>
      </c>
      <c r="AW5" s="36" t="s">
        <v>78</v>
      </c>
      <c r="AX5" s="36" t="s">
        <v>79</v>
      </c>
      <c r="AY5" s="36" t="s">
        <v>79</v>
      </c>
      <c r="AZ5" s="36" t="s">
        <v>79</v>
      </c>
      <c r="BA5" s="36">
        <v>28</v>
      </c>
      <c r="BB5" s="36" t="s">
        <v>90</v>
      </c>
      <c r="BC5" s="36" t="s">
        <v>89</v>
      </c>
      <c r="BD5" s="36">
        <v>2</v>
      </c>
      <c r="BE5" s="35">
        <v>10</v>
      </c>
    </row>
    <row r="6" spans="1:57" ht="15.75" customHeight="1" x14ac:dyDescent="0.15">
      <c r="A6" s="34">
        <v>45792.503298229167</v>
      </c>
      <c r="B6" s="33" t="s">
        <v>78</v>
      </c>
      <c r="C6" s="33" t="s">
        <v>79</v>
      </c>
      <c r="D6" s="33" t="s">
        <v>79</v>
      </c>
      <c r="E6" s="33" t="s">
        <v>79</v>
      </c>
      <c r="F6" s="33" t="s">
        <v>77</v>
      </c>
      <c r="G6" s="33" t="s">
        <v>78</v>
      </c>
      <c r="H6" s="33" t="s">
        <v>79</v>
      </c>
      <c r="I6" s="33" t="s">
        <v>79</v>
      </c>
      <c r="J6" s="33" t="s">
        <v>78</v>
      </c>
      <c r="K6" s="33" t="s">
        <v>80</v>
      </c>
      <c r="L6" s="33" t="s">
        <v>79</v>
      </c>
      <c r="M6" s="33" t="s">
        <v>80</v>
      </c>
      <c r="N6" s="33" t="s">
        <v>78</v>
      </c>
      <c r="O6" s="33" t="s">
        <v>78</v>
      </c>
      <c r="P6" s="33" t="s">
        <v>79</v>
      </c>
      <c r="Q6" s="33" t="s">
        <v>80</v>
      </c>
      <c r="R6" s="33" t="s">
        <v>79</v>
      </c>
      <c r="S6" s="33" t="s">
        <v>79</v>
      </c>
      <c r="T6" s="33" t="s">
        <v>80</v>
      </c>
      <c r="U6" s="33" t="s">
        <v>80</v>
      </c>
      <c r="V6" s="33" t="s">
        <v>77</v>
      </c>
      <c r="W6" s="33" t="s">
        <v>79</v>
      </c>
      <c r="X6" s="33" t="s">
        <v>79</v>
      </c>
      <c r="Y6" s="33" t="s">
        <v>79</v>
      </c>
      <c r="Z6" s="33" t="s">
        <v>77</v>
      </c>
      <c r="AA6" s="33" t="s">
        <v>80</v>
      </c>
      <c r="AB6" s="33" t="s">
        <v>79</v>
      </c>
      <c r="AC6" s="33" t="s">
        <v>78</v>
      </c>
      <c r="AD6" s="33" t="s">
        <v>77</v>
      </c>
      <c r="AE6" s="33" t="s">
        <v>79</v>
      </c>
      <c r="AF6" s="33" t="s">
        <v>77</v>
      </c>
      <c r="AG6" s="33" t="s">
        <v>78</v>
      </c>
      <c r="AH6" s="33" t="s">
        <v>79</v>
      </c>
      <c r="AI6" s="33" t="s">
        <v>79</v>
      </c>
      <c r="AJ6" s="33" t="s">
        <v>79</v>
      </c>
      <c r="AK6" s="33" t="s">
        <v>79</v>
      </c>
      <c r="AL6" s="33" t="s">
        <v>80</v>
      </c>
      <c r="AM6" s="33" t="s">
        <v>79</v>
      </c>
      <c r="AN6" s="33" t="s">
        <v>80</v>
      </c>
      <c r="AO6" s="33" t="s">
        <v>77</v>
      </c>
      <c r="AP6" s="33" t="s">
        <v>79</v>
      </c>
      <c r="AQ6" s="33" t="s">
        <v>78</v>
      </c>
      <c r="AR6" s="33" t="s">
        <v>80</v>
      </c>
      <c r="AS6" s="33" t="s">
        <v>77</v>
      </c>
      <c r="AT6" s="33" t="s">
        <v>77</v>
      </c>
      <c r="AU6" s="33" t="s">
        <v>79</v>
      </c>
      <c r="AV6" s="33" t="s">
        <v>79</v>
      </c>
      <c r="AW6" s="33" t="s">
        <v>80</v>
      </c>
      <c r="AX6" s="33" t="s">
        <v>79</v>
      </c>
      <c r="AY6" s="33" t="s">
        <v>79</v>
      </c>
      <c r="AZ6" s="33" t="s">
        <v>78</v>
      </c>
      <c r="BA6" s="33">
        <v>47</v>
      </c>
      <c r="BB6" s="33" t="s">
        <v>11</v>
      </c>
      <c r="BC6" s="33" t="s">
        <v>88</v>
      </c>
      <c r="BD6" s="33">
        <v>11</v>
      </c>
      <c r="BE6" s="32">
        <v>9</v>
      </c>
    </row>
    <row r="7" spans="1:57" ht="15.75" customHeight="1" x14ac:dyDescent="0.15">
      <c r="A7" s="37">
        <v>45793.626693472223</v>
      </c>
      <c r="B7" s="36" t="s">
        <v>78</v>
      </c>
      <c r="C7" s="36" t="s">
        <v>78</v>
      </c>
      <c r="D7" s="36" t="s">
        <v>78</v>
      </c>
      <c r="E7" s="36" t="s">
        <v>78</v>
      </c>
      <c r="F7" s="36" t="s">
        <v>77</v>
      </c>
      <c r="G7" s="36" t="s">
        <v>80</v>
      </c>
      <c r="H7" s="36" t="s">
        <v>79</v>
      </c>
      <c r="I7" s="36" t="s">
        <v>77</v>
      </c>
      <c r="J7" s="36" t="s">
        <v>77</v>
      </c>
      <c r="K7" s="36" t="s">
        <v>80</v>
      </c>
      <c r="L7" s="36" t="s">
        <v>80</v>
      </c>
      <c r="M7" s="36" t="s">
        <v>77</v>
      </c>
      <c r="N7" s="36" t="s">
        <v>77</v>
      </c>
      <c r="O7" s="36" t="s">
        <v>77</v>
      </c>
      <c r="P7" s="36" t="s">
        <v>77</v>
      </c>
      <c r="Q7" s="36" t="s">
        <v>77</v>
      </c>
      <c r="R7" s="36" t="s">
        <v>77</v>
      </c>
      <c r="S7" s="36" t="s">
        <v>78</v>
      </c>
      <c r="T7" s="36" t="s">
        <v>77</v>
      </c>
      <c r="U7" s="36" t="s">
        <v>77</v>
      </c>
      <c r="V7" s="36" t="s">
        <v>80</v>
      </c>
      <c r="W7" s="36" t="s">
        <v>80</v>
      </c>
      <c r="X7" s="36" t="s">
        <v>77</v>
      </c>
      <c r="Y7" s="36" t="s">
        <v>77</v>
      </c>
      <c r="Z7" s="36" t="s">
        <v>77</v>
      </c>
      <c r="AA7" s="36" t="s">
        <v>78</v>
      </c>
      <c r="AB7" s="36" t="s">
        <v>80</v>
      </c>
      <c r="AC7" s="36" t="s">
        <v>80</v>
      </c>
      <c r="AD7" s="36" t="s">
        <v>78</v>
      </c>
      <c r="AE7" s="36" t="s">
        <v>80</v>
      </c>
      <c r="AF7" s="36" t="s">
        <v>77</v>
      </c>
      <c r="AG7" s="36" t="s">
        <v>78</v>
      </c>
      <c r="AH7" s="36" t="s">
        <v>77</v>
      </c>
      <c r="AI7" s="36" t="s">
        <v>80</v>
      </c>
      <c r="AJ7" s="36" t="s">
        <v>80</v>
      </c>
      <c r="AK7" s="36" t="s">
        <v>77</v>
      </c>
      <c r="AL7" s="36" t="s">
        <v>80</v>
      </c>
      <c r="AM7" s="36" t="s">
        <v>77</v>
      </c>
      <c r="AN7" s="36" t="s">
        <v>80</v>
      </c>
      <c r="AO7" s="36" t="s">
        <v>78</v>
      </c>
      <c r="AP7" s="36" t="s">
        <v>80</v>
      </c>
      <c r="AQ7" s="36" t="s">
        <v>80</v>
      </c>
      <c r="AR7" s="36" t="s">
        <v>78</v>
      </c>
      <c r="AS7" s="36" t="s">
        <v>77</v>
      </c>
      <c r="AT7" s="36" t="s">
        <v>80</v>
      </c>
      <c r="AU7" s="36" t="s">
        <v>77</v>
      </c>
      <c r="AV7" s="36" t="s">
        <v>80</v>
      </c>
      <c r="AW7" s="36" t="s">
        <v>80</v>
      </c>
      <c r="AX7" s="36" t="s">
        <v>78</v>
      </c>
      <c r="AY7" s="36" t="s">
        <v>77</v>
      </c>
      <c r="AZ7" s="36" t="s">
        <v>77</v>
      </c>
      <c r="BA7" s="36">
        <v>26</v>
      </c>
      <c r="BB7" s="36" t="s">
        <v>11</v>
      </c>
      <c r="BC7" s="36" t="s">
        <v>84</v>
      </c>
      <c r="BD7" s="36">
        <v>5</v>
      </c>
      <c r="BE7" s="35">
        <v>9</v>
      </c>
    </row>
    <row r="8" spans="1:57" ht="15.75" customHeight="1" x14ac:dyDescent="0.15">
      <c r="A8" s="34">
        <v>45793.631586203701</v>
      </c>
      <c r="B8" s="33" t="s">
        <v>79</v>
      </c>
      <c r="C8" s="33" t="s">
        <v>79</v>
      </c>
      <c r="D8" s="33" t="s">
        <v>79</v>
      </c>
      <c r="E8" s="33" t="s">
        <v>79</v>
      </c>
      <c r="F8" s="33" t="s">
        <v>79</v>
      </c>
      <c r="G8" s="33" t="s">
        <v>79</v>
      </c>
      <c r="H8" s="33" t="s">
        <v>79</v>
      </c>
      <c r="I8" s="33" t="s">
        <v>79</v>
      </c>
      <c r="J8" s="33" t="s">
        <v>79</v>
      </c>
      <c r="K8" s="33" t="s">
        <v>79</v>
      </c>
      <c r="L8" s="33" t="s">
        <v>79</v>
      </c>
      <c r="M8" s="33" t="s">
        <v>79</v>
      </c>
      <c r="N8" s="33" t="s">
        <v>79</v>
      </c>
      <c r="O8" s="33" t="s">
        <v>79</v>
      </c>
      <c r="P8" s="33" t="s">
        <v>79</v>
      </c>
      <c r="Q8" s="33" t="s">
        <v>79</v>
      </c>
      <c r="R8" s="33" t="s">
        <v>79</v>
      </c>
      <c r="S8" s="33" t="s">
        <v>79</v>
      </c>
      <c r="T8" s="33" t="s">
        <v>79</v>
      </c>
      <c r="U8" s="33" t="s">
        <v>79</v>
      </c>
      <c r="V8" s="33" t="s">
        <v>79</v>
      </c>
      <c r="W8" s="33" t="s">
        <v>79</v>
      </c>
      <c r="Y8" s="33" t="s">
        <v>79</v>
      </c>
      <c r="Z8" s="33" t="s">
        <v>79</v>
      </c>
      <c r="AA8" s="33" t="s">
        <v>79</v>
      </c>
      <c r="AB8" s="33" t="s">
        <v>79</v>
      </c>
      <c r="AC8" s="33" t="s">
        <v>79</v>
      </c>
      <c r="AD8" s="33" t="s">
        <v>79</v>
      </c>
      <c r="AE8" s="33" t="s">
        <v>79</v>
      </c>
      <c r="AF8" s="33" t="s">
        <v>79</v>
      </c>
      <c r="AG8" s="33" t="s">
        <v>79</v>
      </c>
      <c r="AH8" s="33" t="s">
        <v>79</v>
      </c>
      <c r="AI8" s="33" t="s">
        <v>79</v>
      </c>
      <c r="AJ8" s="33" t="s">
        <v>79</v>
      </c>
      <c r="AK8" s="33" t="s">
        <v>79</v>
      </c>
      <c r="AL8" s="33" t="s">
        <v>79</v>
      </c>
      <c r="AM8" s="33" t="s">
        <v>79</v>
      </c>
      <c r="AN8" s="33" t="s">
        <v>77</v>
      </c>
      <c r="AO8" s="33" t="s">
        <v>79</v>
      </c>
      <c r="AP8" s="33" t="s">
        <v>79</v>
      </c>
      <c r="AQ8" s="33" t="s">
        <v>79</v>
      </c>
      <c r="AR8" s="33" t="s">
        <v>79</v>
      </c>
      <c r="AS8" s="33" t="s">
        <v>79</v>
      </c>
      <c r="AT8" s="33" t="s">
        <v>79</v>
      </c>
      <c r="AU8" s="33" t="s">
        <v>79</v>
      </c>
      <c r="AV8" s="33" t="s">
        <v>79</v>
      </c>
      <c r="AW8" s="33" t="s">
        <v>79</v>
      </c>
      <c r="AX8" s="33" t="s">
        <v>79</v>
      </c>
      <c r="AY8" s="33" t="s">
        <v>79</v>
      </c>
      <c r="AZ8" s="33" t="s">
        <v>79</v>
      </c>
      <c r="BA8" s="33">
        <v>25</v>
      </c>
      <c r="BB8" s="33" t="s">
        <v>12</v>
      </c>
      <c r="BC8" s="33" t="s">
        <v>84</v>
      </c>
      <c r="BD8" s="38" t="s">
        <v>87</v>
      </c>
      <c r="BE8" s="32">
        <v>10</v>
      </c>
    </row>
    <row r="9" spans="1:57" ht="15.75" customHeight="1" x14ac:dyDescent="0.15">
      <c r="A9" s="37">
        <v>45793.633741134261</v>
      </c>
      <c r="B9" s="36" t="s">
        <v>79</v>
      </c>
      <c r="C9" s="36" t="s">
        <v>79</v>
      </c>
      <c r="D9" s="36" t="s">
        <v>77</v>
      </c>
      <c r="E9" s="36" t="s">
        <v>79</v>
      </c>
      <c r="F9" s="36" t="s">
        <v>78</v>
      </c>
      <c r="G9" s="36" t="s">
        <v>78</v>
      </c>
      <c r="H9" s="36" t="s">
        <v>78</v>
      </c>
      <c r="I9" s="36" t="s">
        <v>78</v>
      </c>
      <c r="J9" s="36" t="s">
        <v>78</v>
      </c>
      <c r="K9" s="36" t="s">
        <v>78</v>
      </c>
      <c r="L9" s="36" t="s">
        <v>78</v>
      </c>
      <c r="M9" s="36" t="s">
        <v>78</v>
      </c>
      <c r="N9" s="36" t="s">
        <v>79</v>
      </c>
      <c r="O9" s="36" t="s">
        <v>79</v>
      </c>
      <c r="P9" s="36" t="s">
        <v>79</v>
      </c>
      <c r="Q9" s="36" t="s">
        <v>79</v>
      </c>
      <c r="R9" s="36" t="s">
        <v>79</v>
      </c>
      <c r="S9" s="36" t="s">
        <v>79</v>
      </c>
      <c r="T9" s="36" t="s">
        <v>79</v>
      </c>
      <c r="U9" s="36" t="s">
        <v>79</v>
      </c>
      <c r="V9" s="36" t="s">
        <v>79</v>
      </c>
      <c r="W9" s="36" t="s">
        <v>79</v>
      </c>
      <c r="X9" s="36" t="s">
        <v>77</v>
      </c>
      <c r="Y9" s="36" t="s">
        <v>79</v>
      </c>
      <c r="Z9" s="36" t="s">
        <v>79</v>
      </c>
      <c r="AA9" s="36" t="s">
        <v>77</v>
      </c>
      <c r="AB9" s="36" t="s">
        <v>77</v>
      </c>
      <c r="AC9" s="36" t="s">
        <v>79</v>
      </c>
      <c r="AD9" s="36" t="s">
        <v>78</v>
      </c>
      <c r="AE9" s="36" t="s">
        <v>79</v>
      </c>
      <c r="AF9" s="36" t="s">
        <v>79</v>
      </c>
      <c r="AG9" s="36" t="s">
        <v>78</v>
      </c>
      <c r="AH9" s="36" t="s">
        <v>79</v>
      </c>
      <c r="AI9" s="36" t="s">
        <v>79</v>
      </c>
      <c r="AJ9" s="36" t="s">
        <v>79</v>
      </c>
      <c r="AK9" s="36" t="s">
        <v>79</v>
      </c>
      <c r="AL9" s="36" t="s">
        <v>79</v>
      </c>
      <c r="AM9" s="36" t="s">
        <v>79</v>
      </c>
      <c r="AN9" s="36" t="s">
        <v>79</v>
      </c>
      <c r="AO9" s="36" t="s">
        <v>79</v>
      </c>
      <c r="AP9" s="36" t="s">
        <v>79</v>
      </c>
      <c r="AQ9" s="36" t="s">
        <v>79</v>
      </c>
      <c r="AR9" s="36" t="s">
        <v>79</v>
      </c>
      <c r="AS9" s="36" t="s">
        <v>78</v>
      </c>
      <c r="AT9" s="36" t="s">
        <v>79</v>
      </c>
      <c r="AU9" s="36" t="s">
        <v>79</v>
      </c>
      <c r="AV9" s="36" t="s">
        <v>79</v>
      </c>
      <c r="AW9" s="36" t="s">
        <v>77</v>
      </c>
      <c r="AX9" s="36" t="s">
        <v>79</v>
      </c>
      <c r="AY9" s="36" t="s">
        <v>79</v>
      </c>
      <c r="AZ9" s="36" t="s">
        <v>79</v>
      </c>
      <c r="BA9" s="36">
        <v>29</v>
      </c>
      <c r="BB9" s="36" t="s">
        <v>11</v>
      </c>
      <c r="BC9" s="36" t="s">
        <v>82</v>
      </c>
      <c r="BD9" s="36">
        <v>7</v>
      </c>
      <c r="BE9" s="35">
        <v>10</v>
      </c>
    </row>
    <row r="10" spans="1:57" ht="15.75" customHeight="1" x14ac:dyDescent="0.15">
      <c r="A10" s="34">
        <v>45793.634132766208</v>
      </c>
      <c r="B10" s="33" t="s">
        <v>80</v>
      </c>
      <c r="C10" s="33" t="s">
        <v>80</v>
      </c>
      <c r="D10" s="33" t="s">
        <v>77</v>
      </c>
      <c r="E10" s="33" t="s">
        <v>80</v>
      </c>
      <c r="F10" s="33" t="s">
        <v>78</v>
      </c>
      <c r="G10" s="33" t="s">
        <v>78</v>
      </c>
      <c r="H10" s="33" t="s">
        <v>80</v>
      </c>
      <c r="I10" s="33" t="s">
        <v>78</v>
      </c>
      <c r="J10" s="33" t="s">
        <v>78</v>
      </c>
      <c r="K10" s="33" t="s">
        <v>80</v>
      </c>
      <c r="L10" s="33" t="s">
        <v>78</v>
      </c>
      <c r="M10" s="33" t="s">
        <v>78</v>
      </c>
      <c r="N10" s="33" t="s">
        <v>78</v>
      </c>
      <c r="O10" s="33" t="s">
        <v>80</v>
      </c>
      <c r="P10" s="33" t="s">
        <v>79</v>
      </c>
      <c r="Q10" s="33" t="s">
        <v>80</v>
      </c>
      <c r="R10" s="33" t="s">
        <v>77</v>
      </c>
      <c r="S10" s="33" t="s">
        <v>77</v>
      </c>
      <c r="T10" s="33" t="s">
        <v>80</v>
      </c>
      <c r="U10" s="33" t="s">
        <v>80</v>
      </c>
      <c r="V10" s="33" t="s">
        <v>80</v>
      </c>
      <c r="W10" s="33" t="s">
        <v>80</v>
      </c>
      <c r="X10" s="33" t="s">
        <v>78</v>
      </c>
      <c r="Y10" s="33" t="s">
        <v>80</v>
      </c>
      <c r="Z10" s="33" t="s">
        <v>79</v>
      </c>
      <c r="AA10" s="33" t="s">
        <v>77</v>
      </c>
      <c r="AB10" s="33" t="s">
        <v>80</v>
      </c>
      <c r="AC10" s="33" t="s">
        <v>79</v>
      </c>
      <c r="AD10" s="33" t="s">
        <v>77</v>
      </c>
      <c r="AE10" s="33" t="s">
        <v>79</v>
      </c>
      <c r="AF10" s="33" t="s">
        <v>79</v>
      </c>
      <c r="AG10" s="33" t="s">
        <v>77</v>
      </c>
      <c r="AH10" s="33" t="s">
        <v>78</v>
      </c>
      <c r="AI10" s="33" t="s">
        <v>80</v>
      </c>
      <c r="AJ10" s="33" t="s">
        <v>80</v>
      </c>
      <c r="AK10" s="33" t="s">
        <v>80</v>
      </c>
      <c r="AL10" s="33" t="s">
        <v>80</v>
      </c>
      <c r="AM10" s="33" t="s">
        <v>77</v>
      </c>
      <c r="AN10" s="33" t="s">
        <v>78</v>
      </c>
      <c r="AO10" s="33" t="s">
        <v>77</v>
      </c>
      <c r="AP10" s="33" t="s">
        <v>80</v>
      </c>
      <c r="AQ10" s="33" t="s">
        <v>77</v>
      </c>
      <c r="AR10" s="33" t="s">
        <v>80</v>
      </c>
      <c r="AS10" s="33" t="s">
        <v>78</v>
      </c>
      <c r="AT10" s="33" t="s">
        <v>80</v>
      </c>
      <c r="AU10" s="33" t="s">
        <v>80</v>
      </c>
      <c r="AV10" s="33" t="s">
        <v>80</v>
      </c>
      <c r="AW10" s="33" t="s">
        <v>77</v>
      </c>
      <c r="AX10" s="33" t="s">
        <v>79</v>
      </c>
      <c r="AY10" s="33" t="s">
        <v>79</v>
      </c>
      <c r="AZ10" s="33" t="s">
        <v>79</v>
      </c>
      <c r="BA10" s="33">
        <v>33</v>
      </c>
      <c r="BB10" s="33" t="s">
        <v>11</v>
      </c>
      <c r="BC10" s="33" t="s">
        <v>82</v>
      </c>
      <c r="BD10" s="33">
        <v>5</v>
      </c>
      <c r="BE10" s="32">
        <v>10</v>
      </c>
    </row>
    <row r="11" spans="1:57" ht="15.75" customHeight="1" x14ac:dyDescent="0.15">
      <c r="A11" s="37">
        <v>45793.636575648146</v>
      </c>
      <c r="B11" s="36" t="s">
        <v>78</v>
      </c>
      <c r="C11" s="36" t="s">
        <v>79</v>
      </c>
      <c r="D11" s="36" t="s">
        <v>79</v>
      </c>
      <c r="E11" s="36" t="s">
        <v>79</v>
      </c>
      <c r="F11" s="36" t="s">
        <v>79</v>
      </c>
      <c r="G11" s="36" t="s">
        <v>78</v>
      </c>
      <c r="H11" s="36" t="s">
        <v>78</v>
      </c>
      <c r="I11" s="36" t="s">
        <v>78</v>
      </c>
      <c r="J11" s="36" t="s">
        <v>78</v>
      </c>
      <c r="K11" s="36" t="s">
        <v>78</v>
      </c>
      <c r="L11" s="36" t="s">
        <v>78</v>
      </c>
      <c r="M11" s="36" t="s">
        <v>78</v>
      </c>
      <c r="N11" s="36" t="s">
        <v>78</v>
      </c>
      <c r="O11" s="36" t="s">
        <v>79</v>
      </c>
      <c r="P11" s="36" t="s">
        <v>79</v>
      </c>
      <c r="Q11" s="36" t="s">
        <v>79</v>
      </c>
      <c r="R11" s="36" t="s">
        <v>79</v>
      </c>
      <c r="S11" s="36" t="s">
        <v>79</v>
      </c>
      <c r="T11" s="36" t="s">
        <v>79</v>
      </c>
      <c r="U11" s="36" t="s">
        <v>79</v>
      </c>
      <c r="V11" s="36" t="s">
        <v>79</v>
      </c>
      <c r="W11" s="36" t="s">
        <v>80</v>
      </c>
      <c r="X11" s="36" t="s">
        <v>79</v>
      </c>
      <c r="Y11" s="36" t="s">
        <v>79</v>
      </c>
      <c r="Z11" s="36" t="s">
        <v>79</v>
      </c>
      <c r="AA11" s="36" t="s">
        <v>79</v>
      </c>
      <c r="AB11" s="36" t="s">
        <v>79</v>
      </c>
      <c r="AC11" s="36" t="s">
        <v>78</v>
      </c>
      <c r="AD11" s="36" t="s">
        <v>79</v>
      </c>
      <c r="AE11" s="36" t="s">
        <v>79</v>
      </c>
      <c r="AF11" s="36" t="s">
        <v>79</v>
      </c>
      <c r="AG11" s="36" t="s">
        <v>79</v>
      </c>
      <c r="AH11" s="36" t="s">
        <v>79</v>
      </c>
      <c r="AI11" s="36" t="s">
        <v>79</v>
      </c>
      <c r="AJ11" s="36" t="s">
        <v>79</v>
      </c>
      <c r="AK11" s="36" t="s">
        <v>79</v>
      </c>
      <c r="AL11" s="36" t="s">
        <v>79</v>
      </c>
      <c r="AM11" s="36" t="s">
        <v>79</v>
      </c>
      <c r="AN11" s="36" t="s">
        <v>79</v>
      </c>
      <c r="AO11" s="36" t="s">
        <v>79</v>
      </c>
      <c r="AP11" s="36" t="s">
        <v>79</v>
      </c>
      <c r="AQ11" s="36" t="s">
        <v>79</v>
      </c>
      <c r="AR11" s="36" t="s">
        <v>79</v>
      </c>
      <c r="AS11" s="36" t="s">
        <v>79</v>
      </c>
      <c r="AT11" s="36" t="s">
        <v>79</v>
      </c>
      <c r="AU11" s="36" t="s">
        <v>79</v>
      </c>
      <c r="AV11" s="36" t="s">
        <v>79</v>
      </c>
      <c r="AW11" s="36" t="s">
        <v>79</v>
      </c>
      <c r="AX11" s="36" t="s">
        <v>79</v>
      </c>
      <c r="AY11" s="36" t="s">
        <v>79</v>
      </c>
      <c r="AZ11" s="36" t="s">
        <v>79</v>
      </c>
      <c r="BA11" s="36">
        <v>35</v>
      </c>
      <c r="BB11" s="36" t="s">
        <v>12</v>
      </c>
      <c r="BC11" s="36" t="s">
        <v>81</v>
      </c>
      <c r="BD11" s="36">
        <v>8</v>
      </c>
      <c r="BE11" s="35">
        <v>10</v>
      </c>
    </row>
    <row r="12" spans="1:57" ht="15.75" customHeight="1" x14ac:dyDescent="0.15">
      <c r="A12" s="34">
        <v>45793.643836388888</v>
      </c>
      <c r="B12" s="33" t="s">
        <v>77</v>
      </c>
      <c r="C12" s="33" t="s">
        <v>77</v>
      </c>
      <c r="D12" s="33" t="s">
        <v>77</v>
      </c>
      <c r="E12" s="33" t="s">
        <v>77</v>
      </c>
      <c r="F12" s="33" t="s">
        <v>77</v>
      </c>
      <c r="G12" s="33" t="s">
        <v>78</v>
      </c>
      <c r="H12" s="33" t="s">
        <v>78</v>
      </c>
      <c r="I12" s="33" t="s">
        <v>77</v>
      </c>
      <c r="J12" s="33" t="s">
        <v>78</v>
      </c>
      <c r="K12" s="33" t="s">
        <v>77</v>
      </c>
      <c r="L12" s="33" t="s">
        <v>77</v>
      </c>
      <c r="M12" s="33" t="s">
        <v>78</v>
      </c>
      <c r="N12" s="33" t="s">
        <v>77</v>
      </c>
      <c r="O12" s="33" t="s">
        <v>77</v>
      </c>
      <c r="P12" s="33" t="s">
        <v>77</v>
      </c>
      <c r="Q12" s="33" t="s">
        <v>77</v>
      </c>
      <c r="R12" s="33" t="s">
        <v>77</v>
      </c>
      <c r="S12" s="33" t="s">
        <v>77</v>
      </c>
      <c r="T12" s="33" t="s">
        <v>77</v>
      </c>
      <c r="U12" s="33" t="s">
        <v>77</v>
      </c>
      <c r="V12" s="33" t="s">
        <v>78</v>
      </c>
      <c r="W12" s="33" t="s">
        <v>77</v>
      </c>
      <c r="X12" s="33" t="s">
        <v>77</v>
      </c>
      <c r="Y12" s="33" t="s">
        <v>77</v>
      </c>
      <c r="Z12" s="33" t="s">
        <v>77</v>
      </c>
      <c r="AA12" s="33" t="s">
        <v>77</v>
      </c>
      <c r="AB12" s="33" t="s">
        <v>77</v>
      </c>
      <c r="AC12" s="33" t="s">
        <v>78</v>
      </c>
      <c r="AD12" s="33" t="s">
        <v>77</v>
      </c>
      <c r="AE12" s="33" t="s">
        <v>77</v>
      </c>
      <c r="AF12" s="33" t="s">
        <v>77</v>
      </c>
      <c r="AG12" s="33" t="s">
        <v>77</v>
      </c>
      <c r="AH12" s="33" t="s">
        <v>77</v>
      </c>
      <c r="AI12" s="33" t="s">
        <v>77</v>
      </c>
      <c r="AJ12" s="33" t="s">
        <v>77</v>
      </c>
      <c r="AK12" s="33" t="s">
        <v>77</v>
      </c>
      <c r="AL12" s="33" t="s">
        <v>77</v>
      </c>
      <c r="AM12" s="33" t="s">
        <v>77</v>
      </c>
      <c r="AN12" s="33" t="s">
        <v>77</v>
      </c>
      <c r="AO12" s="33" t="s">
        <v>77</v>
      </c>
      <c r="AP12" s="33" t="s">
        <v>77</v>
      </c>
      <c r="AQ12" s="33" t="s">
        <v>77</v>
      </c>
      <c r="AR12" s="33" t="s">
        <v>77</v>
      </c>
      <c r="AS12" s="33" t="s">
        <v>77</v>
      </c>
      <c r="AT12" s="33" t="s">
        <v>77</v>
      </c>
      <c r="AU12" s="33" t="s">
        <v>77</v>
      </c>
      <c r="AV12" s="33" t="s">
        <v>77</v>
      </c>
      <c r="AW12" s="33" t="s">
        <v>77</v>
      </c>
      <c r="AX12" s="33" t="s">
        <v>77</v>
      </c>
      <c r="AY12" s="33" t="s">
        <v>77</v>
      </c>
      <c r="AZ12" s="33" t="s">
        <v>77</v>
      </c>
      <c r="BA12" s="33">
        <v>44</v>
      </c>
      <c r="BB12" s="33" t="s">
        <v>11</v>
      </c>
      <c r="BC12" s="33" t="s">
        <v>82</v>
      </c>
      <c r="BD12" s="33">
        <v>7</v>
      </c>
      <c r="BE12" s="32">
        <v>9</v>
      </c>
    </row>
    <row r="13" spans="1:57" ht="15.75" customHeight="1" x14ac:dyDescent="0.15">
      <c r="A13" s="37">
        <v>45793.669739699078</v>
      </c>
      <c r="B13" s="36" t="s">
        <v>79</v>
      </c>
      <c r="C13" s="36" t="s">
        <v>79</v>
      </c>
      <c r="D13" s="36" t="s">
        <v>79</v>
      </c>
      <c r="E13" s="36" t="s">
        <v>79</v>
      </c>
      <c r="F13" s="36" t="s">
        <v>79</v>
      </c>
      <c r="G13" s="36" t="s">
        <v>78</v>
      </c>
      <c r="H13" s="36" t="s">
        <v>78</v>
      </c>
      <c r="I13" s="36" t="s">
        <v>78</v>
      </c>
      <c r="J13" s="36" t="s">
        <v>78</v>
      </c>
      <c r="K13" s="36" t="s">
        <v>78</v>
      </c>
      <c r="L13" s="36" t="s">
        <v>78</v>
      </c>
      <c r="M13" s="36" t="s">
        <v>78</v>
      </c>
      <c r="N13" s="36" t="s">
        <v>79</v>
      </c>
      <c r="O13" s="36" t="s">
        <v>79</v>
      </c>
      <c r="P13" s="36" t="s">
        <v>79</v>
      </c>
      <c r="Q13" s="36" t="s">
        <v>79</v>
      </c>
      <c r="R13" s="36" t="s">
        <v>79</v>
      </c>
      <c r="S13" s="36" t="s">
        <v>79</v>
      </c>
      <c r="T13" s="36" t="s">
        <v>79</v>
      </c>
      <c r="U13" s="36" t="s">
        <v>79</v>
      </c>
      <c r="V13" s="36" t="s">
        <v>79</v>
      </c>
      <c r="W13" s="36" t="s">
        <v>79</v>
      </c>
      <c r="X13" s="36" t="s">
        <v>79</v>
      </c>
      <c r="Y13" s="36" t="s">
        <v>79</v>
      </c>
      <c r="Z13" s="36" t="s">
        <v>79</v>
      </c>
      <c r="AA13" s="36" t="s">
        <v>79</v>
      </c>
      <c r="AB13" s="36" t="s">
        <v>79</v>
      </c>
      <c r="AC13" s="36" t="s">
        <v>78</v>
      </c>
      <c r="AD13" s="36" t="s">
        <v>79</v>
      </c>
      <c r="AE13" s="36" t="s">
        <v>79</v>
      </c>
      <c r="AF13" s="36" t="s">
        <v>79</v>
      </c>
      <c r="AG13" s="36" t="s">
        <v>79</v>
      </c>
      <c r="AH13" s="36" t="s">
        <v>79</v>
      </c>
      <c r="AI13" s="36" t="s">
        <v>79</v>
      </c>
      <c r="AJ13" s="36" t="s">
        <v>79</v>
      </c>
      <c r="AK13" s="36" t="s">
        <v>79</v>
      </c>
      <c r="AL13" s="36" t="s">
        <v>79</v>
      </c>
      <c r="AM13" s="36" t="s">
        <v>79</v>
      </c>
      <c r="AN13" s="36" t="s">
        <v>79</v>
      </c>
      <c r="AO13" s="36" t="s">
        <v>79</v>
      </c>
      <c r="AP13" s="36" t="s">
        <v>79</v>
      </c>
      <c r="AQ13" s="36" t="s">
        <v>79</v>
      </c>
      <c r="AR13" s="36" t="s">
        <v>79</v>
      </c>
      <c r="AS13" s="36" t="s">
        <v>79</v>
      </c>
      <c r="AT13" s="36" t="s">
        <v>79</v>
      </c>
      <c r="AU13" s="36" t="s">
        <v>79</v>
      </c>
      <c r="AV13" s="36" t="s">
        <v>79</v>
      </c>
      <c r="AW13" s="36" t="s">
        <v>79</v>
      </c>
      <c r="AX13" s="36" t="s">
        <v>79</v>
      </c>
      <c r="AY13" s="36" t="s">
        <v>79</v>
      </c>
      <c r="AZ13" s="36" t="s">
        <v>79</v>
      </c>
      <c r="BA13" s="36">
        <v>22</v>
      </c>
      <c r="BB13" s="36" t="s">
        <v>12</v>
      </c>
      <c r="BC13" s="36" t="s">
        <v>81</v>
      </c>
      <c r="BD13" s="36" t="s">
        <v>86</v>
      </c>
      <c r="BE13" s="35">
        <v>10</v>
      </c>
    </row>
    <row r="14" spans="1:57" ht="15.75" customHeight="1" x14ac:dyDescent="0.15">
      <c r="A14" s="34">
        <v>45793.698977256943</v>
      </c>
      <c r="B14" s="33" t="s">
        <v>79</v>
      </c>
      <c r="C14" s="33" t="s">
        <v>79</v>
      </c>
      <c r="D14" s="33" t="s">
        <v>79</v>
      </c>
      <c r="E14" s="33" t="s">
        <v>79</v>
      </c>
      <c r="F14" s="33" t="s">
        <v>79</v>
      </c>
      <c r="G14" s="33" t="s">
        <v>78</v>
      </c>
      <c r="H14" s="33" t="s">
        <v>78</v>
      </c>
      <c r="I14" s="33" t="s">
        <v>78</v>
      </c>
      <c r="J14" s="33" t="s">
        <v>77</v>
      </c>
      <c r="K14" s="33" t="s">
        <v>80</v>
      </c>
      <c r="L14" s="33" t="s">
        <v>78</v>
      </c>
      <c r="M14" s="33" t="s">
        <v>78</v>
      </c>
      <c r="N14" s="33" t="s">
        <v>78</v>
      </c>
      <c r="O14" s="33" t="s">
        <v>79</v>
      </c>
      <c r="P14" s="33" t="s">
        <v>79</v>
      </c>
      <c r="Q14" s="33" t="s">
        <v>79</v>
      </c>
      <c r="R14" s="33" t="s">
        <v>79</v>
      </c>
      <c r="S14" s="33" t="s">
        <v>79</v>
      </c>
      <c r="T14" s="33" t="s">
        <v>79</v>
      </c>
      <c r="U14" s="33" t="s">
        <v>79</v>
      </c>
      <c r="V14" s="33" t="s">
        <v>79</v>
      </c>
      <c r="W14" s="33" t="s">
        <v>80</v>
      </c>
      <c r="X14" s="33" t="s">
        <v>79</v>
      </c>
      <c r="Y14" s="33" t="s">
        <v>79</v>
      </c>
      <c r="Z14" s="33" t="s">
        <v>79</v>
      </c>
      <c r="AA14" s="33" t="s">
        <v>79</v>
      </c>
      <c r="AB14" s="33" t="s">
        <v>79</v>
      </c>
      <c r="AC14" s="33" t="s">
        <v>77</v>
      </c>
      <c r="AD14" s="33" t="s">
        <v>79</v>
      </c>
      <c r="AE14" s="33" t="s">
        <v>79</v>
      </c>
      <c r="AF14" s="33" t="s">
        <v>79</v>
      </c>
      <c r="AG14" s="33" t="s">
        <v>79</v>
      </c>
      <c r="AH14" s="33" t="s">
        <v>79</v>
      </c>
      <c r="AI14" s="33" t="s">
        <v>79</v>
      </c>
      <c r="AJ14" s="33" t="s">
        <v>79</v>
      </c>
      <c r="AK14" s="33" t="s">
        <v>79</v>
      </c>
      <c r="AL14" s="33" t="s">
        <v>79</v>
      </c>
      <c r="AM14" s="33" t="s">
        <v>79</v>
      </c>
      <c r="AN14" s="33" t="s">
        <v>79</v>
      </c>
      <c r="AO14" s="33" t="s">
        <v>79</v>
      </c>
      <c r="AP14" s="33" t="s">
        <v>80</v>
      </c>
      <c r="AQ14" s="33" t="s">
        <v>79</v>
      </c>
      <c r="AR14" s="33" t="s">
        <v>79</v>
      </c>
      <c r="AS14" s="33" t="s">
        <v>79</v>
      </c>
      <c r="AT14" s="33" t="s">
        <v>79</v>
      </c>
      <c r="AU14" s="33" t="s">
        <v>79</v>
      </c>
      <c r="AV14" s="33" t="s">
        <v>79</v>
      </c>
      <c r="AW14" s="33" t="s">
        <v>79</v>
      </c>
      <c r="AX14" s="33" t="s">
        <v>79</v>
      </c>
      <c r="AY14" s="33" t="s">
        <v>79</v>
      </c>
      <c r="AZ14" s="33" t="s">
        <v>79</v>
      </c>
      <c r="BA14" s="33">
        <v>25</v>
      </c>
      <c r="BB14" s="33" t="s">
        <v>11</v>
      </c>
      <c r="BC14" s="33" t="s">
        <v>85</v>
      </c>
      <c r="BD14" s="33">
        <v>2</v>
      </c>
      <c r="BE14" s="32">
        <v>10</v>
      </c>
    </row>
    <row r="15" spans="1:57" ht="15.75" customHeight="1" x14ac:dyDescent="0.15">
      <c r="A15" s="37">
        <v>45793.719566585649</v>
      </c>
      <c r="B15" s="36" t="s">
        <v>80</v>
      </c>
      <c r="C15" s="36" t="s">
        <v>80</v>
      </c>
      <c r="D15" s="36" t="s">
        <v>80</v>
      </c>
      <c r="E15" s="36" t="s">
        <v>80</v>
      </c>
      <c r="F15" s="36" t="s">
        <v>80</v>
      </c>
      <c r="G15" s="36" t="s">
        <v>80</v>
      </c>
      <c r="H15" s="36" t="s">
        <v>80</v>
      </c>
      <c r="I15" s="36" t="s">
        <v>80</v>
      </c>
      <c r="J15" s="36" t="s">
        <v>80</v>
      </c>
      <c r="K15" s="36" t="s">
        <v>80</v>
      </c>
      <c r="L15" s="36" t="s">
        <v>80</v>
      </c>
      <c r="M15" s="36" t="s">
        <v>80</v>
      </c>
      <c r="N15" s="36" t="s">
        <v>80</v>
      </c>
      <c r="O15" s="36" t="s">
        <v>80</v>
      </c>
      <c r="P15" s="36" t="s">
        <v>80</v>
      </c>
      <c r="Q15" s="36" t="s">
        <v>80</v>
      </c>
      <c r="R15" s="36" t="s">
        <v>80</v>
      </c>
      <c r="S15" s="36" t="s">
        <v>80</v>
      </c>
      <c r="T15" s="36" t="s">
        <v>80</v>
      </c>
      <c r="U15" s="36" t="s">
        <v>80</v>
      </c>
      <c r="V15" s="36" t="s">
        <v>80</v>
      </c>
      <c r="W15" s="36" t="s">
        <v>80</v>
      </c>
      <c r="X15" s="36" t="s">
        <v>80</v>
      </c>
      <c r="Y15" s="36" t="s">
        <v>80</v>
      </c>
      <c r="Z15" s="36" t="s">
        <v>80</v>
      </c>
      <c r="AA15" s="36" t="s">
        <v>80</v>
      </c>
      <c r="AB15" s="36" t="s">
        <v>80</v>
      </c>
      <c r="AC15" s="36" t="s">
        <v>80</v>
      </c>
      <c r="AD15" s="36" t="s">
        <v>80</v>
      </c>
      <c r="AE15" s="36" t="s">
        <v>80</v>
      </c>
      <c r="AF15" s="36" t="s">
        <v>80</v>
      </c>
      <c r="AG15" s="36" t="s">
        <v>80</v>
      </c>
      <c r="AH15" s="36" t="s">
        <v>80</v>
      </c>
      <c r="AI15" s="36" t="s">
        <v>80</v>
      </c>
      <c r="AJ15" s="36" t="s">
        <v>80</v>
      </c>
      <c r="AK15" s="36" t="s">
        <v>80</v>
      </c>
      <c r="AL15" s="36" t="s">
        <v>79</v>
      </c>
      <c r="AM15" s="36" t="s">
        <v>80</v>
      </c>
      <c r="AN15" s="36" t="s">
        <v>80</v>
      </c>
      <c r="AO15" s="36" t="s">
        <v>80</v>
      </c>
      <c r="AP15" s="36" t="s">
        <v>80</v>
      </c>
      <c r="AQ15" s="36" t="s">
        <v>80</v>
      </c>
      <c r="AR15" s="36" t="s">
        <v>80</v>
      </c>
      <c r="AS15" s="36" t="s">
        <v>80</v>
      </c>
      <c r="AT15" s="36" t="s">
        <v>80</v>
      </c>
      <c r="AU15" s="36" t="s">
        <v>80</v>
      </c>
      <c r="AV15" s="36" t="s">
        <v>80</v>
      </c>
      <c r="AW15" s="36" t="s">
        <v>80</v>
      </c>
      <c r="AX15" s="36" t="s">
        <v>80</v>
      </c>
      <c r="AY15" s="36" t="s">
        <v>80</v>
      </c>
      <c r="AZ15" s="36" t="s">
        <v>79</v>
      </c>
      <c r="BA15" s="36">
        <v>33</v>
      </c>
      <c r="BB15" s="36" t="s">
        <v>12</v>
      </c>
      <c r="BC15" s="36" t="s">
        <v>84</v>
      </c>
      <c r="BD15" s="36">
        <v>5</v>
      </c>
      <c r="BE15" s="35">
        <v>7</v>
      </c>
    </row>
    <row r="16" spans="1:57" ht="15.75" customHeight="1" x14ac:dyDescent="0.15">
      <c r="A16" s="34">
        <v>45794.506510057865</v>
      </c>
      <c r="B16" s="33" t="s">
        <v>77</v>
      </c>
      <c r="C16" s="33" t="s">
        <v>80</v>
      </c>
      <c r="D16" s="33" t="s">
        <v>80</v>
      </c>
      <c r="E16" s="33" t="s">
        <v>79</v>
      </c>
      <c r="F16" s="33" t="s">
        <v>77</v>
      </c>
      <c r="G16" s="33" t="s">
        <v>77</v>
      </c>
      <c r="H16" s="33" t="s">
        <v>78</v>
      </c>
      <c r="I16" s="33" t="s">
        <v>77</v>
      </c>
      <c r="J16" s="33" t="s">
        <v>79</v>
      </c>
      <c r="K16" s="33" t="s">
        <v>77</v>
      </c>
      <c r="L16" s="33" t="s">
        <v>78</v>
      </c>
      <c r="M16" s="33" t="s">
        <v>78</v>
      </c>
      <c r="N16" s="33" t="s">
        <v>80</v>
      </c>
      <c r="O16" s="33" t="s">
        <v>78</v>
      </c>
      <c r="P16" s="33" t="s">
        <v>77</v>
      </c>
      <c r="Q16" s="33" t="s">
        <v>77</v>
      </c>
      <c r="R16" s="33" t="s">
        <v>80</v>
      </c>
      <c r="S16" s="33" t="s">
        <v>77</v>
      </c>
      <c r="T16" s="33" t="s">
        <v>77</v>
      </c>
      <c r="U16" s="33" t="s">
        <v>80</v>
      </c>
      <c r="V16" s="33" t="s">
        <v>80</v>
      </c>
      <c r="W16" s="33" t="s">
        <v>78</v>
      </c>
      <c r="X16" s="33" t="s">
        <v>79</v>
      </c>
      <c r="Y16" s="33" t="s">
        <v>78</v>
      </c>
      <c r="Z16" s="33" t="s">
        <v>77</v>
      </c>
      <c r="AA16" s="33" t="s">
        <v>80</v>
      </c>
      <c r="AB16" s="33" t="s">
        <v>77</v>
      </c>
      <c r="AC16" s="33" t="s">
        <v>77</v>
      </c>
      <c r="AD16" s="33" t="s">
        <v>79</v>
      </c>
      <c r="AE16" s="33" t="s">
        <v>79</v>
      </c>
      <c r="AF16" s="33" t="s">
        <v>79</v>
      </c>
      <c r="AG16" s="33" t="s">
        <v>79</v>
      </c>
      <c r="AH16" s="33" t="s">
        <v>79</v>
      </c>
      <c r="AI16" s="33" t="s">
        <v>79</v>
      </c>
      <c r="AJ16" s="33" t="s">
        <v>80</v>
      </c>
      <c r="AK16" s="33" t="s">
        <v>80</v>
      </c>
      <c r="AL16" s="33" t="s">
        <v>77</v>
      </c>
      <c r="AM16" s="33" t="s">
        <v>79</v>
      </c>
      <c r="AN16" s="33" t="s">
        <v>80</v>
      </c>
      <c r="AO16" s="33" t="s">
        <v>79</v>
      </c>
      <c r="AP16" s="33" t="s">
        <v>80</v>
      </c>
      <c r="AQ16" s="33" t="s">
        <v>80</v>
      </c>
      <c r="AR16" s="33" t="s">
        <v>79</v>
      </c>
      <c r="AS16" s="33" t="s">
        <v>79</v>
      </c>
      <c r="AT16" s="33" t="s">
        <v>79</v>
      </c>
      <c r="AU16" s="33" t="s">
        <v>80</v>
      </c>
      <c r="AV16" s="33" t="s">
        <v>77</v>
      </c>
      <c r="AW16" s="33" t="s">
        <v>78</v>
      </c>
      <c r="AX16" s="33" t="s">
        <v>79</v>
      </c>
      <c r="AY16" s="33" t="s">
        <v>79</v>
      </c>
      <c r="AZ16" s="33" t="s">
        <v>79</v>
      </c>
      <c r="BA16" s="33">
        <v>34</v>
      </c>
      <c r="BB16" s="33" t="s">
        <v>12</v>
      </c>
      <c r="BC16" s="33" t="s">
        <v>83</v>
      </c>
      <c r="BD16" s="33">
        <v>1</v>
      </c>
      <c r="BE16" s="32">
        <v>7</v>
      </c>
    </row>
    <row r="17" spans="1:57" ht="15.75" customHeight="1" x14ac:dyDescent="0.15">
      <c r="A17" s="37">
        <v>45796.734664108793</v>
      </c>
      <c r="B17" s="36" t="s">
        <v>79</v>
      </c>
      <c r="C17" s="36" t="s">
        <v>80</v>
      </c>
      <c r="D17" s="36" t="s">
        <v>79</v>
      </c>
      <c r="E17" s="36" t="s">
        <v>79</v>
      </c>
      <c r="F17" s="36" t="s">
        <v>80</v>
      </c>
      <c r="G17" s="36" t="s">
        <v>79</v>
      </c>
      <c r="H17" s="36" t="s">
        <v>79</v>
      </c>
      <c r="I17" s="36" t="s">
        <v>77</v>
      </c>
      <c r="J17" s="36" t="s">
        <v>79</v>
      </c>
      <c r="K17" s="36" t="s">
        <v>80</v>
      </c>
      <c r="L17" s="36" t="s">
        <v>77</v>
      </c>
      <c r="M17" s="36" t="s">
        <v>78</v>
      </c>
      <c r="N17" s="36" t="s">
        <v>80</v>
      </c>
      <c r="O17" s="36" t="s">
        <v>79</v>
      </c>
      <c r="P17" s="36" t="s">
        <v>79</v>
      </c>
      <c r="Q17" s="36" t="s">
        <v>79</v>
      </c>
      <c r="R17" s="36" t="s">
        <v>80</v>
      </c>
      <c r="S17" s="36" t="s">
        <v>80</v>
      </c>
      <c r="T17" s="36" t="s">
        <v>79</v>
      </c>
      <c r="U17" s="36" t="s">
        <v>79</v>
      </c>
      <c r="V17" s="36" t="s">
        <v>79</v>
      </c>
      <c r="W17" s="36" t="s">
        <v>79</v>
      </c>
      <c r="X17" s="36" t="s">
        <v>79</v>
      </c>
      <c r="Y17" s="36" t="s">
        <v>79</v>
      </c>
      <c r="Z17" s="36" t="s">
        <v>80</v>
      </c>
      <c r="AA17" s="36" t="s">
        <v>80</v>
      </c>
      <c r="AB17" s="36" t="s">
        <v>79</v>
      </c>
      <c r="AC17" s="36" t="s">
        <v>80</v>
      </c>
      <c r="AD17" s="36" t="s">
        <v>79</v>
      </c>
      <c r="AE17" s="36" t="s">
        <v>80</v>
      </c>
      <c r="AF17" s="36" t="s">
        <v>80</v>
      </c>
      <c r="AG17" s="36" t="s">
        <v>79</v>
      </c>
      <c r="AH17" s="36" t="s">
        <v>79</v>
      </c>
      <c r="AI17" s="36" t="s">
        <v>80</v>
      </c>
      <c r="AJ17" s="36" t="s">
        <v>79</v>
      </c>
      <c r="AK17" s="36" t="s">
        <v>79</v>
      </c>
      <c r="AL17" s="36" t="s">
        <v>79</v>
      </c>
      <c r="AM17" s="36" t="s">
        <v>80</v>
      </c>
      <c r="AN17" s="36" t="s">
        <v>79</v>
      </c>
      <c r="AO17" s="36" t="s">
        <v>77</v>
      </c>
      <c r="AP17" s="36" t="s">
        <v>80</v>
      </c>
      <c r="AQ17" s="36" t="s">
        <v>80</v>
      </c>
      <c r="AR17" s="36" t="s">
        <v>79</v>
      </c>
      <c r="AS17" s="36" t="s">
        <v>80</v>
      </c>
      <c r="AT17" s="36" t="s">
        <v>79</v>
      </c>
      <c r="AU17" s="36" t="s">
        <v>79</v>
      </c>
      <c r="AV17" s="36" t="s">
        <v>79</v>
      </c>
      <c r="AW17" s="36" t="s">
        <v>79</v>
      </c>
      <c r="AX17" s="36" t="s">
        <v>79</v>
      </c>
      <c r="AY17" s="36" t="s">
        <v>79</v>
      </c>
      <c r="AZ17" s="36" t="s">
        <v>79</v>
      </c>
      <c r="BA17" s="36">
        <v>37</v>
      </c>
      <c r="BB17" s="36" t="s">
        <v>12</v>
      </c>
      <c r="BC17" s="36" t="s">
        <v>82</v>
      </c>
      <c r="BD17" s="36">
        <v>0</v>
      </c>
      <c r="BE17" s="35">
        <v>9</v>
      </c>
    </row>
    <row r="18" spans="1:57" ht="15.75" customHeight="1" x14ac:dyDescent="0.15">
      <c r="A18" s="34">
        <v>45796.745135173609</v>
      </c>
      <c r="B18" s="33" t="s">
        <v>77</v>
      </c>
      <c r="C18" s="33" t="s">
        <v>80</v>
      </c>
      <c r="D18" s="33" t="s">
        <v>77</v>
      </c>
      <c r="E18" s="33" t="s">
        <v>80</v>
      </c>
      <c r="F18" s="33" t="s">
        <v>77</v>
      </c>
      <c r="G18" s="33" t="s">
        <v>77</v>
      </c>
      <c r="H18" s="33" t="s">
        <v>77</v>
      </c>
      <c r="I18" s="33" t="s">
        <v>77</v>
      </c>
      <c r="J18" s="33" t="s">
        <v>80</v>
      </c>
      <c r="K18" s="33" t="s">
        <v>80</v>
      </c>
      <c r="L18" s="33" t="s">
        <v>78</v>
      </c>
      <c r="M18" s="33" t="s">
        <v>77</v>
      </c>
      <c r="N18" s="33" t="s">
        <v>80</v>
      </c>
      <c r="O18" s="33" t="s">
        <v>77</v>
      </c>
      <c r="P18" s="33" t="s">
        <v>78</v>
      </c>
      <c r="Q18" s="33" t="s">
        <v>80</v>
      </c>
      <c r="R18" s="33" t="s">
        <v>77</v>
      </c>
      <c r="S18" s="33" t="s">
        <v>77</v>
      </c>
      <c r="T18" s="33" t="s">
        <v>77</v>
      </c>
      <c r="U18" s="33" t="s">
        <v>77</v>
      </c>
      <c r="V18" s="33" t="s">
        <v>78</v>
      </c>
      <c r="W18" s="33" t="s">
        <v>80</v>
      </c>
      <c r="X18" s="33" t="s">
        <v>77</v>
      </c>
      <c r="Y18" s="33" t="s">
        <v>80</v>
      </c>
      <c r="Z18" s="33" t="s">
        <v>77</v>
      </c>
      <c r="AA18" s="33" t="s">
        <v>77</v>
      </c>
      <c r="AB18" s="33" t="s">
        <v>77</v>
      </c>
      <c r="AC18" s="33" t="s">
        <v>80</v>
      </c>
      <c r="AD18" s="33" t="s">
        <v>80</v>
      </c>
      <c r="AE18" s="33" t="s">
        <v>77</v>
      </c>
      <c r="AF18" s="33" t="s">
        <v>80</v>
      </c>
      <c r="AG18" s="33" t="s">
        <v>77</v>
      </c>
      <c r="AH18" s="33" t="s">
        <v>78</v>
      </c>
      <c r="AI18" s="33" t="s">
        <v>80</v>
      </c>
      <c r="AJ18" s="33" t="s">
        <v>80</v>
      </c>
      <c r="AK18" s="33" t="s">
        <v>80</v>
      </c>
      <c r="AL18" s="33" t="s">
        <v>80</v>
      </c>
      <c r="AM18" s="33" t="s">
        <v>80</v>
      </c>
      <c r="AN18" s="33" t="s">
        <v>78</v>
      </c>
      <c r="AO18" s="33" t="s">
        <v>80</v>
      </c>
      <c r="AP18" s="33" t="s">
        <v>80</v>
      </c>
      <c r="AQ18" s="33" t="s">
        <v>80</v>
      </c>
      <c r="AR18" s="33" t="s">
        <v>80</v>
      </c>
      <c r="AS18" s="33" t="s">
        <v>77</v>
      </c>
      <c r="AT18" s="33" t="s">
        <v>80</v>
      </c>
      <c r="AU18" s="33" t="s">
        <v>77</v>
      </c>
      <c r="AV18" s="33" t="s">
        <v>80</v>
      </c>
      <c r="AW18" s="33" t="s">
        <v>77</v>
      </c>
      <c r="AX18" s="33" t="s">
        <v>80</v>
      </c>
      <c r="AY18" s="33" t="s">
        <v>80</v>
      </c>
      <c r="AZ18" s="33" t="s">
        <v>80</v>
      </c>
      <c r="BA18" s="33">
        <v>31</v>
      </c>
      <c r="BB18" s="33" t="s">
        <v>12</v>
      </c>
      <c r="BC18" s="33" t="s">
        <v>82</v>
      </c>
      <c r="BD18" s="33">
        <v>2</v>
      </c>
      <c r="BE18" s="32">
        <v>7</v>
      </c>
    </row>
    <row r="19" spans="1:57" ht="15.75" customHeight="1" x14ac:dyDescent="0.15">
      <c r="A19" s="37">
        <v>45796.746620405094</v>
      </c>
      <c r="B19" s="36" t="s">
        <v>77</v>
      </c>
      <c r="C19" s="36" t="s">
        <v>79</v>
      </c>
      <c r="D19" s="36" t="s">
        <v>80</v>
      </c>
      <c r="E19" s="36" t="s">
        <v>79</v>
      </c>
      <c r="F19" s="36" t="s">
        <v>79</v>
      </c>
      <c r="G19" s="36" t="s">
        <v>78</v>
      </c>
      <c r="H19" s="36" t="s">
        <v>77</v>
      </c>
      <c r="I19" s="36" t="s">
        <v>78</v>
      </c>
      <c r="J19" s="36" t="s">
        <v>79</v>
      </c>
      <c r="K19" s="36" t="s">
        <v>80</v>
      </c>
      <c r="L19" s="36" t="s">
        <v>78</v>
      </c>
      <c r="M19" s="36" t="s">
        <v>77</v>
      </c>
      <c r="N19" s="36" t="s">
        <v>79</v>
      </c>
      <c r="O19" s="36" t="s">
        <v>79</v>
      </c>
      <c r="P19" s="36" t="s">
        <v>79</v>
      </c>
      <c r="Q19" s="36" t="s">
        <v>79</v>
      </c>
      <c r="R19" s="36" t="s">
        <v>79</v>
      </c>
      <c r="S19" s="36" t="s">
        <v>79</v>
      </c>
      <c r="T19" s="36" t="s">
        <v>79</v>
      </c>
      <c r="U19" s="36" t="s">
        <v>79</v>
      </c>
      <c r="V19" s="36" t="s">
        <v>79</v>
      </c>
      <c r="W19" s="36" t="s">
        <v>79</v>
      </c>
      <c r="X19" s="36" t="s">
        <v>79</v>
      </c>
      <c r="Y19" s="36" t="s">
        <v>79</v>
      </c>
      <c r="Z19" s="36" t="s">
        <v>79</v>
      </c>
      <c r="AA19" s="36" t="s">
        <v>79</v>
      </c>
      <c r="AB19" s="36" t="s">
        <v>79</v>
      </c>
      <c r="AC19" s="36" t="s">
        <v>78</v>
      </c>
      <c r="AD19" s="36" t="s">
        <v>79</v>
      </c>
      <c r="AE19" s="36" t="s">
        <v>79</v>
      </c>
      <c r="AF19" s="36" t="s">
        <v>79</v>
      </c>
      <c r="AG19" s="36" t="s">
        <v>79</v>
      </c>
      <c r="AH19" s="36" t="s">
        <v>79</v>
      </c>
      <c r="AI19" s="36" t="s">
        <v>79</v>
      </c>
      <c r="AJ19" s="36" t="s">
        <v>79</v>
      </c>
      <c r="AK19" s="36" t="s">
        <v>79</v>
      </c>
      <c r="AL19" s="36" t="s">
        <v>79</v>
      </c>
      <c r="AM19" s="36" t="s">
        <v>79</v>
      </c>
      <c r="AN19" s="36" t="s">
        <v>79</v>
      </c>
      <c r="AO19" s="36" t="s">
        <v>80</v>
      </c>
      <c r="AP19" s="36" t="s">
        <v>79</v>
      </c>
      <c r="AQ19" s="36" t="s">
        <v>79</v>
      </c>
      <c r="AR19" s="36" t="s">
        <v>79</v>
      </c>
      <c r="AS19" s="36" t="s">
        <v>79</v>
      </c>
      <c r="AT19" s="36" t="s">
        <v>79</v>
      </c>
      <c r="AU19" s="36" t="s">
        <v>79</v>
      </c>
      <c r="AV19" s="36" t="s">
        <v>79</v>
      </c>
      <c r="AW19" s="36" t="s">
        <v>79</v>
      </c>
      <c r="AX19" s="36" t="s">
        <v>79</v>
      </c>
      <c r="AY19" s="36" t="s">
        <v>79</v>
      </c>
      <c r="AZ19" s="36" t="s">
        <v>79</v>
      </c>
      <c r="BA19" s="36">
        <v>30</v>
      </c>
      <c r="BB19" s="36" t="s">
        <v>12</v>
      </c>
      <c r="BC19" s="36" t="s">
        <v>82</v>
      </c>
      <c r="BD19" s="36">
        <v>1</v>
      </c>
      <c r="BE19" s="35">
        <v>10</v>
      </c>
    </row>
    <row r="20" spans="1:57" ht="15.75" customHeight="1" x14ac:dyDescent="0.15">
      <c r="A20" s="34">
        <v>45796.751709710647</v>
      </c>
      <c r="B20" s="33" t="s">
        <v>80</v>
      </c>
      <c r="C20" s="33" t="s">
        <v>80</v>
      </c>
      <c r="D20" s="33" t="s">
        <v>79</v>
      </c>
      <c r="E20" s="33" t="s">
        <v>79</v>
      </c>
      <c r="F20" s="33" t="s">
        <v>79</v>
      </c>
      <c r="G20" s="33" t="s">
        <v>78</v>
      </c>
      <c r="H20" s="33" t="s">
        <v>78</v>
      </c>
      <c r="I20" s="33" t="s">
        <v>78</v>
      </c>
      <c r="J20" s="33" t="s">
        <v>77</v>
      </c>
      <c r="K20" s="33" t="s">
        <v>77</v>
      </c>
      <c r="L20" s="33" t="s">
        <v>77</v>
      </c>
      <c r="M20" s="33" t="s">
        <v>78</v>
      </c>
      <c r="N20" s="33" t="s">
        <v>77</v>
      </c>
      <c r="O20" s="33" t="s">
        <v>80</v>
      </c>
      <c r="P20" s="33" t="s">
        <v>79</v>
      </c>
      <c r="Q20" s="33" t="s">
        <v>80</v>
      </c>
      <c r="R20" s="33" t="s">
        <v>79</v>
      </c>
      <c r="S20" s="33" t="s">
        <v>79</v>
      </c>
      <c r="T20" s="33" t="s">
        <v>79</v>
      </c>
      <c r="U20" s="33" t="s">
        <v>80</v>
      </c>
      <c r="V20" s="33" t="s">
        <v>79</v>
      </c>
      <c r="W20" s="33" t="s">
        <v>80</v>
      </c>
      <c r="X20" s="33" t="s">
        <v>79</v>
      </c>
      <c r="Y20" s="33" t="s">
        <v>80</v>
      </c>
      <c r="Z20" s="33" t="s">
        <v>79</v>
      </c>
      <c r="AA20" s="33" t="s">
        <v>80</v>
      </c>
      <c r="AB20" s="33" t="s">
        <v>79</v>
      </c>
      <c r="AC20" s="33" t="s">
        <v>80</v>
      </c>
      <c r="AD20" s="33" t="s">
        <v>79</v>
      </c>
      <c r="AE20" s="33" t="s">
        <v>79</v>
      </c>
      <c r="AF20" s="33" t="s">
        <v>79</v>
      </c>
      <c r="AG20" s="33" t="s">
        <v>79</v>
      </c>
      <c r="AH20" s="33" t="s">
        <v>80</v>
      </c>
      <c r="AI20" s="33" t="s">
        <v>79</v>
      </c>
      <c r="AJ20" s="33" t="s">
        <v>79</v>
      </c>
      <c r="AK20" s="33" t="s">
        <v>79</v>
      </c>
      <c r="AL20" s="33" t="s">
        <v>79</v>
      </c>
      <c r="AM20" s="33" t="s">
        <v>79</v>
      </c>
      <c r="AN20" s="33" t="s">
        <v>80</v>
      </c>
      <c r="AO20" s="33" t="s">
        <v>79</v>
      </c>
      <c r="AP20" s="33" t="s">
        <v>80</v>
      </c>
      <c r="AQ20" s="33" t="s">
        <v>80</v>
      </c>
      <c r="AR20" s="33" t="s">
        <v>79</v>
      </c>
      <c r="AS20" s="33" t="s">
        <v>79</v>
      </c>
      <c r="AT20" s="33" t="s">
        <v>80</v>
      </c>
      <c r="AU20" s="33" t="s">
        <v>80</v>
      </c>
      <c r="AV20" s="33" t="s">
        <v>79</v>
      </c>
      <c r="AW20" s="33" t="s">
        <v>80</v>
      </c>
      <c r="AX20" s="33" t="s">
        <v>79</v>
      </c>
      <c r="AY20" s="33" t="s">
        <v>79</v>
      </c>
      <c r="AZ20" s="33" t="s">
        <v>79</v>
      </c>
      <c r="BA20" s="33">
        <v>23</v>
      </c>
      <c r="BB20" s="33" t="s">
        <v>12</v>
      </c>
      <c r="BC20" s="33" t="s">
        <v>81</v>
      </c>
      <c r="BD20" s="33">
        <v>4</v>
      </c>
      <c r="BE20" s="32">
        <v>10</v>
      </c>
    </row>
    <row r="21" spans="1:57" ht="15.75" customHeight="1" x14ac:dyDescent="0.15">
      <c r="A21" s="37">
        <v>45796.751720509259</v>
      </c>
      <c r="B21" s="36" t="s">
        <v>79</v>
      </c>
      <c r="C21" s="36" t="s">
        <v>79</v>
      </c>
      <c r="D21" s="36" t="s">
        <v>79</v>
      </c>
      <c r="E21" s="36" t="s">
        <v>79</v>
      </c>
      <c r="F21" s="36" t="s">
        <v>79</v>
      </c>
      <c r="G21" s="36" t="s">
        <v>79</v>
      </c>
      <c r="H21" s="36" t="s">
        <v>79</v>
      </c>
      <c r="I21" s="36" t="s">
        <v>80</v>
      </c>
      <c r="J21" s="36" t="s">
        <v>79</v>
      </c>
      <c r="K21" s="36" t="s">
        <v>79</v>
      </c>
      <c r="L21" s="36" t="s">
        <v>79</v>
      </c>
      <c r="M21" s="36" t="s">
        <v>80</v>
      </c>
      <c r="N21" s="36" t="s">
        <v>79</v>
      </c>
      <c r="O21" s="36" t="s">
        <v>79</v>
      </c>
      <c r="P21" s="36" t="s">
        <v>79</v>
      </c>
      <c r="Q21" s="36" t="s">
        <v>79</v>
      </c>
      <c r="R21" s="36" t="s">
        <v>79</v>
      </c>
      <c r="S21" s="36" t="s">
        <v>79</v>
      </c>
      <c r="T21" s="36" t="s">
        <v>79</v>
      </c>
      <c r="U21" s="36" t="s">
        <v>79</v>
      </c>
      <c r="V21" s="36" t="s">
        <v>79</v>
      </c>
      <c r="W21" s="36" t="s">
        <v>79</v>
      </c>
      <c r="X21" s="36" t="s">
        <v>79</v>
      </c>
      <c r="Y21" s="36" t="s">
        <v>79</v>
      </c>
      <c r="Z21" s="36" t="s">
        <v>79</v>
      </c>
      <c r="AA21" s="36" t="s">
        <v>79</v>
      </c>
      <c r="AB21" s="36" t="s">
        <v>79</v>
      </c>
      <c r="AC21" s="36" t="s">
        <v>78</v>
      </c>
      <c r="AD21" s="36" t="s">
        <v>80</v>
      </c>
      <c r="AE21" s="36" t="s">
        <v>80</v>
      </c>
      <c r="AF21" s="36" t="s">
        <v>79</v>
      </c>
      <c r="AG21" s="36" t="s">
        <v>79</v>
      </c>
      <c r="AH21" s="36" t="s">
        <v>79</v>
      </c>
      <c r="AI21" s="36" t="s">
        <v>79</v>
      </c>
      <c r="AJ21" s="36" t="s">
        <v>79</v>
      </c>
      <c r="AK21" s="36" t="s">
        <v>79</v>
      </c>
      <c r="AL21" s="36" t="s">
        <v>79</v>
      </c>
      <c r="AM21" s="36" t="s">
        <v>79</v>
      </c>
      <c r="AN21" s="36" t="s">
        <v>79</v>
      </c>
      <c r="AO21" s="36" t="s">
        <v>79</v>
      </c>
      <c r="AP21" s="36" t="s">
        <v>79</v>
      </c>
      <c r="AQ21" s="36" t="s">
        <v>80</v>
      </c>
      <c r="AR21" s="36" t="s">
        <v>79</v>
      </c>
      <c r="AS21" s="36" t="s">
        <v>79</v>
      </c>
      <c r="AT21" s="36" t="s">
        <v>79</v>
      </c>
      <c r="AU21" s="36" t="s">
        <v>79</v>
      </c>
      <c r="AV21" s="36" t="s">
        <v>79</v>
      </c>
      <c r="AW21" s="36" t="s">
        <v>79</v>
      </c>
      <c r="AX21" s="36" t="s">
        <v>79</v>
      </c>
      <c r="AY21" s="36" t="s">
        <v>79</v>
      </c>
      <c r="AZ21" s="36" t="s">
        <v>79</v>
      </c>
      <c r="BA21" s="36">
        <v>47</v>
      </c>
      <c r="BB21" s="36" t="s">
        <v>11</v>
      </c>
      <c r="BC21" s="36" t="s">
        <v>76</v>
      </c>
      <c r="BD21" s="36">
        <v>3</v>
      </c>
      <c r="BE21" s="35">
        <v>10</v>
      </c>
    </row>
    <row r="22" spans="1:57" ht="15.75" customHeight="1" x14ac:dyDescent="0.15">
      <c r="A22" s="34">
        <v>45796.771245057869</v>
      </c>
      <c r="B22" s="33" t="s">
        <v>80</v>
      </c>
      <c r="C22" s="33" t="s">
        <v>79</v>
      </c>
      <c r="D22" s="33" t="s">
        <v>80</v>
      </c>
      <c r="E22" s="33" t="s">
        <v>79</v>
      </c>
      <c r="F22" s="33" t="s">
        <v>80</v>
      </c>
      <c r="G22" s="33" t="s">
        <v>79</v>
      </c>
      <c r="H22" s="33" t="s">
        <v>78</v>
      </c>
      <c r="I22" s="33" t="s">
        <v>80</v>
      </c>
      <c r="J22" s="33" t="s">
        <v>80</v>
      </c>
      <c r="K22" s="33" t="s">
        <v>77</v>
      </c>
      <c r="L22" s="33" t="s">
        <v>78</v>
      </c>
      <c r="M22" s="33" t="s">
        <v>78</v>
      </c>
      <c r="N22" s="33" t="s">
        <v>80</v>
      </c>
      <c r="O22" s="33" t="s">
        <v>79</v>
      </c>
      <c r="P22" s="33" t="s">
        <v>80</v>
      </c>
      <c r="Q22" s="33" t="s">
        <v>79</v>
      </c>
      <c r="R22" s="33" t="s">
        <v>80</v>
      </c>
      <c r="S22" s="33" t="s">
        <v>80</v>
      </c>
      <c r="T22" s="33" t="s">
        <v>80</v>
      </c>
      <c r="U22" s="33" t="s">
        <v>79</v>
      </c>
      <c r="V22" s="33" t="s">
        <v>78</v>
      </c>
      <c r="W22" s="33" t="s">
        <v>80</v>
      </c>
      <c r="X22" s="33" t="s">
        <v>79</v>
      </c>
      <c r="Y22" s="33" t="s">
        <v>80</v>
      </c>
      <c r="Z22" s="33" t="s">
        <v>77</v>
      </c>
      <c r="AA22" s="33" t="s">
        <v>79</v>
      </c>
      <c r="AB22" s="33" t="s">
        <v>80</v>
      </c>
      <c r="AC22" s="33" t="s">
        <v>79</v>
      </c>
      <c r="AD22" s="33" t="s">
        <v>80</v>
      </c>
      <c r="AE22" s="33" t="s">
        <v>79</v>
      </c>
      <c r="AF22" s="33" t="s">
        <v>79</v>
      </c>
      <c r="AG22" s="33" t="s">
        <v>79</v>
      </c>
      <c r="AH22" s="33" t="s">
        <v>79</v>
      </c>
      <c r="AI22" s="33" t="s">
        <v>80</v>
      </c>
      <c r="AJ22" s="33" t="s">
        <v>80</v>
      </c>
      <c r="AK22" s="33" t="s">
        <v>79</v>
      </c>
      <c r="AL22" s="33" t="s">
        <v>80</v>
      </c>
      <c r="AM22" s="33" t="s">
        <v>79</v>
      </c>
      <c r="AN22" s="33" t="s">
        <v>79</v>
      </c>
      <c r="AO22" s="33" t="s">
        <v>80</v>
      </c>
      <c r="AP22" s="33" t="s">
        <v>79</v>
      </c>
      <c r="AQ22" s="33" t="s">
        <v>79</v>
      </c>
      <c r="AR22" s="33" t="s">
        <v>79</v>
      </c>
      <c r="AS22" s="33" t="s">
        <v>80</v>
      </c>
      <c r="AT22" s="33" t="s">
        <v>79</v>
      </c>
      <c r="AU22" s="33" t="s">
        <v>79</v>
      </c>
      <c r="AV22" s="33" t="s">
        <v>79</v>
      </c>
      <c r="AW22" s="33" t="s">
        <v>80</v>
      </c>
      <c r="AX22" s="33" t="s">
        <v>80</v>
      </c>
      <c r="AY22" s="33" t="s">
        <v>79</v>
      </c>
      <c r="AZ22" s="33" t="s">
        <v>79</v>
      </c>
      <c r="BA22" s="33">
        <v>35</v>
      </c>
      <c r="BB22" s="33" t="s">
        <v>12</v>
      </c>
      <c r="BC22" s="33" t="s">
        <v>76</v>
      </c>
      <c r="BD22" s="33">
        <v>3</v>
      </c>
      <c r="BE22" s="32">
        <v>8</v>
      </c>
    </row>
    <row r="23" spans="1:57" ht="15.75" customHeight="1" x14ac:dyDescent="0.15">
      <c r="A23" s="31">
        <v>45796.786960300931</v>
      </c>
      <c r="B23" s="30" t="s">
        <v>77</v>
      </c>
      <c r="C23" s="30" t="s">
        <v>77</v>
      </c>
      <c r="D23" s="30" t="s">
        <v>78</v>
      </c>
      <c r="E23" s="30" t="s">
        <v>78</v>
      </c>
      <c r="F23" s="30" t="s">
        <v>77</v>
      </c>
      <c r="G23" s="30" t="s">
        <v>77</v>
      </c>
      <c r="H23" s="30" t="s">
        <v>77</v>
      </c>
      <c r="I23" s="30" t="s">
        <v>77</v>
      </c>
      <c r="J23" s="30" t="s">
        <v>78</v>
      </c>
      <c r="K23" s="30" t="s">
        <v>77</v>
      </c>
      <c r="L23" s="30" t="s">
        <v>78</v>
      </c>
      <c r="M23" s="30" t="s">
        <v>77</v>
      </c>
      <c r="N23" s="30" t="s">
        <v>77</v>
      </c>
      <c r="O23" s="30" t="s">
        <v>77</v>
      </c>
      <c r="P23" s="30" t="s">
        <v>78</v>
      </c>
      <c r="Q23" s="30" t="s">
        <v>77</v>
      </c>
      <c r="R23" s="30" t="s">
        <v>78</v>
      </c>
      <c r="S23" s="30" t="s">
        <v>78</v>
      </c>
      <c r="T23" s="30" t="s">
        <v>77</v>
      </c>
      <c r="U23" s="30" t="s">
        <v>78</v>
      </c>
      <c r="V23" s="30" t="s">
        <v>77</v>
      </c>
      <c r="W23" s="30" t="s">
        <v>78</v>
      </c>
      <c r="X23" s="30" t="s">
        <v>77</v>
      </c>
      <c r="Y23" s="30" t="s">
        <v>77</v>
      </c>
      <c r="Z23" s="30" t="s">
        <v>78</v>
      </c>
      <c r="AA23" s="30" t="s">
        <v>77</v>
      </c>
      <c r="AB23" s="30" t="s">
        <v>77</v>
      </c>
      <c r="AC23" s="30" t="s">
        <v>77</v>
      </c>
      <c r="AD23" s="30" t="s">
        <v>78</v>
      </c>
      <c r="AE23" s="30" t="s">
        <v>77</v>
      </c>
      <c r="AF23" s="30" t="s">
        <v>77</v>
      </c>
      <c r="AG23" s="30" t="s">
        <v>78</v>
      </c>
      <c r="AH23" s="30" t="s">
        <v>77</v>
      </c>
      <c r="AI23" s="30" t="s">
        <v>78</v>
      </c>
      <c r="AJ23" s="30" t="s">
        <v>77</v>
      </c>
      <c r="AK23" s="30" t="s">
        <v>78</v>
      </c>
      <c r="AL23" s="30" t="s">
        <v>77</v>
      </c>
      <c r="AM23" s="30" t="s">
        <v>77</v>
      </c>
      <c r="AN23" s="30" t="s">
        <v>77</v>
      </c>
      <c r="AO23" s="30" t="s">
        <v>78</v>
      </c>
      <c r="AP23" s="30" t="s">
        <v>77</v>
      </c>
      <c r="AQ23" s="30" t="s">
        <v>78</v>
      </c>
      <c r="AR23" s="30" t="s">
        <v>78</v>
      </c>
      <c r="AS23" s="30" t="s">
        <v>78</v>
      </c>
      <c r="AT23" s="30" t="s">
        <v>78</v>
      </c>
      <c r="AU23" s="30" t="s">
        <v>77</v>
      </c>
      <c r="AV23" s="30" t="s">
        <v>77</v>
      </c>
      <c r="AW23" s="30" t="s">
        <v>78</v>
      </c>
      <c r="AX23" s="30" t="s">
        <v>77</v>
      </c>
      <c r="AY23" s="30" t="s">
        <v>78</v>
      </c>
      <c r="AZ23" s="30" t="s">
        <v>77</v>
      </c>
      <c r="BA23" s="30">
        <v>26</v>
      </c>
      <c r="BB23" s="30" t="s">
        <v>12</v>
      </c>
      <c r="BC23" s="30" t="s">
        <v>76</v>
      </c>
      <c r="BD23" s="30">
        <v>0</v>
      </c>
      <c r="BE23" s="29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GERAL</vt:lpstr>
      <vt:lpstr>BANCO</vt:lpstr>
      <vt:lpstr>BANCO (2)</vt:lpstr>
      <vt:lpstr>Respostas do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Andrade</dc:creator>
  <cp:lastModifiedBy>Laura Andrade</cp:lastModifiedBy>
  <dcterms:created xsi:type="dcterms:W3CDTF">2022-02-15T19:48:32Z</dcterms:created>
  <dcterms:modified xsi:type="dcterms:W3CDTF">2025-05-21T18:16:02Z</dcterms:modified>
</cp:coreProperties>
</file>