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815" tabRatio="391"/>
  </bookViews>
  <sheets>
    <sheet name="Entry" sheetId="1" r:id="rId1"/>
  </sheets>
  <definedNames>
    <definedName name="server">Entry!$C$2</definedName>
    <definedName name="TM1RPTDATARNGFILL3" localSheetId="0">Entry!$34:$34</definedName>
    <definedName name="TM1RPTDATARNGSTF" localSheetId="0">Entry!$34:$46</definedName>
    <definedName name="TM1RPTFMTIDCOL">Entry!$A$18:$A$22</definedName>
    <definedName name="TM1RPTFMTRNG">Entry!$F$18:$AB$22</definedName>
  </definedNames>
  <calcPr calcId="145621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G26" i="1"/>
  <c r="G27" i="1"/>
  <c r="AB46" i="1"/>
  <c r="AA46" i="1"/>
  <c r="Z46" i="1"/>
  <c r="Y46" i="1"/>
  <c r="X46" i="1"/>
  <c r="W46" i="1"/>
  <c r="U46" i="1"/>
  <c r="T46" i="1"/>
  <c r="S46" i="1"/>
  <c r="R46" i="1"/>
  <c r="P46" i="1"/>
  <c r="O46" i="1"/>
  <c r="N46" i="1"/>
  <c r="M46" i="1"/>
  <c r="L46" i="1"/>
  <c r="K46" i="1"/>
  <c r="J46" i="1"/>
  <c r="I46" i="1"/>
  <c r="H46" i="1"/>
  <c r="C7" i="1"/>
  <c r="C8" i="1"/>
  <c r="C9" i="1"/>
  <c r="C13" i="1"/>
  <c r="G46" i="1"/>
  <c r="AB45" i="1"/>
  <c r="AA45" i="1"/>
  <c r="Z45" i="1"/>
  <c r="Y45" i="1"/>
  <c r="X45" i="1"/>
  <c r="W45" i="1"/>
  <c r="U45" i="1"/>
  <c r="T45" i="1"/>
  <c r="S45" i="1"/>
  <c r="R45" i="1"/>
  <c r="P45" i="1"/>
  <c r="O45" i="1"/>
  <c r="N45" i="1"/>
  <c r="M45" i="1"/>
  <c r="L45" i="1"/>
  <c r="K45" i="1"/>
  <c r="J45" i="1"/>
  <c r="I45" i="1"/>
  <c r="H45" i="1"/>
  <c r="G45" i="1"/>
  <c r="AB44" i="1"/>
  <c r="AA44" i="1"/>
  <c r="Z44" i="1"/>
  <c r="Y44" i="1"/>
  <c r="X44" i="1"/>
  <c r="W44" i="1"/>
  <c r="U44" i="1"/>
  <c r="T44" i="1"/>
  <c r="S44" i="1"/>
  <c r="R44" i="1"/>
  <c r="P44" i="1"/>
  <c r="O44" i="1"/>
  <c r="N44" i="1"/>
  <c r="M44" i="1"/>
  <c r="L44" i="1"/>
  <c r="K44" i="1"/>
  <c r="J44" i="1"/>
  <c r="I44" i="1"/>
  <c r="H44" i="1"/>
  <c r="G44" i="1"/>
  <c r="AB43" i="1"/>
  <c r="AA43" i="1"/>
  <c r="Z43" i="1"/>
  <c r="Y43" i="1"/>
  <c r="X43" i="1"/>
  <c r="W43" i="1"/>
  <c r="U43" i="1"/>
  <c r="T43" i="1"/>
  <c r="S43" i="1"/>
  <c r="R43" i="1"/>
  <c r="P43" i="1"/>
  <c r="O43" i="1"/>
  <c r="N43" i="1"/>
  <c r="M43" i="1"/>
  <c r="L43" i="1"/>
  <c r="K43" i="1"/>
  <c r="J43" i="1"/>
  <c r="I43" i="1"/>
  <c r="H43" i="1"/>
  <c r="G43" i="1"/>
  <c r="AB42" i="1"/>
  <c r="AA42" i="1"/>
  <c r="Z42" i="1"/>
  <c r="Y42" i="1"/>
  <c r="X42" i="1"/>
  <c r="W42" i="1"/>
  <c r="U42" i="1"/>
  <c r="T42" i="1"/>
  <c r="S42" i="1"/>
  <c r="R42" i="1"/>
  <c r="P42" i="1"/>
  <c r="O42" i="1"/>
  <c r="N42" i="1"/>
  <c r="M42" i="1"/>
  <c r="L42" i="1"/>
  <c r="K42" i="1"/>
  <c r="J42" i="1"/>
  <c r="I42" i="1"/>
  <c r="H42" i="1"/>
  <c r="G42" i="1"/>
  <c r="AB41" i="1"/>
  <c r="AA41" i="1"/>
  <c r="Z41" i="1"/>
  <c r="Y41" i="1"/>
  <c r="X41" i="1"/>
  <c r="W41" i="1"/>
  <c r="U41" i="1"/>
  <c r="T41" i="1"/>
  <c r="S41" i="1"/>
  <c r="R41" i="1"/>
  <c r="P41" i="1"/>
  <c r="O41" i="1"/>
  <c r="N41" i="1"/>
  <c r="M41" i="1"/>
  <c r="L41" i="1"/>
  <c r="K41" i="1"/>
  <c r="J41" i="1"/>
  <c r="I41" i="1"/>
  <c r="H41" i="1"/>
  <c r="G41" i="1"/>
  <c r="AB40" i="1"/>
  <c r="AA40" i="1"/>
  <c r="Z40" i="1"/>
  <c r="Y40" i="1"/>
  <c r="X40" i="1"/>
  <c r="W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AB39" i="1"/>
  <c r="AA39" i="1"/>
  <c r="Z39" i="1"/>
  <c r="Y39" i="1"/>
  <c r="X39" i="1"/>
  <c r="W39" i="1"/>
  <c r="U39" i="1"/>
  <c r="T39" i="1"/>
  <c r="S39" i="1"/>
  <c r="R39" i="1"/>
  <c r="P39" i="1"/>
  <c r="O39" i="1"/>
  <c r="N39" i="1"/>
  <c r="M39" i="1"/>
  <c r="L39" i="1"/>
  <c r="K39" i="1"/>
  <c r="J39" i="1"/>
  <c r="I39" i="1"/>
  <c r="H39" i="1"/>
  <c r="G39" i="1"/>
  <c r="AB38" i="1"/>
  <c r="AA38" i="1"/>
  <c r="Z38" i="1"/>
  <c r="Y38" i="1"/>
  <c r="X38" i="1"/>
  <c r="W38" i="1"/>
  <c r="U38" i="1"/>
  <c r="T38" i="1"/>
  <c r="S38" i="1"/>
  <c r="R38" i="1"/>
  <c r="P38" i="1"/>
  <c r="O38" i="1"/>
  <c r="N38" i="1"/>
  <c r="M38" i="1"/>
  <c r="L38" i="1"/>
  <c r="K38" i="1"/>
  <c r="J38" i="1"/>
  <c r="I38" i="1"/>
  <c r="H38" i="1"/>
  <c r="G38" i="1"/>
  <c r="AB37" i="1"/>
  <c r="AA37" i="1"/>
  <c r="Z37" i="1"/>
  <c r="Y37" i="1"/>
  <c r="X37" i="1"/>
  <c r="W37" i="1"/>
  <c r="U37" i="1"/>
  <c r="T37" i="1"/>
  <c r="S37" i="1"/>
  <c r="R37" i="1"/>
  <c r="P37" i="1"/>
  <c r="O37" i="1"/>
  <c r="N37" i="1"/>
  <c r="M37" i="1"/>
  <c r="L37" i="1"/>
  <c r="K37" i="1"/>
  <c r="J37" i="1"/>
  <c r="I37" i="1"/>
  <c r="H37" i="1"/>
  <c r="G37" i="1"/>
  <c r="AB36" i="1"/>
  <c r="AA36" i="1"/>
  <c r="Z36" i="1"/>
  <c r="Y36" i="1"/>
  <c r="X36" i="1"/>
  <c r="W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AB35" i="1"/>
  <c r="AA35" i="1"/>
  <c r="Z35" i="1"/>
  <c r="Y35" i="1"/>
  <c r="X35" i="1"/>
  <c r="W35" i="1"/>
  <c r="U35" i="1"/>
  <c r="T35" i="1"/>
  <c r="S35" i="1"/>
  <c r="R35" i="1"/>
  <c r="P35" i="1"/>
  <c r="O35" i="1"/>
  <c r="N35" i="1"/>
  <c r="M35" i="1"/>
  <c r="L35" i="1"/>
  <c r="K35" i="1"/>
  <c r="J35" i="1"/>
  <c r="I35" i="1"/>
  <c r="H35" i="1"/>
  <c r="G35" i="1"/>
  <c r="AB56" i="1"/>
  <c r="AA56" i="1"/>
  <c r="Z56" i="1"/>
  <c r="Y56" i="1"/>
  <c r="X56" i="1"/>
  <c r="W56" i="1"/>
  <c r="U56" i="1"/>
  <c r="T56" i="1"/>
  <c r="S56" i="1"/>
  <c r="R56" i="1"/>
  <c r="P56" i="1"/>
  <c r="O56" i="1"/>
  <c r="N56" i="1"/>
  <c r="M56" i="1"/>
  <c r="L56" i="1"/>
  <c r="K56" i="1"/>
  <c r="J56" i="1"/>
  <c r="I56" i="1"/>
  <c r="H56" i="1"/>
  <c r="G56" i="1"/>
  <c r="AB55" i="1"/>
  <c r="AA55" i="1"/>
  <c r="Z55" i="1"/>
  <c r="Y55" i="1"/>
  <c r="X55" i="1"/>
  <c r="W55" i="1"/>
  <c r="U55" i="1"/>
  <c r="T55" i="1"/>
  <c r="S55" i="1"/>
  <c r="R55" i="1"/>
  <c r="P55" i="1"/>
  <c r="O55" i="1"/>
  <c r="N55" i="1"/>
  <c r="M55" i="1"/>
  <c r="L55" i="1"/>
  <c r="K55" i="1"/>
  <c r="J55" i="1"/>
  <c r="I55" i="1"/>
  <c r="H55" i="1"/>
  <c r="G55" i="1"/>
  <c r="AB54" i="1"/>
  <c r="AA54" i="1"/>
  <c r="Z54" i="1"/>
  <c r="Y54" i="1"/>
  <c r="X54" i="1"/>
  <c r="W54" i="1"/>
  <c r="U54" i="1"/>
  <c r="T54" i="1"/>
  <c r="S54" i="1"/>
  <c r="R54" i="1"/>
  <c r="P54" i="1"/>
  <c r="O54" i="1"/>
  <c r="N54" i="1"/>
  <c r="M54" i="1"/>
  <c r="L54" i="1"/>
  <c r="K54" i="1"/>
  <c r="J54" i="1"/>
  <c r="I54" i="1"/>
  <c r="H54" i="1"/>
  <c r="G54" i="1"/>
  <c r="J25" i="1"/>
  <c r="K25" i="1"/>
  <c r="J26" i="1"/>
  <c r="K26" i="1"/>
  <c r="M49" i="1"/>
  <c r="O49" i="1"/>
  <c r="R49" i="1"/>
  <c r="S49" i="1"/>
  <c r="U49" i="1"/>
  <c r="C10" i="1"/>
  <c r="E34" i="1"/>
  <c r="S34" i="1"/>
  <c r="U34" i="1"/>
  <c r="K27" i="1"/>
  <c r="J27" i="1"/>
  <c r="W49" i="1"/>
  <c r="W50" i="1"/>
  <c r="W51" i="1"/>
  <c r="X51" i="1"/>
  <c r="X50" i="1"/>
  <c r="X49" i="1"/>
  <c r="S50" i="1"/>
  <c r="W34" i="1"/>
  <c r="C11" i="1"/>
  <c r="C15" i="1"/>
  <c r="C16" i="1"/>
  <c r="G49" i="1"/>
  <c r="G34" i="1"/>
  <c r="AB51" i="1"/>
  <c r="AA51" i="1"/>
  <c r="Z51" i="1"/>
  <c r="Y51" i="1"/>
  <c r="U51" i="1"/>
  <c r="T51" i="1"/>
  <c r="S51" i="1"/>
  <c r="R51" i="1"/>
  <c r="P51" i="1"/>
  <c r="O51" i="1"/>
  <c r="N51" i="1"/>
  <c r="M51" i="1"/>
  <c r="L51" i="1"/>
  <c r="K51" i="1"/>
  <c r="J51" i="1"/>
  <c r="I51" i="1"/>
  <c r="H51" i="1"/>
  <c r="G51" i="1"/>
  <c r="AB50" i="1"/>
  <c r="AA50" i="1"/>
  <c r="Z50" i="1"/>
  <c r="Y50" i="1"/>
  <c r="U50" i="1"/>
  <c r="T50" i="1"/>
  <c r="R50" i="1"/>
  <c r="P50" i="1"/>
  <c r="O50" i="1"/>
  <c r="N50" i="1"/>
  <c r="M50" i="1"/>
  <c r="L50" i="1"/>
  <c r="K50" i="1"/>
  <c r="J50" i="1"/>
  <c r="I50" i="1"/>
  <c r="H50" i="1"/>
  <c r="G50" i="1"/>
  <c r="E16" i="1"/>
  <c r="H26" i="1"/>
  <c r="E15" i="1"/>
  <c r="H49" i="1"/>
  <c r="C5" i="1"/>
  <c r="AB49" i="1"/>
  <c r="AA49" i="1"/>
  <c r="Z49" i="1"/>
  <c r="Y49" i="1"/>
  <c r="T49" i="1"/>
  <c r="P49" i="1"/>
  <c r="N49" i="1"/>
  <c r="L49" i="1"/>
  <c r="K49" i="1"/>
  <c r="J49" i="1"/>
  <c r="I49" i="1"/>
  <c r="AB34" i="1"/>
  <c r="AA34" i="1"/>
  <c r="Z34" i="1"/>
  <c r="Y34" i="1"/>
  <c r="X34" i="1"/>
  <c r="T34" i="1"/>
  <c r="R34" i="1"/>
  <c r="P34" i="1"/>
  <c r="O34" i="1"/>
  <c r="N34" i="1"/>
  <c r="M34" i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<sst xmlns="http://schemas.openxmlformats.org/spreadsheetml/2006/main" count="126" uniqueCount="86">
  <si>
    <t>SERVER:</t>
  </si>
  <si>
    <t>CUBE:</t>
  </si>
  <si>
    <t>Dimension</t>
  </si>
  <si>
    <t>Where Used:</t>
  </si>
  <si>
    <t>Subset/Value:</t>
  </si>
  <si>
    <t>PICK</t>
  </si>
  <si>
    <t>Default</t>
  </si>
  <si>
    <t>Base Level</t>
  </si>
  <si>
    <t>ROW</t>
  </si>
  <si>
    <t>(VIEWS/MDX)</t>
  </si>
  <si>
    <t>COLUMN</t>
  </si>
  <si>
    <t>Total Filled</t>
  </si>
  <si>
    <t>Total Open</t>
  </si>
  <si>
    <t>Currency</t>
  </si>
  <si>
    <t>Value</t>
  </si>
  <si>
    <t>Name</t>
  </si>
  <si>
    <t>Hire Date</t>
  </si>
  <si>
    <t>Last Date</t>
  </si>
  <si>
    <t>FTE</t>
  </si>
  <si>
    <t>Headcount</t>
  </si>
  <si>
    <t>Annual Salary</t>
  </si>
  <si>
    <t>PTE</t>
  </si>
  <si>
    <t>Hourly Rate</t>
  </si>
  <si>
    <t>Work Hours</t>
  </si>
  <si>
    <t>Pay Method</t>
  </si>
  <si>
    <t>Bonus Eligible</t>
  </si>
  <si>
    <t>Bonus Percent</t>
  </si>
  <si>
    <t>Bonus $</t>
  </si>
  <si>
    <t>Bonus Month</t>
  </si>
  <si>
    <t>[Begin Format Range]</t>
  </si>
  <si>
    <t>[End Format Range]</t>
  </si>
  <si>
    <t xml:space="preserve">Scenario: </t>
  </si>
  <si>
    <t xml:space="preserve">Company: </t>
  </si>
  <si>
    <t>PTE (Y)</t>
  </si>
  <si>
    <t>Date</t>
  </si>
  <si>
    <t>% Inc</t>
  </si>
  <si>
    <t>Salary</t>
  </si>
  <si>
    <t>FILLED</t>
  </si>
  <si>
    <t>OPEN</t>
  </si>
  <si>
    <t>#</t>
  </si>
  <si>
    <t>TM1 Report Views</t>
  </si>
  <si>
    <t>Other Cube References</t>
  </si>
  <si>
    <t>Element</t>
  </si>
  <si>
    <t>COLUMN REFERENCES  &gt;&gt;&gt;&gt;&gt;</t>
  </si>
  <si>
    <t>xxx</t>
  </si>
  <si>
    <t>xx</t>
  </si>
  <si>
    <t>xxxxxx</t>
  </si>
  <si>
    <t>Bonus (Y)</t>
  </si>
  <si>
    <t>Staff Planning</t>
  </si>
  <si>
    <t xml:space="preserve">Dept: </t>
  </si>
  <si>
    <t>xxxxxxxxxxx</t>
  </si>
  <si>
    <t>O-002</t>
  </si>
  <si>
    <t>O-003</t>
  </si>
  <si>
    <t>O-001</t>
  </si>
  <si>
    <t>Index</t>
  </si>
  <si>
    <t>Month</t>
  </si>
  <si>
    <t>1st Raise %</t>
  </si>
  <si>
    <t>1st Raise Date</t>
  </si>
  <si>
    <t>Salary Post 1st Raise</t>
  </si>
  <si>
    <t>2nd Raise Date</t>
  </si>
  <si>
    <t>2nd Raise %</t>
  </si>
  <si>
    <t>Salary Post 2nd Raise</t>
  </si>
  <si>
    <t>Total Employees</t>
  </si>
  <si>
    <t>Filled</t>
  </si>
  <si>
    <t>Non-Filled</t>
  </si>
  <si>
    <t>(Manually copy down to OPEN/NEW section after change</t>
  </si>
  <si>
    <t>Bonus %</t>
  </si>
  <si>
    <t>Plan</t>
  </si>
  <si>
    <t>100246002</t>
  </si>
  <si>
    <t>100246003</t>
  </si>
  <si>
    <t>100246004</t>
  </si>
  <si>
    <t>100246005</t>
  </si>
  <si>
    <t>100246006</t>
  </si>
  <si>
    <t>100246008</t>
  </si>
  <si>
    <t>100246007</t>
  </si>
  <si>
    <t>100246009</t>
  </si>
  <si>
    <t>100246010</t>
  </si>
  <si>
    <t>100246011</t>
  </si>
  <si>
    <t>100246012</t>
  </si>
  <si>
    <t>100246013</t>
  </si>
  <si>
    <t>PTR01-AC:</t>
  </si>
  <si>
    <t>Hrs Per Week</t>
  </si>
  <si>
    <t>N-001</t>
  </si>
  <si>
    <t>N-002</t>
  </si>
  <si>
    <t>N-003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</si>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</sst>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</numFmts>
  <fonts count="12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3" fontId="4" fillId="2" borderId="1" xfId="1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43" fontId="5" fillId="4" borderId="2" xfId="1" quotePrefix="1" applyNumberFormat="1" applyFont="1" applyFill="1" applyBorder="1" applyAlignment="1" applyProtection="1">
      <alignment horizontal="center" vertical="center"/>
      <protection locked="0" hidden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7" fillId="0" borderId="0" xfId="0" applyFont="1"/>
    <xf numFmtId="43" fontId="2" fillId="6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5" borderId="4" xfId="0" applyFill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8" fillId="0" borderId="0" xfId="0" applyFont="1" applyAlignment="1" applyProtection="1">
      <alignment wrapText="1"/>
      <protection locked="0"/>
    </xf>
    <xf numFmtId="0" fontId="5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2" fillId="5" borderId="0" xfId="0" applyFont="1" applyFill="1"/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/>
    <xf numFmtId="0" fontId="10" fillId="0" borderId="0" xfId="0" applyFont="1" applyAlignment="1" applyProtection="1">
      <alignment horizontal="left"/>
      <protection locked="0"/>
    </xf>
    <xf numFmtId="0" fontId="8" fillId="6" borderId="1" xfId="3" applyNumberFormat="1" applyFont="1" applyFill="1" applyBorder="1" applyAlignment="1" applyProtection="1">
      <alignment horizontal="left"/>
      <protection locked="0"/>
    </xf>
    <xf numFmtId="165" fontId="8" fillId="6" borderId="1" xfId="3" applyNumberFormat="1" applyFont="1" applyFill="1" applyBorder="1" applyAlignment="1" applyProtection="1">
      <alignment horizontal="center"/>
      <protection locked="0"/>
    </xf>
    <xf numFmtId="43" fontId="8" fillId="6" borderId="1" xfId="1" applyFont="1" applyFill="1" applyBorder="1" applyAlignment="1" applyProtection="1">
      <alignment horizontal="center"/>
      <protection locked="0"/>
    </xf>
    <xf numFmtId="166" fontId="8" fillId="0" borderId="1" xfId="1" applyNumberFormat="1" applyFont="1" applyFill="1" applyBorder="1" applyAlignment="1" applyProtection="1">
      <alignment horizontal="right"/>
      <protection locked="0"/>
    </xf>
    <xf numFmtId="43" fontId="8" fillId="0" borderId="1" xfId="1" applyFont="1" applyFill="1" applyBorder="1" applyAlignment="1" applyProtection="1">
      <alignment horizontal="center"/>
      <protection locked="0"/>
    </xf>
    <xf numFmtId="10" fontId="8" fillId="5" borderId="1" xfId="2" applyNumberFormat="1" applyFont="1" applyFill="1" applyBorder="1" applyAlignment="1" applyProtection="1">
      <alignment horizontal="center"/>
      <protection locked="0"/>
    </xf>
    <xf numFmtId="166" fontId="8" fillId="5" borderId="1" xfId="1" applyNumberFormat="1" applyFont="1" applyFill="1" applyBorder="1" applyAlignment="1" applyProtection="1">
      <alignment horizontal="center"/>
      <protection locked="0"/>
    </xf>
    <xf numFmtId="10" fontId="8" fillId="6" borderId="1" xfId="2" applyNumberFormat="1" applyFont="1" applyFill="1" applyBorder="1" applyAlignment="1" applyProtection="1">
      <alignment horizontal="center"/>
      <protection locked="0"/>
    </xf>
    <xf numFmtId="165" fontId="8" fillId="0" borderId="1" xfId="3" applyNumberFormat="1" applyFont="1" applyFill="1" applyBorder="1" applyAlignment="1" applyProtection="1">
      <alignment horizontal="center"/>
      <protection locked="0"/>
    </xf>
    <xf numFmtId="10" fontId="8" fillId="0" borderId="1" xfId="2" applyNumberFormat="1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5" borderId="0" xfId="0" applyFont="1" applyFill="1"/>
    <xf numFmtId="0" fontId="8" fillId="5" borderId="1" xfId="3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Alignment="1">
      <alignment horizontal="left" wrapText="1"/>
    </xf>
    <xf numFmtId="0" fontId="8" fillId="0" borderId="0" xfId="0" applyFont="1" applyAlignment="1" applyProtection="1">
      <alignment horizontal="left"/>
      <protection locked="0"/>
    </xf>
    <xf numFmtId="43" fontId="8" fillId="0" borderId="1" xfId="1" applyFont="1" applyFill="1" applyBorder="1" applyAlignment="1" applyProtection="1">
      <alignment horizontal="right"/>
      <protection locked="0"/>
    </xf>
    <xf numFmtId="0" fontId="9" fillId="0" borderId="0" xfId="0" applyFont="1" applyFill="1" applyAlignment="1">
      <alignment horizontal="right"/>
    </xf>
    <xf numFmtId="165" fontId="8" fillId="5" borderId="1" xfId="3" applyNumberFormat="1" applyFont="1" applyFill="1" applyBorder="1" applyAlignment="1" applyProtection="1">
      <alignment horizontal="center"/>
      <protection locked="0"/>
    </xf>
    <xf numFmtId="0" fontId="11" fillId="5" borderId="4" xfId="0" applyFont="1" applyFill="1" applyBorder="1"/>
    <xf numFmtId="0" fontId="4" fillId="2" borderId="1" xfId="0" applyFont="1" applyFill="1" applyBorder="1" applyAlignment="1">
      <alignment horizontal="center"/>
    </xf>
  </cellXfs>
  <cellStyles count="4">
    <cellStyle name="Comma" xfId="1" builtinId="3"/>
    <cellStyle name="Comma_BottomUp" xfId="3"/>
    <cellStyle name="Normal" xfId="0" builtinId="0"/>
    <cellStyle name="Percent" xfId="2" builtinId="5"/>
  </cellStyles>
  <dxfs count="15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6"/>
  <sheetViews>
    <sheetView showGridLines="0" tabSelected="1" topLeftCell="F23" workbookViewId="0">
      <selection activeCell="G33" sqref="G33"/>
    </sheetView>
  </sheetViews>
  <sheetFormatPr defaultRowHeight="12.75" outlineLevelRow="1" outlineLevelCol="1" x14ac:dyDescent="0.2"/>
  <cols>
    <col min="1" max="1" width="4.42578125" style="1" hidden="1" customWidth="1" outlineLevel="1"/>
    <col min="2" max="2" width="5.7109375" style="1" hidden="1" customWidth="1" outlineLevel="1"/>
    <col min="3" max="3" width="38.5703125" style="1" hidden="1" customWidth="1" outlineLevel="1"/>
    <col min="4" max="5" width="12.140625" style="1" hidden="1" customWidth="1" outlineLevel="1"/>
    <col min="6" max="6" width="9.28515625" style="1" bestFit="1" customWidth="1" collapsed="1"/>
    <col min="7" max="7" width="29" style="1" customWidth="1"/>
    <col min="8" max="8" width="16.85546875" style="16" bestFit="1" customWidth="1"/>
    <col min="9" max="9" width="11.85546875" style="1" customWidth="1"/>
    <col min="10" max="11" width="11.5703125" style="1" customWidth="1"/>
    <col min="12" max="12" width="13.42578125" style="1" customWidth="1"/>
    <col min="13" max="13" width="9.140625" style="1"/>
    <col min="14" max="16" width="11.42578125" style="1" customWidth="1"/>
    <col min="17" max="17" width="3.7109375" style="1" customWidth="1"/>
    <col min="18" max="18" width="9.140625" style="1"/>
    <col min="19" max="19" width="9.5703125" style="1" customWidth="1"/>
    <col min="20" max="20" width="10.28515625" style="1" bestFit="1" customWidth="1"/>
    <col min="21" max="21" width="9.140625" style="1"/>
    <col min="22" max="22" width="3.7109375" style="1" customWidth="1"/>
    <col min="23" max="23" width="11.28515625" style="1" customWidth="1"/>
    <col min="24" max="24" width="9.28515625" style="1" bestFit="1" customWidth="1"/>
    <col min="25" max="25" width="9.85546875" style="1" bestFit="1" customWidth="1"/>
    <col min="26" max="26" width="11.42578125" style="1" customWidth="1"/>
    <col min="27" max="27" width="9.28515625" style="1" bestFit="1" customWidth="1"/>
    <col min="28" max="28" width="9.85546875" style="1" bestFit="1" customWidth="1"/>
    <col min="29" max="16384" width="9.140625" style="1"/>
  </cols>
  <sheetData>
    <row r="1" spans="2:28" hidden="1" outlineLevel="1" x14ac:dyDescent="0.2"/>
    <row r="2" spans="2:28" hidden="1" outlineLevel="1" x14ac:dyDescent="0.2">
      <c r="B2" s="2" t="s">
        <v>0</v>
      </c>
      <c r="C2" s="3" t="s">
        <v>80</v>
      </c>
    </row>
    <row r="3" spans="2:28" hidden="1" outlineLevel="1" x14ac:dyDescent="0.2">
      <c r="B3" s="2" t="s">
        <v>1</v>
      </c>
      <c r="C3" s="3" t="str">
        <f>$C$2&amp;"bpmStaff_Emp_Info"</f>
        <v>PTR01-AC:bpmStaff_Emp_Info</v>
      </c>
    </row>
    <row r="4" spans="2:28" hidden="1" outlineLevel="1" x14ac:dyDescent="0.2"/>
    <row r="5" spans="2:28" hidden="1" outlineLevel="1" x14ac:dyDescent="0.2">
      <c r="C5" s="51" t="str">
        <f>C3</f>
        <v>PTR01-AC:bpmStaff_Emp_Info</v>
      </c>
      <c r="D5" s="51"/>
      <c r="E5" s="51"/>
      <c r="F5" s="8" t="s">
        <v>43</v>
      </c>
      <c r="G5" s="9"/>
      <c r="H5" s="9"/>
    </row>
    <row r="6" spans="2:28" hidden="1" outlineLevel="1" x14ac:dyDescent="0.2">
      <c r="B6" s="4" t="s">
        <v>39</v>
      </c>
      <c r="C6" s="5" t="s">
        <v>2</v>
      </c>
      <c r="D6" s="4" t="s">
        <v>3</v>
      </c>
      <c r="E6" s="5" t="s">
        <v>4</v>
      </c>
    </row>
    <row r="7" spans="2:28" hidden="1" outlineLevel="1" x14ac:dyDescent="0.2">
      <c r="B7" s="4">
        <v>1</v>
      </c>
      <c r="C7" s="3" t="str">
        <f ca="1">$C$2&amp;_xll.TABDIM($C$3,B7)</f>
        <v>PTR01-AC:bpmScenario</v>
      </c>
      <c r="D7" s="6" t="s">
        <v>5</v>
      </c>
      <c r="E7" s="7" t="s">
        <v>6</v>
      </c>
    </row>
    <row r="8" spans="2:28" hidden="1" outlineLevel="1" x14ac:dyDescent="0.2">
      <c r="B8" s="4">
        <v>2</v>
      </c>
      <c r="C8" s="3" t="str">
        <f ca="1">$C$2&amp;_xll.TABDIM($C$3,B8)</f>
        <v>PTR01-AC:bpmCompany</v>
      </c>
      <c r="D8" s="6" t="s">
        <v>5</v>
      </c>
      <c r="E8" s="7" t="s">
        <v>6</v>
      </c>
    </row>
    <row r="9" spans="2:28" hidden="1" outlineLevel="1" x14ac:dyDescent="0.2">
      <c r="B9" s="4">
        <v>3</v>
      </c>
      <c r="C9" s="3" t="str">
        <f ca="1">$C$2&amp;_xll.TABDIM($C$3,B9)</f>
        <v>PTR01-AC:bpmDepartment</v>
      </c>
      <c r="D9" s="6" t="s">
        <v>5</v>
      </c>
      <c r="E9" s="7" t="s">
        <v>7</v>
      </c>
    </row>
    <row r="10" spans="2:28" hidden="1" outlineLevel="1" x14ac:dyDescent="0.2">
      <c r="B10" s="4">
        <v>4</v>
      </c>
      <c r="C10" s="3" t="str">
        <f ca="1">$C$2&amp;_xll.TABDIM($C$3,B10)</f>
        <v>PTR01-AC:bpmStaff_Employee</v>
      </c>
      <c r="D10" s="6" t="s">
        <v>8</v>
      </c>
      <c r="E10" s="7" t="s">
        <v>9</v>
      </c>
    </row>
    <row r="11" spans="2:28" hidden="1" outlineLevel="1" x14ac:dyDescent="0.2">
      <c r="B11" s="4">
        <v>5</v>
      </c>
      <c r="C11" s="3" t="str">
        <f ca="1">$C$2&amp;_xll.TABDIM($C$3,B11)</f>
        <v>PTR01-AC:bpmStaff_Emp_Info_Msr</v>
      </c>
      <c r="D11" s="6" t="s">
        <v>10</v>
      </c>
      <c r="E11" s="7" t="s">
        <v>6</v>
      </c>
      <c r="G11" s="11" t="s">
        <v>15</v>
      </c>
      <c r="H11" s="11" t="s">
        <v>16</v>
      </c>
      <c r="I11" s="11" t="s">
        <v>17</v>
      </c>
      <c r="J11" s="11" t="s">
        <v>18</v>
      </c>
      <c r="K11" s="11" t="s">
        <v>19</v>
      </c>
      <c r="L11" s="11" t="s">
        <v>20</v>
      </c>
      <c r="M11" s="11" t="s">
        <v>21</v>
      </c>
      <c r="N11" s="11" t="s">
        <v>22</v>
      </c>
      <c r="O11" s="11" t="s">
        <v>23</v>
      </c>
      <c r="P11" s="11" t="s">
        <v>24</v>
      </c>
      <c r="Q11" s="11"/>
      <c r="R11" s="11" t="s">
        <v>25</v>
      </c>
      <c r="S11" s="11" t="s">
        <v>26</v>
      </c>
      <c r="T11" s="11" t="s">
        <v>27</v>
      </c>
      <c r="U11" s="11" t="s">
        <v>28</v>
      </c>
      <c r="V11" s="11"/>
      <c r="W11" s="11" t="s">
        <v>57</v>
      </c>
      <c r="X11" s="11" t="s">
        <v>56</v>
      </c>
      <c r="Y11" s="11" t="s">
        <v>58</v>
      </c>
      <c r="Z11" s="11" t="s">
        <v>59</v>
      </c>
      <c r="AA11" s="11" t="s">
        <v>60</v>
      </c>
      <c r="AB11" s="11" t="s">
        <v>61</v>
      </c>
    </row>
    <row r="12" spans="2:28" hidden="1" outlineLevel="1" x14ac:dyDescent="0.2">
      <c r="B12" s="4"/>
      <c r="C12" s="51" t="s">
        <v>40</v>
      </c>
      <c r="D12" s="51"/>
      <c r="E12" s="51"/>
    </row>
    <row r="13" spans="2:28" hidden="1" outlineLevel="1" x14ac:dyDescent="0.2">
      <c r="B13" s="4"/>
      <c r="C13" s="3" t="str">
        <f ca="1">_xll.TM1RPTVIEW($C$2&amp;"bpmStaff_Emp_Info:STF",1, _xll.TM1RPTTITLE($C$7,$G$25), _xll.TM1RPTTITLE($C$8,$G$26), _xll.TM1RPTTITLE($C$9,$G$27),TM1RPTFMTRNG,TM1RPTFMTIDCOL)</f>
        <v>PTR01-AC:bpmStaff_Emp_Info:STF</v>
      </c>
      <c r="D13" s="6" t="s">
        <v>8</v>
      </c>
      <c r="E13" s="7" t="s">
        <v>11</v>
      </c>
    </row>
    <row r="14" spans="2:28" hidden="1" outlineLevel="1" x14ac:dyDescent="0.2">
      <c r="C14" s="9" t="s">
        <v>41</v>
      </c>
      <c r="D14" s="9" t="s">
        <v>42</v>
      </c>
      <c r="E14" s="9" t="s">
        <v>14</v>
      </c>
    </row>
    <row r="15" spans="2:28" hidden="1" outlineLevel="1" x14ac:dyDescent="0.2">
      <c r="C15" s="3" t="str">
        <f>$C$2&amp;"}ElementAttributes_bpmCompany"</f>
        <v>PTR01-AC:}ElementAttributes_bpmCompany</v>
      </c>
      <c r="D15" s="6" t="s">
        <v>13</v>
      </c>
      <c r="E15" s="7" t="str">
        <f ca="1">_xll.DBR($C$15,$G$26,$D$15)</f>
        <v>USD</v>
      </c>
    </row>
    <row r="16" spans="2:28" hidden="1" outlineLevel="1" x14ac:dyDescent="0.2">
      <c r="C16" s="3" t="str">
        <f>$C$2&amp;"}bpmControls"</f>
        <v>PTR01-AC:}bpmControls</v>
      </c>
      <c r="D16" s="6" t="s">
        <v>14</v>
      </c>
      <c r="E16" s="7" t="str">
        <f ca="1">_xll.DBR($C$16,$D$16,"Show Currency")</f>
        <v/>
      </c>
    </row>
    <row r="17" spans="1:28" hidden="1" outlineLevel="1" x14ac:dyDescent="0.2"/>
    <row r="18" spans="1:28" hidden="1" outlineLevel="1" x14ac:dyDescent="0.2">
      <c r="A18" s="1" t="s">
        <v>29</v>
      </c>
    </row>
    <row r="19" spans="1:28" s="27" customFormat="1" hidden="1" outlineLevel="1" x14ac:dyDescent="0.2">
      <c r="A19" s="27" t="s">
        <v>63</v>
      </c>
      <c r="B19" s="28"/>
      <c r="E19" s="29"/>
      <c r="F19" s="30"/>
      <c r="G19" s="31" t="s">
        <v>50</v>
      </c>
      <c r="H19" s="32">
        <v>8</v>
      </c>
      <c r="I19" s="32">
        <v>8</v>
      </c>
      <c r="J19" s="33">
        <v>99.99</v>
      </c>
      <c r="K19" s="33">
        <v>9.99</v>
      </c>
      <c r="L19" s="34">
        <v>999999</v>
      </c>
      <c r="M19" s="35" t="s">
        <v>45</v>
      </c>
      <c r="N19" s="47">
        <v>999.99</v>
      </c>
      <c r="O19" s="47">
        <v>999.99</v>
      </c>
      <c r="P19" s="33" t="s">
        <v>46</v>
      </c>
      <c r="Q19" s="1"/>
      <c r="R19" s="35" t="s">
        <v>45</v>
      </c>
      <c r="S19" s="36">
        <v>0.99990000000000001</v>
      </c>
      <c r="T19" s="37">
        <v>99999</v>
      </c>
      <c r="U19" s="35" t="s">
        <v>44</v>
      </c>
      <c r="V19" s="1"/>
      <c r="W19" s="32">
        <v>8</v>
      </c>
      <c r="X19" s="38">
        <v>0.99990000000000001</v>
      </c>
      <c r="Y19" s="34">
        <v>999999</v>
      </c>
      <c r="Z19" s="39">
        <v>8</v>
      </c>
      <c r="AA19" s="40">
        <v>0.99990000000000001</v>
      </c>
      <c r="AB19" s="34">
        <v>999999</v>
      </c>
    </row>
    <row r="20" spans="1:28" s="29" customFormat="1" ht="12" hidden="1" outlineLevel="1" x14ac:dyDescent="0.2">
      <c r="H20" s="41"/>
      <c r="L20" s="42"/>
      <c r="N20" s="48"/>
      <c r="O20" s="48"/>
      <c r="S20" s="43"/>
      <c r="T20" s="43"/>
      <c r="X20" s="41"/>
      <c r="AA20" s="41"/>
    </row>
    <row r="21" spans="1:28" s="27" customFormat="1" hidden="1" outlineLevel="1" x14ac:dyDescent="0.2">
      <c r="A21" s="27" t="s">
        <v>64</v>
      </c>
      <c r="B21" s="28"/>
      <c r="C21" s="27" t="s">
        <v>65</v>
      </c>
      <c r="E21" s="29"/>
      <c r="F21" s="30"/>
      <c r="G21" s="44" t="s">
        <v>50</v>
      </c>
      <c r="H21" s="39">
        <v>8</v>
      </c>
      <c r="I21" s="39">
        <v>8</v>
      </c>
      <c r="J21" s="33">
        <v>99.99</v>
      </c>
      <c r="K21" s="33">
        <v>9.99</v>
      </c>
      <c r="L21" s="34">
        <v>999999</v>
      </c>
      <c r="M21" s="35" t="s">
        <v>45</v>
      </c>
      <c r="N21" s="47">
        <v>999.99</v>
      </c>
      <c r="O21" s="47">
        <v>999.99</v>
      </c>
      <c r="P21" s="33" t="s">
        <v>46</v>
      </c>
      <c r="Q21" s="1"/>
      <c r="R21" s="35" t="s">
        <v>45</v>
      </c>
      <c r="S21" s="36">
        <v>0.99990000000000001</v>
      </c>
      <c r="T21" s="37">
        <v>99999</v>
      </c>
      <c r="U21" s="35" t="s">
        <v>44</v>
      </c>
      <c r="V21" s="1"/>
      <c r="W21" s="32">
        <v>8</v>
      </c>
      <c r="X21" s="38">
        <v>0.99990000000000001</v>
      </c>
      <c r="Y21" s="34">
        <v>999999</v>
      </c>
      <c r="Z21" s="39">
        <v>8</v>
      </c>
      <c r="AA21" s="40">
        <v>0.99990000000000001</v>
      </c>
      <c r="AB21" s="34">
        <v>999999</v>
      </c>
    </row>
    <row r="22" spans="1:28" hidden="1" outlineLevel="1" x14ac:dyDescent="0.2">
      <c r="A22" s="1" t="s">
        <v>30</v>
      </c>
      <c r="E22"/>
      <c r="L22" s="21"/>
    </row>
    <row r="23" spans="1:28" ht="6" customHeight="1" collapsed="1" x14ac:dyDescent="0.2">
      <c r="E23"/>
      <c r="L23" s="21"/>
    </row>
    <row r="24" spans="1:28" x14ac:dyDescent="0.2">
      <c r="C24" s="14"/>
      <c r="D24" s="14"/>
      <c r="E24" s="14"/>
      <c r="J24" s="12" t="s">
        <v>18</v>
      </c>
      <c r="K24" s="12" t="s">
        <v>19</v>
      </c>
    </row>
    <row r="25" spans="1:28" x14ac:dyDescent="0.2">
      <c r="C25" s="14"/>
      <c r="D25" s="14"/>
      <c r="E25" s="14"/>
      <c r="F25" s="10" t="s">
        <v>31</v>
      </c>
      <c r="G25" s="25" t="s">
        <v>67</v>
      </c>
      <c r="I25" s="10" t="s">
        <v>11</v>
      </c>
      <c r="J25" s="15">
        <f ca="1">_xll.DBRW($C$3,$G$25,$G$26,$G$27,$I25,$J$11)</f>
        <v>12.5</v>
      </c>
      <c r="K25" s="15">
        <f ca="1">_xll.DBRW($C$3,$G$25,$G$26,$G$27,$I25,$K$11)</f>
        <v>13</v>
      </c>
    </row>
    <row r="26" spans="1:28" x14ac:dyDescent="0.2">
      <c r="C26" s="14"/>
      <c r="D26" s="14"/>
      <c r="E26" s="14"/>
      <c r="F26" s="10" t="s">
        <v>32</v>
      </c>
      <c r="G26" s="25" t="str">
        <f ca="1">_xll.SUBNM("PTR01-AC:bpmCompany","Default","002 - Granny Smith (Oldies)","CodeName")</f>
        <v>002 - Granny Smith (Oldies)</v>
      </c>
      <c r="H26" s="20" t="str">
        <f ca="1">IF($E$16="Y"," Currency: "&amp;$E$15,"")</f>
        <v/>
      </c>
      <c r="I26" s="10" t="s">
        <v>12</v>
      </c>
      <c r="J26" s="15">
        <f ca="1">_xll.DBRW($C$3,$G$25,$G$26,$G$27,$I26,$J$11)</f>
        <v>2.75</v>
      </c>
      <c r="K26" s="15">
        <f ca="1">_xll.DBRW($C$3,$G$25,$G$26,$G$27,$I26,$K$11)</f>
        <v>3</v>
      </c>
    </row>
    <row r="27" spans="1:28" x14ac:dyDescent="0.2">
      <c r="C27" s="14"/>
      <c r="D27" s="14"/>
      <c r="E27" s="14"/>
      <c r="F27" s="10" t="s">
        <v>49</v>
      </c>
      <c r="G27" s="25" t="str">
        <f ca="1">_xll.SUBNM("PTR01-AC:bpmDepartment","","46","CodeName")</f>
        <v>46 - Sales</v>
      </c>
      <c r="I27" s="10" t="s">
        <v>62</v>
      </c>
      <c r="J27" s="15">
        <f ca="1">_xll.DBRW($C$3,$G$25,$G$26,$G$27,$I27,$J$11)</f>
        <v>15.25</v>
      </c>
      <c r="K27" s="15">
        <f ca="1">_xll.DBRW($C$3,$G$25,$G$26,$G$27,$I27,$K$11)</f>
        <v>16</v>
      </c>
    </row>
    <row r="28" spans="1:28" ht="6" customHeight="1" thickBot="1" x14ac:dyDescent="0.25">
      <c r="C28" s="14"/>
      <c r="D28" s="14"/>
      <c r="E28" s="14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 ht="6" customHeight="1" thickTop="1" x14ac:dyDescent="0.2">
      <c r="C29"/>
      <c r="D29"/>
      <c r="E29"/>
    </row>
    <row r="30" spans="1:28" customFormat="1" ht="18.75" x14ac:dyDescent="0.3">
      <c r="E30" s="18"/>
      <c r="F30" s="1"/>
      <c r="G30" s="50" t="s">
        <v>48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s="22" customFormat="1" ht="12.75" customHeight="1" x14ac:dyDescent="0.2">
      <c r="F31" s="23"/>
      <c r="G31" s="24" t="s">
        <v>15</v>
      </c>
      <c r="H31" s="24" t="s">
        <v>16</v>
      </c>
      <c r="I31" s="24" t="s">
        <v>17</v>
      </c>
      <c r="J31" s="24" t="s">
        <v>18</v>
      </c>
      <c r="K31" s="24" t="s">
        <v>19</v>
      </c>
      <c r="L31" s="24" t="s">
        <v>20</v>
      </c>
      <c r="M31" s="24" t="s">
        <v>33</v>
      </c>
      <c r="N31" s="24" t="s">
        <v>22</v>
      </c>
      <c r="O31" s="24" t="s">
        <v>81</v>
      </c>
      <c r="P31" s="24" t="s">
        <v>24</v>
      </c>
      <c r="R31" s="24" t="s">
        <v>47</v>
      </c>
      <c r="S31" s="24" t="s">
        <v>66</v>
      </c>
      <c r="T31" s="24" t="s">
        <v>27</v>
      </c>
      <c r="U31" s="24" t="s">
        <v>55</v>
      </c>
      <c r="W31" s="24" t="s">
        <v>34</v>
      </c>
      <c r="X31" s="24" t="s">
        <v>35</v>
      </c>
      <c r="Y31" s="24" t="s">
        <v>36</v>
      </c>
      <c r="Z31" s="24" t="s">
        <v>34</v>
      </c>
      <c r="AA31" s="24" t="s">
        <v>35</v>
      </c>
      <c r="AB31" s="24" t="s">
        <v>36</v>
      </c>
    </row>
    <row r="32" spans="1:28" ht="4.5" customHeight="1" x14ac:dyDescent="0.2">
      <c r="F32" s="14"/>
    </row>
    <row r="33" spans="1:28" ht="12.75" customHeight="1" x14ac:dyDescent="0.2">
      <c r="E33" s="13" t="s">
        <v>54</v>
      </c>
      <c r="G33" s="13" t="s">
        <v>37</v>
      </c>
    </row>
    <row r="34" spans="1:28" ht="12.75" customHeight="1" x14ac:dyDescent="0.2">
      <c r="A34" s="27" t="s">
        <v>63</v>
      </c>
      <c r="B34" s="28"/>
      <c r="C34" s="27"/>
      <c r="D34" s="27"/>
      <c r="E34" s="29" t="str">
        <f ca="1">_xll.TM1RPTROW($C$13,$C$10,"","",,,"{TM1FILTERBYLEVEL( { TM1DRILLDOWNMEMBER( {[bpmStaff_Employee].[Total Filled]} ,ALL, Recursive) }, 0)}",0,0)</f>
        <v>100246001</v>
      </c>
      <c r="F34" s="30"/>
      <c r="G34" s="31" t="str">
        <f ca="1">_xll.DBRW($C$13,$G$25,$G$26,$G$27,$E34,G$11)</f>
        <v>Brando, Marlon</v>
      </c>
      <c r="H34" s="32">
        <f ca="1">_xll.DBRW($C$3,$G$25,$G$26,$G$27,$E34,H$11)</f>
        <v>35682</v>
      </c>
      <c r="I34" s="32">
        <f ca="1">_xll.DBRW($C$3,$G$25,$G$26,$G$27,$E34,I$11)</f>
        <v>0</v>
      </c>
      <c r="J34" s="33">
        <f ca="1">_xll.DBRW($C$3,$G$25,$G$26,$G$27,$E34,J$11)</f>
        <v>1</v>
      </c>
      <c r="K34" s="33">
        <f ca="1">_xll.DBRW($C$3,$G$25,$G$26,$G$27,$E34,K$11)</f>
        <v>1</v>
      </c>
      <c r="L34" s="34">
        <f ca="1">_xll.DBRW($C$3,$G$25,$G$26,$G$27,$E34,L$11)</f>
        <v>250000</v>
      </c>
      <c r="M34" s="35" t="str">
        <f ca="1">_xll.DBRW($C$3,$G$25,$G$26,$G$27,$E34,M$11)</f>
        <v/>
      </c>
      <c r="N34" s="47">
        <f ca="1">_xll.DBRW($C$3,$G$25,$G$26,$G$27,$E34,N$11)</f>
        <v>260.41666666666663</v>
      </c>
      <c r="O34" s="47">
        <f ca="1">_xll.DBRW($C$3,$G$25,$G$26,$G$27,$E34,O$11)</f>
        <v>40</v>
      </c>
      <c r="P34" s="33" t="str">
        <f ca="1">_xll.DBRW($C$3,$G$25,$G$26,$G$27,$E34,P$11)</f>
        <v>Monthly</v>
      </c>
      <c r="R34" s="35" t="str">
        <f ca="1">_xll.DBRW($C$3,$G$25,$G$26,$G$27,$E34,R$11)</f>
        <v>Y</v>
      </c>
      <c r="S34" s="36">
        <f ca="1">_xll.DBRW($C$3,$G$25,$G$26,$G$27,$E34,S$11)</f>
        <v>0.05</v>
      </c>
      <c r="T34" s="37">
        <f ca="1">_xll.DBRW($C$3,$G$25,$G$26,$G$27,$E34,T$11)</f>
        <v>0</v>
      </c>
      <c r="U34" s="35" t="str">
        <f ca="1">_xll.DBRW($C$3,$G$25,$G$26,$G$27,$E34,U$11)</f>
        <v>Mar</v>
      </c>
      <c r="W34" s="32">
        <f ca="1">_xll.DBRW($C$3,$G$25,$G$26,$G$27,$E34,W$11)</f>
        <v>42736</v>
      </c>
      <c r="X34" s="38">
        <f ca="1">_xll.DBRW($C$3,$G$25,$G$26,$G$27,$E34,X$11)</f>
        <v>2.5000000000000001E-2</v>
      </c>
      <c r="Y34" s="34">
        <f ca="1">_xll.DBRW($C$3,$G$25,$G$26,$G$27,$E34,Y$11)</f>
        <v>256249.99999999997</v>
      </c>
      <c r="Z34" s="39">
        <f ca="1">_xll.DBRW($C$3,$G$25,$G$26,$G$27,$E34,Z$11)</f>
        <v>0</v>
      </c>
      <c r="AA34" s="40">
        <f ca="1">_xll.DBRW($C$3,$G$25,$G$26,$G$27,$E34,AA$11)</f>
        <v>0</v>
      </c>
      <c r="AB34" s="34">
        <f ca="1">_xll.DBRW($C$3,$G$25,$G$26,$G$27,$E34,AB$11)</f>
        <v>256249.99999999997</v>
      </c>
    </row>
    <row r="35" spans="1:28" customFormat="1" ht="12.75" customHeight="1" x14ac:dyDescent="0.2">
      <c r="A35" s="27" t="s">
        <v>63</v>
      </c>
      <c r="B35" s="28"/>
      <c r="C35" s="27"/>
      <c r="D35" s="27"/>
      <c r="E35" s="29" t="s">
        <v>68</v>
      </c>
      <c r="F35" s="30"/>
      <c r="G35" s="31" t="str">
        <f ca="1">_xll.DBRW($C$13,$G$25,$G$26,$G$27,$E35,G$11)</f>
        <v>Caan, James</v>
      </c>
      <c r="H35" s="32">
        <f ca="1">_xll.DBRW($C$3,$G$25,$G$26,$G$27,$E35,H$11)</f>
        <v>32577</v>
      </c>
      <c r="I35" s="32">
        <f ca="1">_xll.DBRW($C$3,$G$25,$G$26,$G$27,$E35,I$11)</f>
        <v>42490</v>
      </c>
      <c r="J35" s="33">
        <f ca="1">_xll.DBRW($C$3,$G$25,$G$26,$G$27,$E35,J$11)</f>
        <v>1</v>
      </c>
      <c r="K35" s="33">
        <f ca="1">_xll.DBRW($C$3,$G$25,$G$26,$G$27,$E35,K$11)</f>
        <v>1</v>
      </c>
      <c r="L35" s="34">
        <f ca="1">_xll.DBRW($C$3,$G$25,$G$26,$G$27,$E35,L$11)</f>
        <v>180000</v>
      </c>
      <c r="M35" s="35" t="str">
        <f ca="1">_xll.DBRW($C$3,$G$25,$G$26,$G$27,$E35,M$11)</f>
        <v/>
      </c>
      <c r="N35" s="47">
        <f ca="1">_xll.DBRW($C$3,$G$25,$G$26,$G$27,$E35,N$11)</f>
        <v>187.5</v>
      </c>
      <c r="O35" s="47">
        <f ca="1">_xll.DBRW($C$3,$G$25,$G$26,$G$27,$E35,O$11)</f>
        <v>40</v>
      </c>
      <c r="P35" s="33" t="str">
        <f ca="1">_xll.DBRW($C$3,$G$25,$G$26,$G$27,$E35,P$11)</f>
        <v>Monthly</v>
      </c>
      <c r="Q35" s="1"/>
      <c r="R35" s="35" t="str">
        <f ca="1">_xll.DBRW($C$3,$G$25,$G$26,$G$27,$E35,R$11)</f>
        <v/>
      </c>
      <c r="S35" s="36">
        <f ca="1">_xll.DBRW($C$3,$G$25,$G$26,$G$27,$E35,S$11)</f>
        <v>0</v>
      </c>
      <c r="T35" s="37">
        <f ca="1">_xll.DBRW($C$3,$G$25,$G$26,$G$27,$E35,T$11)</f>
        <v>0</v>
      </c>
      <c r="U35" s="35" t="str">
        <f ca="1">_xll.DBRW($C$3,$G$25,$G$26,$G$27,$E35,U$11)</f>
        <v/>
      </c>
      <c r="V35" s="1"/>
      <c r="W35" s="32">
        <f ca="1">_xll.DBRW($C$3,$G$25,$G$26,$G$27,$E35,W$11)</f>
        <v>42736</v>
      </c>
      <c r="X35" s="38">
        <f ca="1">_xll.DBRW($C$3,$G$25,$G$26,$G$27,$E35,X$11)</f>
        <v>2.5000000000000001E-2</v>
      </c>
      <c r="Y35" s="34">
        <f ca="1">_xll.DBRW($C$3,$G$25,$G$26,$G$27,$E35,Y$11)</f>
        <v>184499.99999999997</v>
      </c>
      <c r="Z35" s="39">
        <f ca="1">_xll.DBRW($C$3,$G$25,$G$26,$G$27,$E35,Z$11)</f>
        <v>0</v>
      </c>
      <c r="AA35" s="40">
        <f ca="1">_xll.DBRW($C$3,$G$25,$G$26,$G$27,$E35,AA$11)</f>
        <v>0</v>
      </c>
      <c r="AB35" s="34">
        <f ca="1">_xll.DBRW($C$3,$G$25,$G$26,$G$27,$E35,AB$11)</f>
        <v>184499.99999999997</v>
      </c>
    </row>
    <row r="36" spans="1:28" customFormat="1" ht="12.75" customHeight="1" x14ac:dyDescent="0.2">
      <c r="A36" s="27" t="s">
        <v>63</v>
      </c>
      <c r="B36" s="28"/>
      <c r="C36" s="27"/>
      <c r="D36" s="27"/>
      <c r="E36" s="29" t="s">
        <v>69</v>
      </c>
      <c r="F36" s="30"/>
      <c r="G36" s="31" t="str">
        <f ca="1">_xll.DBRW($C$13,$G$25,$G$26,$G$27,$E36,G$11)</f>
        <v>Coppola, Francis Ford</v>
      </c>
      <c r="H36" s="32">
        <f ca="1">_xll.DBRW($C$3,$G$25,$G$26,$G$27,$E36,H$11)</f>
        <v>36284</v>
      </c>
      <c r="I36" s="32">
        <f ca="1">_xll.DBRW($C$3,$G$25,$G$26,$G$27,$E36,I$11)</f>
        <v>0</v>
      </c>
      <c r="J36" s="33">
        <f ca="1">_xll.DBRW($C$3,$G$25,$G$26,$G$27,$E36,J$11)</f>
        <v>1</v>
      </c>
      <c r="K36" s="33">
        <f ca="1">_xll.DBRW($C$3,$G$25,$G$26,$G$27,$E36,K$11)</f>
        <v>1</v>
      </c>
      <c r="L36" s="34">
        <f ca="1">_xll.DBRW($C$3,$G$25,$G$26,$G$27,$E36,L$11)</f>
        <v>150000</v>
      </c>
      <c r="M36" s="35" t="str">
        <f ca="1">_xll.DBRW($C$3,$G$25,$G$26,$G$27,$E36,M$11)</f>
        <v/>
      </c>
      <c r="N36" s="47">
        <f ca="1">_xll.DBRW($C$3,$G$25,$G$26,$G$27,$E36,N$11)</f>
        <v>156.25</v>
      </c>
      <c r="O36" s="47">
        <f ca="1">_xll.DBRW($C$3,$G$25,$G$26,$G$27,$E36,O$11)</f>
        <v>40</v>
      </c>
      <c r="P36" s="33" t="str">
        <f ca="1">_xll.DBRW($C$3,$G$25,$G$26,$G$27,$E36,P$11)</f>
        <v>Monthly</v>
      </c>
      <c r="Q36" s="1"/>
      <c r="R36" s="35" t="str">
        <f ca="1">_xll.DBRW($C$3,$G$25,$G$26,$G$27,$E36,R$11)</f>
        <v>Y</v>
      </c>
      <c r="S36" s="36">
        <f ca="1">_xll.DBRW($C$3,$G$25,$G$26,$G$27,$E36,S$11)</f>
        <v>0.03</v>
      </c>
      <c r="T36" s="37">
        <f ca="1">_xll.DBRW($C$3,$G$25,$G$26,$G$27,$E36,T$11)</f>
        <v>0</v>
      </c>
      <c r="U36" s="35" t="str">
        <f ca="1">_xll.DBRW($C$3,$G$25,$G$26,$G$27,$E36,U$11)</f>
        <v>Apr</v>
      </c>
      <c r="V36" s="1"/>
      <c r="W36" s="32">
        <f ca="1">_xll.DBRW($C$3,$G$25,$G$26,$G$27,$E36,W$11)</f>
        <v>42736</v>
      </c>
      <c r="X36" s="38">
        <f ca="1">_xll.DBRW($C$3,$G$25,$G$26,$G$27,$E36,X$11)</f>
        <v>2.5000000000000001E-2</v>
      </c>
      <c r="Y36" s="34">
        <f ca="1">_xll.DBRW($C$3,$G$25,$G$26,$G$27,$E36,Y$11)</f>
        <v>153750</v>
      </c>
      <c r="Z36" s="39">
        <f ca="1">_xll.DBRW($C$3,$G$25,$G$26,$G$27,$E36,Z$11)</f>
        <v>0</v>
      </c>
      <c r="AA36" s="40">
        <f ca="1">_xll.DBRW($C$3,$G$25,$G$26,$G$27,$E36,AA$11)</f>
        <v>0</v>
      </c>
      <c r="AB36" s="34">
        <f ca="1">_xll.DBRW($C$3,$G$25,$G$26,$G$27,$E36,AB$11)</f>
        <v>153750</v>
      </c>
    </row>
    <row r="37" spans="1:28" customFormat="1" ht="12.75" customHeight="1" x14ac:dyDescent="0.2">
      <c r="A37" s="27" t="s">
        <v>63</v>
      </c>
      <c r="B37" s="28"/>
      <c r="C37" s="27"/>
      <c r="D37" s="27"/>
      <c r="E37" s="29" t="s">
        <v>70</v>
      </c>
      <c r="F37" s="30"/>
      <c r="G37" s="31" t="str">
        <f ca="1">_xll.DBRW($C$13,$G$25,$G$26,$G$27,$E37,G$11)</f>
        <v>Coppola, Sofia</v>
      </c>
      <c r="H37" s="32">
        <f ca="1">_xll.DBRW($C$3,$G$25,$G$26,$G$27,$E37,H$11)</f>
        <v>33275</v>
      </c>
      <c r="I37" s="32">
        <f ca="1">_xll.DBRW($C$3,$G$25,$G$26,$G$27,$E37,I$11)</f>
        <v>0</v>
      </c>
      <c r="J37" s="33">
        <f ca="1">_xll.DBRW($C$3,$G$25,$G$26,$G$27,$E37,J$11)</f>
        <v>1</v>
      </c>
      <c r="K37" s="33">
        <f ca="1">_xll.DBRW($C$3,$G$25,$G$26,$G$27,$E37,K$11)</f>
        <v>1</v>
      </c>
      <c r="L37" s="34">
        <f ca="1">_xll.DBRW($C$3,$G$25,$G$26,$G$27,$E37,L$11)</f>
        <v>120000</v>
      </c>
      <c r="M37" s="35" t="str">
        <f ca="1">_xll.DBRW($C$3,$G$25,$G$26,$G$27,$E37,M$11)</f>
        <v/>
      </c>
      <c r="N37" s="47">
        <f ca="1">_xll.DBRW($C$3,$G$25,$G$26,$G$27,$E37,N$11)</f>
        <v>125</v>
      </c>
      <c r="O37" s="47">
        <f ca="1">_xll.DBRW($C$3,$G$25,$G$26,$G$27,$E37,O$11)</f>
        <v>40</v>
      </c>
      <c r="P37" s="33" t="str">
        <f ca="1">_xll.DBRW($C$3,$G$25,$G$26,$G$27,$E37,P$11)</f>
        <v>Monthly</v>
      </c>
      <c r="Q37" s="1"/>
      <c r="R37" s="35" t="str">
        <f ca="1">_xll.DBRW($C$3,$G$25,$G$26,$G$27,$E37,R$11)</f>
        <v>Y</v>
      </c>
      <c r="S37" s="36">
        <f ca="1">_xll.DBRW($C$3,$G$25,$G$26,$G$27,$E37,S$11)</f>
        <v>0</v>
      </c>
      <c r="T37" s="37">
        <f ca="1">_xll.DBRW($C$3,$G$25,$G$26,$G$27,$E37,T$11)</f>
        <v>50000</v>
      </c>
      <c r="U37" s="35" t="str">
        <f ca="1">_xll.DBRW($C$3,$G$25,$G$26,$G$27,$E37,U$11)</f>
        <v>Apr</v>
      </c>
      <c r="V37" s="1"/>
      <c r="W37" s="32">
        <f ca="1">_xll.DBRW($C$3,$G$25,$G$26,$G$27,$E37,W$11)</f>
        <v>42736</v>
      </c>
      <c r="X37" s="38">
        <f ca="1">_xll.DBRW($C$3,$G$25,$G$26,$G$27,$E37,X$11)</f>
        <v>2.5000000000000001E-2</v>
      </c>
      <c r="Y37" s="34">
        <f ca="1">_xll.DBRW($C$3,$G$25,$G$26,$G$27,$E37,Y$11)</f>
        <v>122999.99999999999</v>
      </c>
      <c r="Z37" s="39">
        <f ca="1">_xll.DBRW($C$3,$G$25,$G$26,$G$27,$E37,Z$11)</f>
        <v>0</v>
      </c>
      <c r="AA37" s="40">
        <f ca="1">_xll.DBRW($C$3,$G$25,$G$26,$G$27,$E37,AA$11)</f>
        <v>0</v>
      </c>
      <c r="AB37" s="34">
        <f ca="1">_xll.DBRW($C$3,$G$25,$G$26,$G$27,$E37,AB$11)</f>
        <v>122999.99999999999</v>
      </c>
    </row>
    <row r="38" spans="1:28" customFormat="1" ht="12.75" customHeight="1" x14ac:dyDescent="0.2">
      <c r="A38" s="27" t="s">
        <v>63</v>
      </c>
      <c r="B38" s="28"/>
      <c r="C38" s="27"/>
      <c r="D38" s="27"/>
      <c r="E38" s="29" t="s">
        <v>71</v>
      </c>
      <c r="F38" s="30"/>
      <c r="G38" s="31" t="str">
        <f ca="1">_xll.DBRW($C$13,$G$25,$G$26,$G$27,$E38,G$11)</f>
        <v>DeNiro, Robert</v>
      </c>
      <c r="H38" s="32">
        <f ca="1">_xll.DBRW($C$3,$G$25,$G$26,$G$27,$E38,H$11)</f>
        <v>37123</v>
      </c>
      <c r="I38" s="32">
        <f ca="1">_xll.DBRW($C$3,$G$25,$G$26,$G$27,$E38,I$11)</f>
        <v>0</v>
      </c>
      <c r="J38" s="33">
        <f ca="1">_xll.DBRW($C$3,$G$25,$G$26,$G$27,$E38,J$11)</f>
        <v>0.5</v>
      </c>
      <c r="K38" s="33">
        <f ca="1">_xll.DBRW($C$3,$G$25,$G$26,$G$27,$E38,K$11)</f>
        <v>1</v>
      </c>
      <c r="L38" s="34">
        <f ca="1">_xll.DBRW($C$3,$G$25,$G$26,$G$27,$E38,L$11)</f>
        <v>57200</v>
      </c>
      <c r="M38" s="35" t="str">
        <f ca="1">_xll.DBRW($C$3,$G$25,$G$26,$G$27,$E38,M$11)</f>
        <v>Y</v>
      </c>
      <c r="N38" s="47">
        <f ca="1">_xll.DBRW($C$3,$G$25,$G$26,$G$27,$E38,N$11)</f>
        <v>55</v>
      </c>
      <c r="O38" s="47">
        <f ca="1">_xll.DBRW($C$3,$G$25,$G$26,$G$27,$E38,O$11)</f>
        <v>20</v>
      </c>
      <c r="P38" s="33" t="str">
        <f ca="1">_xll.DBRW($C$3,$G$25,$G$26,$G$27,$E38,P$11)</f>
        <v>Monthly</v>
      </c>
      <c r="Q38" s="1"/>
      <c r="R38" s="35" t="str">
        <f ca="1">_xll.DBRW($C$3,$G$25,$G$26,$G$27,$E38,R$11)</f>
        <v/>
      </c>
      <c r="S38" s="36">
        <f ca="1">_xll.DBRW($C$3,$G$25,$G$26,$G$27,$E38,S$11)</f>
        <v>0</v>
      </c>
      <c r="T38" s="37">
        <f ca="1">_xll.DBRW($C$3,$G$25,$G$26,$G$27,$E38,T$11)</f>
        <v>0</v>
      </c>
      <c r="U38" s="35" t="str">
        <f ca="1">_xll.DBRW($C$3,$G$25,$G$26,$G$27,$E38,U$11)</f>
        <v/>
      </c>
      <c r="V38" s="1"/>
      <c r="W38" s="32">
        <f ca="1">_xll.DBRW($C$3,$G$25,$G$26,$G$27,$E38,W$11)</f>
        <v>42736</v>
      </c>
      <c r="X38" s="38">
        <f ca="1">_xll.DBRW($C$3,$G$25,$G$26,$G$27,$E38,X$11)</f>
        <v>2.5000000000000001E-2</v>
      </c>
      <c r="Y38" s="34">
        <f ca="1">_xll.DBRW($C$3,$G$25,$G$26,$G$27,$E38,Y$11)</f>
        <v>58629.999999999993</v>
      </c>
      <c r="Z38" s="39">
        <f ca="1">_xll.DBRW($C$3,$G$25,$G$26,$G$27,$E38,Z$11)</f>
        <v>0</v>
      </c>
      <c r="AA38" s="40">
        <f ca="1">_xll.DBRW($C$3,$G$25,$G$26,$G$27,$E38,AA$11)</f>
        <v>0</v>
      </c>
      <c r="AB38" s="34">
        <f ca="1">_xll.DBRW($C$3,$G$25,$G$26,$G$27,$E38,AB$11)</f>
        <v>58629.999999999993</v>
      </c>
    </row>
    <row r="39" spans="1:28" customFormat="1" ht="12.75" customHeight="1" x14ac:dyDescent="0.2">
      <c r="A39" s="27" t="s">
        <v>63</v>
      </c>
      <c r="B39" s="28"/>
      <c r="C39" s="27"/>
      <c r="D39" s="27"/>
      <c r="E39" s="29" t="s">
        <v>72</v>
      </c>
      <c r="F39" s="30"/>
      <c r="G39" s="31" t="str">
        <f ca="1">_xll.DBRW($C$13,$G$25,$G$26,$G$27,$E39,G$11)</f>
        <v>Duvall, Robert</v>
      </c>
      <c r="H39" s="32">
        <f ca="1">_xll.DBRW($C$3,$G$25,$G$26,$G$27,$E39,H$11)</f>
        <v>36284</v>
      </c>
      <c r="I39" s="32">
        <f ca="1">_xll.DBRW($C$3,$G$25,$G$26,$G$27,$E39,I$11)</f>
        <v>0</v>
      </c>
      <c r="J39" s="33">
        <f ca="1">_xll.DBRW($C$3,$G$25,$G$26,$G$27,$E39,J$11)</f>
        <v>1</v>
      </c>
      <c r="K39" s="33">
        <f ca="1">_xll.DBRW($C$3,$G$25,$G$26,$G$27,$E39,K$11)</f>
        <v>1</v>
      </c>
      <c r="L39" s="34">
        <f ca="1">_xll.DBRW($C$3,$G$25,$G$26,$G$27,$E39,L$11)</f>
        <v>65000</v>
      </c>
      <c r="M39" s="35" t="str">
        <f ca="1">_xll.DBRW($C$3,$G$25,$G$26,$G$27,$E39,M$11)</f>
        <v/>
      </c>
      <c r="N39" s="47">
        <f ca="1">_xll.DBRW($C$3,$G$25,$G$26,$G$27,$E39,N$11)</f>
        <v>67.708333333333343</v>
      </c>
      <c r="O39" s="47">
        <f ca="1">_xll.DBRW($C$3,$G$25,$G$26,$G$27,$E39,O$11)</f>
        <v>40</v>
      </c>
      <c r="P39" s="33" t="str">
        <f ca="1">_xll.DBRW($C$3,$G$25,$G$26,$G$27,$E39,P$11)</f>
        <v>Monthly</v>
      </c>
      <c r="Q39" s="1"/>
      <c r="R39" s="35" t="str">
        <f ca="1">_xll.DBRW($C$3,$G$25,$G$26,$G$27,$E39,R$11)</f>
        <v/>
      </c>
      <c r="S39" s="36">
        <f ca="1">_xll.DBRW($C$3,$G$25,$G$26,$G$27,$E39,S$11)</f>
        <v>0</v>
      </c>
      <c r="T39" s="37">
        <f ca="1">_xll.DBRW($C$3,$G$25,$G$26,$G$27,$E39,T$11)</f>
        <v>0</v>
      </c>
      <c r="U39" s="35" t="str">
        <f ca="1">_xll.DBRW($C$3,$G$25,$G$26,$G$27,$E39,U$11)</f>
        <v/>
      </c>
      <c r="V39" s="1"/>
      <c r="W39" s="32">
        <f ca="1">_xll.DBRW($C$3,$G$25,$G$26,$G$27,$E39,W$11)</f>
        <v>42736</v>
      </c>
      <c r="X39" s="38">
        <f ca="1">_xll.DBRW($C$3,$G$25,$G$26,$G$27,$E39,X$11)</f>
        <v>2.5000000000000001E-2</v>
      </c>
      <c r="Y39" s="34">
        <f ca="1">_xll.DBRW($C$3,$G$25,$G$26,$G$27,$E39,Y$11)</f>
        <v>66625</v>
      </c>
      <c r="Z39" s="39">
        <f ca="1">_xll.DBRW($C$3,$G$25,$G$26,$G$27,$E39,Z$11)</f>
        <v>0</v>
      </c>
      <c r="AA39" s="40">
        <f ca="1">_xll.DBRW($C$3,$G$25,$G$26,$G$27,$E39,AA$11)</f>
        <v>0</v>
      </c>
      <c r="AB39" s="34">
        <f ca="1">_xll.DBRW($C$3,$G$25,$G$26,$G$27,$E39,AB$11)</f>
        <v>66625</v>
      </c>
    </row>
    <row r="40" spans="1:28" customFormat="1" ht="12.75" customHeight="1" x14ac:dyDescent="0.2">
      <c r="A40" s="27" t="s">
        <v>63</v>
      </c>
      <c r="B40" s="28"/>
      <c r="C40" s="27"/>
      <c r="D40" s="27"/>
      <c r="E40" s="29" t="s">
        <v>73</v>
      </c>
      <c r="F40" s="30"/>
      <c r="G40" s="31" t="str">
        <f ca="1">_xll.DBRW($C$13,$G$25,$G$26,$G$27,$E40,G$11)</f>
        <v>Hayden, Sterling</v>
      </c>
      <c r="H40" s="32">
        <f ca="1">_xll.DBRW($C$3,$G$25,$G$26,$G$27,$E40,H$11)</f>
        <v>38796</v>
      </c>
      <c r="I40" s="32">
        <f ca="1">_xll.DBRW($C$3,$G$25,$G$26,$G$27,$E40,I$11)</f>
        <v>0</v>
      </c>
      <c r="J40" s="33">
        <f ca="1">_xll.DBRW($C$3,$G$25,$G$26,$G$27,$E40,J$11)</f>
        <v>1</v>
      </c>
      <c r="K40" s="33">
        <f ca="1">_xll.DBRW($C$3,$G$25,$G$26,$G$27,$E40,K$11)</f>
        <v>1</v>
      </c>
      <c r="L40" s="34">
        <f ca="1">_xll.DBRW($C$3,$G$25,$G$26,$G$27,$E40,L$11)</f>
        <v>19500</v>
      </c>
      <c r="M40" s="35" t="str">
        <f ca="1">_xll.DBRW($C$3,$G$25,$G$26,$G$27,$E40,M$11)</f>
        <v/>
      </c>
      <c r="N40" s="47">
        <f ca="1">_xll.DBRW($C$3,$G$25,$G$26,$G$27,$E40,N$11)</f>
        <v>20.3125</v>
      </c>
      <c r="O40" s="47">
        <f ca="1">_xll.DBRW($C$3,$G$25,$G$26,$G$27,$E40,O$11)</f>
        <v>40</v>
      </c>
      <c r="P40" s="33" t="str">
        <f ca="1">_xll.DBRW($C$3,$G$25,$G$26,$G$27,$E40,P$11)</f>
        <v>Monthly</v>
      </c>
      <c r="Q40" s="1"/>
      <c r="R40" s="35" t="str">
        <f ca="1">_xll.DBRW($C$3,$G$25,$G$26,$G$27,$E40,R$11)</f>
        <v/>
      </c>
      <c r="S40" s="36">
        <f ca="1">_xll.DBRW($C$3,$G$25,$G$26,$G$27,$E40,S$11)</f>
        <v>0</v>
      </c>
      <c r="T40" s="37">
        <f ca="1">_xll.DBRW($C$3,$G$25,$G$26,$G$27,$E40,T$11)</f>
        <v>0</v>
      </c>
      <c r="U40" s="35" t="str">
        <f ca="1">_xll.DBRW($C$3,$G$25,$G$26,$G$27,$E40,U$11)</f>
        <v/>
      </c>
      <c r="V40" s="1"/>
      <c r="W40" s="32">
        <f ca="1">_xll.DBRW($C$3,$G$25,$G$26,$G$27,$E40,W$11)</f>
        <v>42736</v>
      </c>
      <c r="X40" s="38">
        <f ca="1">_xll.DBRW($C$3,$G$25,$G$26,$G$27,$E40,X$11)</f>
        <v>2.5000000000000001E-2</v>
      </c>
      <c r="Y40" s="34">
        <f ca="1">_xll.DBRW($C$3,$G$25,$G$26,$G$27,$E40,Y$11)</f>
        <v>19987.5</v>
      </c>
      <c r="Z40" s="39">
        <f ca="1">_xll.DBRW($C$3,$G$25,$G$26,$G$27,$E40,Z$11)</f>
        <v>0</v>
      </c>
      <c r="AA40" s="40">
        <f ca="1">_xll.DBRW($C$3,$G$25,$G$26,$G$27,$E40,AA$11)</f>
        <v>0</v>
      </c>
      <c r="AB40" s="34">
        <f ca="1">_xll.DBRW($C$3,$G$25,$G$26,$G$27,$E40,AB$11)</f>
        <v>19987.5</v>
      </c>
    </row>
    <row r="41" spans="1:28" customFormat="1" ht="12.75" customHeight="1" x14ac:dyDescent="0.2">
      <c r="A41" s="27" t="s">
        <v>63</v>
      </c>
      <c r="B41" s="28"/>
      <c r="C41" s="27"/>
      <c r="D41" s="27"/>
      <c r="E41" s="29" t="s">
        <v>74</v>
      </c>
      <c r="F41" s="30"/>
      <c r="G41" s="31" t="str">
        <f ca="1">_xll.DBRW($C$13,$G$25,$G$26,$G$27,$E41,G$11)</f>
        <v>Garcia, Andy</v>
      </c>
      <c r="H41" s="32">
        <f ca="1">_xll.DBRW($C$3,$G$25,$G$26,$G$27,$E41,H$11)</f>
        <v>36152</v>
      </c>
      <c r="I41" s="32">
        <f ca="1">_xll.DBRW($C$3,$G$25,$G$26,$G$27,$E41,I$11)</f>
        <v>0</v>
      </c>
      <c r="J41" s="33">
        <f ca="1">_xll.DBRW($C$3,$G$25,$G$26,$G$27,$E41,J$11)</f>
        <v>1</v>
      </c>
      <c r="K41" s="33">
        <f ca="1">_xll.DBRW($C$3,$G$25,$G$26,$G$27,$E41,K$11)</f>
        <v>1</v>
      </c>
      <c r="L41" s="34">
        <f ca="1">_xll.DBRW($C$3,$G$25,$G$26,$G$27,$E41,L$11)</f>
        <v>50000</v>
      </c>
      <c r="M41" s="35" t="str">
        <f ca="1">_xll.DBRW($C$3,$G$25,$G$26,$G$27,$E41,M$11)</f>
        <v/>
      </c>
      <c r="N41" s="47">
        <f ca="1">_xll.DBRW($C$3,$G$25,$G$26,$G$27,$E41,N$11)</f>
        <v>52.083333333333336</v>
      </c>
      <c r="O41" s="47">
        <f ca="1">_xll.DBRW($C$3,$G$25,$G$26,$G$27,$E41,O$11)</f>
        <v>40</v>
      </c>
      <c r="P41" s="33" t="str">
        <f ca="1">_xll.DBRW($C$3,$G$25,$G$26,$G$27,$E41,P$11)</f>
        <v>Monthly</v>
      </c>
      <c r="Q41" s="1"/>
      <c r="R41" s="35" t="str">
        <f ca="1">_xll.DBRW($C$3,$G$25,$G$26,$G$27,$E41,R$11)</f>
        <v/>
      </c>
      <c r="S41" s="36">
        <f ca="1">_xll.DBRW($C$3,$G$25,$G$26,$G$27,$E41,S$11)</f>
        <v>0</v>
      </c>
      <c r="T41" s="37">
        <f ca="1">_xll.DBRW($C$3,$G$25,$G$26,$G$27,$E41,T$11)</f>
        <v>0</v>
      </c>
      <c r="U41" s="35" t="str">
        <f ca="1">_xll.DBRW($C$3,$G$25,$G$26,$G$27,$E41,U$11)</f>
        <v/>
      </c>
      <c r="V41" s="1"/>
      <c r="W41" s="32">
        <f ca="1">_xll.DBRW($C$3,$G$25,$G$26,$G$27,$E41,W$11)</f>
        <v>42736</v>
      </c>
      <c r="X41" s="38">
        <f ca="1">_xll.DBRW($C$3,$G$25,$G$26,$G$27,$E41,X$11)</f>
        <v>2.5000000000000001E-2</v>
      </c>
      <c r="Y41" s="34">
        <f ca="1">_xll.DBRW($C$3,$G$25,$G$26,$G$27,$E41,Y$11)</f>
        <v>51249.999999999993</v>
      </c>
      <c r="Z41" s="39">
        <f ca="1">_xll.DBRW($C$3,$G$25,$G$26,$G$27,$E41,Z$11)</f>
        <v>0</v>
      </c>
      <c r="AA41" s="40">
        <f ca="1">_xll.DBRW($C$3,$G$25,$G$26,$G$27,$E41,AA$11)</f>
        <v>0</v>
      </c>
      <c r="AB41" s="34">
        <f ca="1">_xll.DBRW($C$3,$G$25,$G$26,$G$27,$E41,AB$11)</f>
        <v>51249.999999999993</v>
      </c>
    </row>
    <row r="42" spans="1:28" customFormat="1" ht="12.75" customHeight="1" x14ac:dyDescent="0.2">
      <c r="A42" s="27" t="s">
        <v>63</v>
      </c>
      <c r="B42" s="28"/>
      <c r="C42" s="27"/>
      <c r="D42" s="27"/>
      <c r="E42" s="29" t="s">
        <v>75</v>
      </c>
      <c r="F42" s="30"/>
      <c r="G42" s="31" t="str">
        <f ca="1">_xll.DBRW($C$13,$G$25,$G$26,$G$27,$E42,G$11)</f>
        <v>Keaton, Diane</v>
      </c>
      <c r="H42" s="32">
        <f ca="1">_xll.DBRW($C$3,$G$25,$G$26,$G$27,$E42,H$11)</f>
        <v>31824</v>
      </c>
      <c r="I42" s="32">
        <f ca="1">_xll.DBRW($C$3,$G$25,$G$26,$G$27,$E42,I$11)</f>
        <v>0</v>
      </c>
      <c r="J42" s="33">
        <f ca="1">_xll.DBRW($C$3,$G$25,$G$26,$G$27,$E42,J$11)</f>
        <v>1</v>
      </c>
      <c r="K42" s="33">
        <f ca="1">_xll.DBRW($C$3,$G$25,$G$26,$G$27,$E42,K$11)</f>
        <v>1</v>
      </c>
      <c r="L42" s="34">
        <f ca="1">_xll.DBRW($C$3,$G$25,$G$26,$G$27,$E42,L$11)</f>
        <v>45000</v>
      </c>
      <c r="M42" s="35" t="str">
        <f ca="1">_xll.DBRW($C$3,$G$25,$G$26,$G$27,$E42,M$11)</f>
        <v/>
      </c>
      <c r="N42" s="47">
        <f ca="1">_xll.DBRW($C$3,$G$25,$G$26,$G$27,$E42,N$11)</f>
        <v>46.875</v>
      </c>
      <c r="O42" s="47">
        <f ca="1">_xll.DBRW($C$3,$G$25,$G$26,$G$27,$E42,O$11)</f>
        <v>40</v>
      </c>
      <c r="P42" s="33" t="str">
        <f ca="1">_xll.DBRW($C$3,$G$25,$G$26,$G$27,$E42,P$11)</f>
        <v>Monthly</v>
      </c>
      <c r="Q42" s="1"/>
      <c r="R42" s="35" t="str">
        <f ca="1">_xll.DBRW($C$3,$G$25,$G$26,$G$27,$E42,R$11)</f>
        <v/>
      </c>
      <c r="S42" s="36">
        <f ca="1">_xll.DBRW($C$3,$G$25,$G$26,$G$27,$E42,S$11)</f>
        <v>0</v>
      </c>
      <c r="T42" s="37">
        <f ca="1">_xll.DBRW($C$3,$G$25,$G$26,$G$27,$E42,T$11)</f>
        <v>0</v>
      </c>
      <c r="U42" s="35" t="str">
        <f ca="1">_xll.DBRW($C$3,$G$25,$G$26,$G$27,$E42,U$11)</f>
        <v/>
      </c>
      <c r="V42" s="1"/>
      <c r="W42" s="32">
        <f ca="1">_xll.DBRW($C$3,$G$25,$G$26,$G$27,$E42,W$11)</f>
        <v>42736</v>
      </c>
      <c r="X42" s="38">
        <f ca="1">_xll.DBRW($C$3,$G$25,$G$26,$G$27,$E42,X$11)</f>
        <v>2.5000000000000001E-2</v>
      </c>
      <c r="Y42" s="34">
        <f ca="1">_xll.DBRW($C$3,$G$25,$G$26,$G$27,$E42,Y$11)</f>
        <v>46124.999999999993</v>
      </c>
      <c r="Z42" s="39">
        <f ca="1">_xll.DBRW($C$3,$G$25,$G$26,$G$27,$E42,Z$11)</f>
        <v>0</v>
      </c>
      <c r="AA42" s="40">
        <f ca="1">_xll.DBRW($C$3,$G$25,$G$26,$G$27,$E42,AA$11)</f>
        <v>0</v>
      </c>
      <c r="AB42" s="34">
        <f ca="1">_xll.DBRW($C$3,$G$25,$G$26,$G$27,$E42,AB$11)</f>
        <v>46124.999999999993</v>
      </c>
    </row>
    <row r="43" spans="1:28" customFormat="1" ht="12.75" customHeight="1" x14ac:dyDescent="0.2">
      <c r="A43" s="27" t="s">
        <v>63</v>
      </c>
      <c r="B43" s="28"/>
      <c r="C43" s="27"/>
      <c r="D43" s="27"/>
      <c r="E43" s="29" t="s">
        <v>76</v>
      </c>
      <c r="F43" s="30"/>
      <c r="G43" s="31" t="str">
        <f ca="1">_xll.DBRW($C$13,$G$25,$G$26,$G$27,$E43,G$11)</f>
        <v>Pacino, Al</v>
      </c>
      <c r="H43" s="32">
        <f ca="1">_xll.DBRW($C$3,$G$25,$G$26,$G$27,$E43,H$11)</f>
        <v>37992</v>
      </c>
      <c r="I43" s="32">
        <f ca="1">_xll.DBRW($C$3,$G$25,$G$26,$G$27,$E43,I$11)</f>
        <v>0</v>
      </c>
      <c r="J43" s="33">
        <f ca="1">_xll.DBRW($C$3,$G$25,$G$26,$G$27,$E43,J$11)</f>
        <v>1</v>
      </c>
      <c r="K43" s="33">
        <f ca="1">_xll.DBRW($C$3,$G$25,$G$26,$G$27,$E43,K$11)</f>
        <v>1</v>
      </c>
      <c r="L43" s="34">
        <f ca="1">_xll.DBRW($C$3,$G$25,$G$26,$G$27,$E43,L$11)</f>
        <v>120000</v>
      </c>
      <c r="M43" s="35" t="str">
        <f ca="1">_xll.DBRW($C$3,$G$25,$G$26,$G$27,$E43,M$11)</f>
        <v/>
      </c>
      <c r="N43" s="47">
        <f ca="1">_xll.DBRW($C$3,$G$25,$G$26,$G$27,$E43,N$11)</f>
        <v>125</v>
      </c>
      <c r="O43" s="47">
        <f ca="1">_xll.DBRW($C$3,$G$25,$G$26,$G$27,$E43,O$11)</f>
        <v>40</v>
      </c>
      <c r="P43" s="33" t="str">
        <f ca="1">_xll.DBRW($C$3,$G$25,$G$26,$G$27,$E43,P$11)</f>
        <v>Monthly</v>
      </c>
      <c r="Q43" s="1"/>
      <c r="R43" s="35" t="str">
        <f ca="1">_xll.DBRW($C$3,$G$25,$G$26,$G$27,$E43,R$11)</f>
        <v/>
      </c>
      <c r="S43" s="36">
        <f ca="1">_xll.DBRW($C$3,$G$25,$G$26,$G$27,$E43,S$11)</f>
        <v>0</v>
      </c>
      <c r="T43" s="37">
        <f ca="1">_xll.DBRW($C$3,$G$25,$G$26,$G$27,$E43,T$11)</f>
        <v>0</v>
      </c>
      <c r="U43" s="35" t="str">
        <f ca="1">_xll.DBRW($C$3,$G$25,$G$26,$G$27,$E43,U$11)</f>
        <v/>
      </c>
      <c r="V43" s="1"/>
      <c r="W43" s="32">
        <f ca="1">_xll.DBRW($C$3,$G$25,$G$26,$G$27,$E43,W$11)</f>
        <v>42736</v>
      </c>
      <c r="X43" s="38">
        <f ca="1">_xll.DBRW($C$3,$G$25,$G$26,$G$27,$E43,X$11)</f>
        <v>2.5000000000000001E-2</v>
      </c>
      <c r="Y43" s="34">
        <f ca="1">_xll.DBRW($C$3,$G$25,$G$26,$G$27,$E43,Y$11)</f>
        <v>122999.99999999999</v>
      </c>
      <c r="Z43" s="39">
        <f ca="1">_xll.DBRW($C$3,$G$25,$G$26,$G$27,$E43,Z$11)</f>
        <v>0</v>
      </c>
      <c r="AA43" s="40">
        <f ca="1">_xll.DBRW($C$3,$G$25,$G$26,$G$27,$E43,AA$11)</f>
        <v>0</v>
      </c>
      <c r="AB43" s="34">
        <f ca="1">_xll.DBRW($C$3,$G$25,$G$26,$G$27,$E43,AB$11)</f>
        <v>122999.99999999999</v>
      </c>
    </row>
    <row r="44" spans="1:28" customFormat="1" ht="12.75" customHeight="1" x14ac:dyDescent="0.2">
      <c r="A44" s="27" t="s">
        <v>63</v>
      </c>
      <c r="B44" s="28"/>
      <c r="C44" s="27"/>
      <c r="D44" s="27"/>
      <c r="E44" s="29" t="s">
        <v>77</v>
      </c>
      <c r="F44" s="30"/>
      <c r="G44" s="31" t="str">
        <f ca="1">_xll.DBRW($C$13,$G$25,$G$26,$G$27,$E44,G$11)</f>
        <v>Rocco, Alex</v>
      </c>
      <c r="H44" s="32">
        <f ca="1">_xll.DBRW($C$3,$G$25,$G$26,$G$27,$E44,H$11)</f>
        <v>34575</v>
      </c>
      <c r="I44" s="32">
        <f ca="1">_xll.DBRW($C$3,$G$25,$G$26,$G$27,$E44,I$11)</f>
        <v>0</v>
      </c>
      <c r="J44" s="33">
        <f ca="1">_xll.DBRW($C$3,$G$25,$G$26,$G$27,$E44,J$11)</f>
        <v>1</v>
      </c>
      <c r="K44" s="33">
        <f ca="1">_xll.DBRW($C$3,$G$25,$G$26,$G$27,$E44,K$11)</f>
        <v>1</v>
      </c>
      <c r="L44" s="34">
        <f ca="1">_xll.DBRW($C$3,$G$25,$G$26,$G$27,$E44,L$11)</f>
        <v>90000</v>
      </c>
      <c r="M44" s="35" t="str">
        <f ca="1">_xll.DBRW($C$3,$G$25,$G$26,$G$27,$E44,M$11)</f>
        <v/>
      </c>
      <c r="N44" s="47">
        <f ca="1">_xll.DBRW($C$3,$G$25,$G$26,$G$27,$E44,N$11)</f>
        <v>93.75</v>
      </c>
      <c r="O44" s="47">
        <f ca="1">_xll.DBRW($C$3,$G$25,$G$26,$G$27,$E44,O$11)</f>
        <v>40</v>
      </c>
      <c r="P44" s="33" t="str">
        <f ca="1">_xll.DBRW($C$3,$G$25,$G$26,$G$27,$E44,P$11)</f>
        <v>Monthly</v>
      </c>
      <c r="Q44" s="1"/>
      <c r="R44" s="35" t="str">
        <f ca="1">_xll.DBRW($C$3,$G$25,$G$26,$G$27,$E44,R$11)</f>
        <v/>
      </c>
      <c r="S44" s="36">
        <f ca="1">_xll.DBRW($C$3,$G$25,$G$26,$G$27,$E44,S$11)</f>
        <v>0</v>
      </c>
      <c r="T44" s="37">
        <f ca="1">_xll.DBRW($C$3,$G$25,$G$26,$G$27,$E44,T$11)</f>
        <v>0</v>
      </c>
      <c r="U44" s="35" t="str">
        <f ca="1">_xll.DBRW($C$3,$G$25,$G$26,$G$27,$E44,U$11)</f>
        <v/>
      </c>
      <c r="V44" s="1"/>
      <c r="W44" s="32">
        <f ca="1">_xll.DBRW($C$3,$G$25,$G$26,$G$27,$E44,W$11)</f>
        <v>42736</v>
      </c>
      <c r="X44" s="38">
        <f ca="1">_xll.DBRW($C$3,$G$25,$G$26,$G$27,$E44,X$11)</f>
        <v>2.5000000000000001E-2</v>
      </c>
      <c r="Y44" s="34">
        <f ca="1">_xll.DBRW($C$3,$G$25,$G$26,$G$27,$E44,Y$11)</f>
        <v>92249.999999999985</v>
      </c>
      <c r="Z44" s="39">
        <f ca="1">_xll.DBRW($C$3,$G$25,$G$26,$G$27,$E44,Z$11)</f>
        <v>0</v>
      </c>
      <c r="AA44" s="40">
        <f ca="1">_xll.DBRW($C$3,$G$25,$G$26,$G$27,$E44,AA$11)</f>
        <v>0</v>
      </c>
      <c r="AB44" s="34">
        <f ca="1">_xll.DBRW($C$3,$G$25,$G$26,$G$27,$E44,AB$11)</f>
        <v>92249.999999999985</v>
      </c>
    </row>
    <row r="45" spans="1:28" customFormat="1" ht="12.75" customHeight="1" x14ac:dyDescent="0.2">
      <c r="A45" s="27" t="s">
        <v>63</v>
      </c>
      <c r="B45" s="28"/>
      <c r="C45" s="27"/>
      <c r="D45" s="27"/>
      <c r="E45" s="29" t="s">
        <v>78</v>
      </c>
      <c r="F45" s="30"/>
      <c r="G45" s="31" t="str">
        <f ca="1">_xll.DBRW($C$13,$G$25,$G$26,$G$27,$E45,G$11)</f>
        <v>Shire, Talia</v>
      </c>
      <c r="H45" s="32">
        <f ca="1">_xll.DBRW($C$3,$G$25,$G$26,$G$27,$E45,H$11)</f>
        <v>37175</v>
      </c>
      <c r="I45" s="32">
        <f ca="1">_xll.DBRW($C$3,$G$25,$G$26,$G$27,$E45,I$11)</f>
        <v>0</v>
      </c>
      <c r="J45" s="33">
        <f ca="1">_xll.DBRW($C$3,$G$25,$G$26,$G$27,$E45,J$11)</f>
        <v>1</v>
      </c>
      <c r="K45" s="33">
        <f ca="1">_xll.DBRW($C$3,$G$25,$G$26,$G$27,$E45,K$11)</f>
        <v>1</v>
      </c>
      <c r="L45" s="34">
        <f ca="1">_xll.DBRW($C$3,$G$25,$G$26,$G$27,$E45,L$11)</f>
        <v>22960</v>
      </c>
      <c r="M45" s="35" t="str">
        <f ca="1">_xll.DBRW($C$3,$G$25,$G$26,$G$27,$E45,M$11)</f>
        <v/>
      </c>
      <c r="N45" s="47">
        <f ca="1">_xll.DBRW($C$3,$G$25,$G$26,$G$27,$E45,N$11)</f>
        <v>23.916666666666664</v>
      </c>
      <c r="O45" s="47">
        <f ca="1">_xll.DBRW($C$3,$G$25,$G$26,$G$27,$E45,O$11)</f>
        <v>40</v>
      </c>
      <c r="P45" s="33" t="str">
        <f ca="1">_xll.DBRW($C$3,$G$25,$G$26,$G$27,$E45,P$11)</f>
        <v>Monthly</v>
      </c>
      <c r="Q45" s="1"/>
      <c r="R45" s="35" t="str">
        <f ca="1">_xll.DBRW($C$3,$G$25,$G$26,$G$27,$E45,R$11)</f>
        <v/>
      </c>
      <c r="S45" s="36">
        <f ca="1">_xll.DBRW($C$3,$G$25,$G$26,$G$27,$E45,S$11)</f>
        <v>0</v>
      </c>
      <c r="T45" s="37">
        <f ca="1">_xll.DBRW($C$3,$G$25,$G$26,$G$27,$E45,T$11)</f>
        <v>0</v>
      </c>
      <c r="U45" s="35" t="str">
        <f ca="1">_xll.DBRW($C$3,$G$25,$G$26,$G$27,$E45,U$11)</f>
        <v/>
      </c>
      <c r="V45" s="1"/>
      <c r="W45" s="32">
        <f ca="1">_xll.DBRW($C$3,$G$25,$G$26,$G$27,$E45,W$11)</f>
        <v>42736</v>
      </c>
      <c r="X45" s="38">
        <f ca="1">_xll.DBRW($C$3,$G$25,$G$26,$G$27,$E45,X$11)</f>
        <v>2.5000000000000001E-2</v>
      </c>
      <c r="Y45" s="34">
        <f ca="1">_xll.DBRW($C$3,$G$25,$G$26,$G$27,$E45,Y$11)</f>
        <v>23533.999999999996</v>
      </c>
      <c r="Z45" s="39">
        <f ca="1">_xll.DBRW($C$3,$G$25,$G$26,$G$27,$E45,Z$11)</f>
        <v>0</v>
      </c>
      <c r="AA45" s="40">
        <f ca="1">_xll.DBRW($C$3,$G$25,$G$26,$G$27,$E45,AA$11)</f>
        <v>0</v>
      </c>
      <c r="AB45" s="34">
        <f ca="1">_xll.DBRW($C$3,$G$25,$G$26,$G$27,$E45,AB$11)</f>
        <v>23533.999999999996</v>
      </c>
    </row>
    <row r="46" spans="1:28" customFormat="1" ht="12.75" customHeight="1" x14ac:dyDescent="0.2">
      <c r="A46" s="27" t="s">
        <v>63</v>
      </c>
      <c r="B46" s="28"/>
      <c r="C46" s="27"/>
      <c r="D46" s="27"/>
      <c r="E46" s="29" t="s">
        <v>79</v>
      </c>
      <c r="F46" s="30"/>
      <c r="G46" s="31" t="str">
        <f ca="1">_xll.DBRW($C$13,$G$25,$G$26,$G$27,$E46,G$11)</f>
        <v>Vigoda, Abe</v>
      </c>
      <c r="H46" s="32">
        <f ca="1">_xll.DBRW($C$3,$G$25,$G$26,$G$27,$E46,H$11)</f>
        <v>33770</v>
      </c>
      <c r="I46" s="32">
        <f ca="1">_xll.DBRW($C$3,$G$25,$G$26,$G$27,$E46,I$11)</f>
        <v>0</v>
      </c>
      <c r="J46" s="33">
        <f ca="1">_xll.DBRW($C$3,$G$25,$G$26,$G$27,$E46,J$11)</f>
        <v>1</v>
      </c>
      <c r="K46" s="33">
        <f ca="1">_xll.DBRW($C$3,$G$25,$G$26,$G$27,$E46,K$11)</f>
        <v>1</v>
      </c>
      <c r="L46" s="34">
        <f ca="1">_xll.DBRW($C$3,$G$25,$G$26,$G$27,$E46,L$11)</f>
        <v>42807</v>
      </c>
      <c r="M46" s="35" t="str">
        <f ca="1">_xll.DBRW($C$3,$G$25,$G$26,$G$27,$E46,M$11)</f>
        <v/>
      </c>
      <c r="N46" s="47">
        <f ca="1">_xll.DBRW($C$3,$G$25,$G$26,$G$27,$E46,N$11)</f>
        <v>44.590625000000003</v>
      </c>
      <c r="O46" s="47">
        <f ca="1">_xll.DBRW($C$3,$G$25,$G$26,$G$27,$E46,O$11)</f>
        <v>40</v>
      </c>
      <c r="P46" s="33" t="str">
        <f ca="1">_xll.DBRW($C$3,$G$25,$G$26,$G$27,$E46,P$11)</f>
        <v>Monthly</v>
      </c>
      <c r="Q46" s="1"/>
      <c r="R46" s="35" t="str">
        <f ca="1">_xll.DBRW($C$3,$G$25,$G$26,$G$27,$E46,R$11)</f>
        <v/>
      </c>
      <c r="S46" s="36">
        <f ca="1">_xll.DBRW($C$3,$G$25,$G$26,$G$27,$E46,S$11)</f>
        <v>0</v>
      </c>
      <c r="T46" s="37">
        <f ca="1">_xll.DBRW($C$3,$G$25,$G$26,$G$27,$E46,T$11)</f>
        <v>0</v>
      </c>
      <c r="U46" s="35" t="str">
        <f ca="1">_xll.DBRW($C$3,$G$25,$G$26,$G$27,$E46,U$11)</f>
        <v/>
      </c>
      <c r="V46" s="1"/>
      <c r="W46" s="32">
        <f ca="1">_xll.DBRW($C$3,$G$25,$G$26,$G$27,$E46,W$11)</f>
        <v>42736</v>
      </c>
      <c r="X46" s="38">
        <f ca="1">_xll.DBRW($C$3,$G$25,$G$26,$G$27,$E46,X$11)</f>
        <v>2.5000000000000001E-2</v>
      </c>
      <c r="Y46" s="34">
        <f ca="1">_xll.DBRW($C$3,$G$25,$G$26,$G$27,$E46,Y$11)</f>
        <v>43877.174999999996</v>
      </c>
      <c r="Z46" s="39">
        <f ca="1">_xll.DBRW($C$3,$G$25,$G$26,$G$27,$E46,Z$11)</f>
        <v>0</v>
      </c>
      <c r="AA46" s="40">
        <f ca="1">_xll.DBRW($C$3,$G$25,$G$26,$G$27,$E46,AA$11)</f>
        <v>0</v>
      </c>
      <c r="AB46" s="34">
        <f ca="1">_xll.DBRW($C$3,$G$25,$G$26,$G$27,$E46,AB$11)</f>
        <v>43877.174999999996</v>
      </c>
    </row>
    <row r="47" spans="1:28" ht="4.5" customHeight="1" x14ac:dyDescent="0.2"/>
    <row r="48" spans="1:28" ht="12.75" customHeight="1" x14ac:dyDescent="0.2">
      <c r="G48" s="45" t="s">
        <v>38</v>
      </c>
    </row>
    <row r="49" spans="1:28" x14ac:dyDescent="0.2">
      <c r="A49" s="27"/>
      <c r="B49" s="28"/>
      <c r="C49" s="27"/>
      <c r="D49" s="27"/>
      <c r="E49" s="46" t="s">
        <v>53</v>
      </c>
      <c r="G49" s="44" t="str">
        <f ca="1">_xll.DBRW($C$3,$G$25,$G$26,$G$27,$E49,G$11)</f>
        <v>Sales Analyst</v>
      </c>
      <c r="H49" s="49">
        <f ca="1">_xll.DBRW($C$3,$G$25,$G$26,$G$27,$E49,H$11)</f>
        <v>42461</v>
      </c>
      <c r="I49" s="49">
        <f ca="1">_xll.DBRW($C$3,$G$25,$G$26,$G$27,$E49,I$11)</f>
        <v>0</v>
      </c>
      <c r="J49" s="33">
        <f ca="1">_xll.DBRW($C$3,$G$25,$G$26,$G$27,$E49,J$11)</f>
        <v>0.75</v>
      </c>
      <c r="K49" s="33">
        <f ca="1">_xll.DBRW($C$3,$G$25,$G$26,$G$27,$E49,K$11)</f>
        <v>1</v>
      </c>
      <c r="L49" s="34">
        <f ca="1">_xll.DBRW($C$3,$G$25,$G$26,$G$27,$E49,L$11)</f>
        <v>0</v>
      </c>
      <c r="M49" s="35" t="str">
        <f ca="1">_xll.DBRW($C$3,$G$25,$G$26,$G$27,$E49,M$11)</f>
        <v>Y</v>
      </c>
      <c r="N49" s="47">
        <f ca="1">_xll.DBRW($C$3,$G$25,$G$26,$G$27,$E49,N$11)</f>
        <v>0</v>
      </c>
      <c r="O49" s="47">
        <f ca="1">_xll.DBRW($C$3,$G$25,$G$26,$G$27,$E49,O$11)</f>
        <v>30</v>
      </c>
      <c r="P49" s="33" t="str">
        <f ca="1">_xll.DBRW($C$3,$G$25,$G$26,$G$27,$E49,P$11)</f>
        <v>Monthly</v>
      </c>
      <c r="R49" s="35" t="str">
        <f ca="1">_xll.DBRW($C$3,$G$25,$G$26,$G$27,$E49,R$11)</f>
        <v/>
      </c>
      <c r="S49" s="36">
        <f ca="1">_xll.DBRW($C$3,$G$25,$G$26,$G$27,$E49,S$11)</f>
        <v>0</v>
      </c>
      <c r="T49" s="37">
        <f ca="1">_xll.DBRW($C$3,$G$25,$G$26,$G$27,$E49,T$11)</f>
        <v>0</v>
      </c>
      <c r="U49" s="35" t="str">
        <f ca="1">_xll.DBRW($C$3,$G$25,$G$26,$G$27,$E49,U$11)</f>
        <v/>
      </c>
      <c r="W49" s="32">
        <f ca="1">_xll.DBRW($C$3,$G$25,$G$26,$G$27,$E49,W$11)</f>
        <v>0</v>
      </c>
      <c r="X49" s="38">
        <f ca="1">_xll.DBRW($C$3,$G$25,$G$26,$G$27,$E49,X$11)</f>
        <v>0</v>
      </c>
      <c r="Y49" s="34">
        <f ca="1">_xll.DBRW($C$3,$G$25,$G$26,$G$27,$E49,Y$11)</f>
        <v>0</v>
      </c>
      <c r="Z49" s="39">
        <f ca="1">_xll.DBRW($C$3,$G$25,$G$26,$G$27,$E49,Z$11)</f>
        <v>0</v>
      </c>
      <c r="AA49" s="40">
        <f ca="1">_xll.DBRW($C$3,$G$25,$G$26,$G$27,$E49,AA$11)</f>
        <v>0</v>
      </c>
      <c r="AB49" s="34">
        <f ca="1">_xll.DBRW($C$3,$G$25,$G$26,$G$27,$E49,AB$11)</f>
        <v>0</v>
      </c>
    </row>
    <row r="50" spans="1:28" s="29" customFormat="1" x14ac:dyDescent="0.2">
      <c r="A50" s="27"/>
      <c r="B50" s="28"/>
      <c r="C50" s="27"/>
      <c r="D50" s="27"/>
      <c r="E50" s="46" t="s">
        <v>51</v>
      </c>
      <c r="F50" s="1"/>
      <c r="G50" s="44" t="str">
        <f ca="1">_xll.DBRW($C$3,$G$25,$G$26,$G$27,$E50,G$11)</f>
        <v>Sales Administrative Asst</v>
      </c>
      <c r="H50" s="49">
        <f ca="1">_xll.DBRW($C$3,$G$25,$G$26,$G$27,$E50,H$11)</f>
        <v>42461</v>
      </c>
      <c r="I50" s="49">
        <f ca="1">_xll.DBRW($C$3,$G$25,$G$26,$G$27,$E50,I$11)</f>
        <v>0</v>
      </c>
      <c r="J50" s="33">
        <f ca="1">_xll.DBRW($C$3,$G$25,$G$26,$G$27,$E50,J$11)</f>
        <v>1</v>
      </c>
      <c r="K50" s="33">
        <f ca="1">_xll.DBRW($C$3,$G$25,$G$26,$G$27,$E50,K$11)</f>
        <v>1</v>
      </c>
      <c r="L50" s="34">
        <f ca="1">_xll.DBRW($C$3,$G$25,$G$26,$G$27,$E50,L$11)</f>
        <v>55000</v>
      </c>
      <c r="M50" s="35" t="str">
        <f ca="1">_xll.DBRW($C$3,$G$25,$G$26,$G$27,$E50,M$11)</f>
        <v/>
      </c>
      <c r="N50" s="47">
        <f ca="1">_xll.DBRW($C$3,$G$25,$G$26,$G$27,$E50,N$11)</f>
        <v>57.291666666666664</v>
      </c>
      <c r="O50" s="47">
        <f ca="1">_xll.DBRW($C$3,$G$25,$G$26,$G$27,$E50,O$11)</f>
        <v>40</v>
      </c>
      <c r="P50" s="33" t="str">
        <f ca="1">_xll.DBRW($C$3,$G$25,$G$26,$G$27,$E50,P$11)</f>
        <v>Monthly</v>
      </c>
      <c r="Q50" s="1"/>
      <c r="R50" s="35" t="str">
        <f ca="1">_xll.DBRW($C$3,$G$25,$G$26,$G$27,$E50,R$11)</f>
        <v/>
      </c>
      <c r="S50" s="36">
        <f ca="1">_xll.DBRW($C$3,$G$25,$G$26,$G$27,$E50,S$11)</f>
        <v>0</v>
      </c>
      <c r="T50" s="37">
        <f ca="1">_xll.DBRW($C$3,$G$25,$G$26,$G$27,$E50,T$11)</f>
        <v>0</v>
      </c>
      <c r="U50" s="35" t="str">
        <f ca="1">_xll.DBRW($C$3,$G$25,$G$26,$G$27,$E50,U$11)</f>
        <v/>
      </c>
      <c r="V50" s="1"/>
      <c r="W50" s="32">
        <f ca="1">_xll.DBRW($C$3,$G$25,$G$26,$G$27,$E50,W$11)</f>
        <v>0</v>
      </c>
      <c r="X50" s="38">
        <f ca="1">_xll.DBRW($C$3,$G$25,$G$26,$G$27,$E50,X$11)</f>
        <v>0</v>
      </c>
      <c r="Y50" s="34">
        <f ca="1">_xll.DBRW($C$3,$G$25,$G$26,$G$27,$E50,Y$11)</f>
        <v>55000</v>
      </c>
      <c r="Z50" s="39">
        <f ca="1">_xll.DBRW($C$3,$G$25,$G$26,$G$27,$E50,Z$11)</f>
        <v>0</v>
      </c>
      <c r="AA50" s="40">
        <f ca="1">_xll.DBRW($C$3,$G$25,$G$26,$G$27,$E50,AA$11)</f>
        <v>0</v>
      </c>
      <c r="AB50" s="34">
        <f ca="1">_xll.DBRW($C$3,$G$25,$G$26,$G$27,$E50,AB$11)</f>
        <v>55000</v>
      </c>
    </row>
    <row r="51" spans="1:28" s="29" customFormat="1" x14ac:dyDescent="0.2">
      <c r="A51" s="27"/>
      <c r="B51" s="28"/>
      <c r="C51" s="27"/>
      <c r="D51" s="27"/>
      <c r="E51" s="46" t="s">
        <v>52</v>
      </c>
      <c r="F51" s="1"/>
      <c r="G51" s="44" t="str">
        <f ca="1">_xll.DBRW($C$3,$G$25,$G$26,$G$27,$E51,G$11)</f>
        <v>Sales Rep - Major Accts</v>
      </c>
      <c r="H51" s="49">
        <f ca="1">_xll.DBRW($C$3,$G$25,$G$26,$G$27,$E51,H$11)</f>
        <v>42552</v>
      </c>
      <c r="I51" s="49">
        <f ca="1">_xll.DBRW($C$3,$G$25,$G$26,$G$27,$E51,I$11)</f>
        <v>0</v>
      </c>
      <c r="J51" s="33">
        <f ca="1">_xll.DBRW($C$3,$G$25,$G$26,$G$27,$E51,J$11)</f>
        <v>1</v>
      </c>
      <c r="K51" s="33">
        <f ca="1">_xll.DBRW($C$3,$G$25,$G$26,$G$27,$E51,K$11)</f>
        <v>1</v>
      </c>
      <c r="L51" s="34">
        <f ca="1">_xll.DBRW($C$3,$G$25,$G$26,$G$27,$E51,L$11)</f>
        <v>150000</v>
      </c>
      <c r="M51" s="35" t="str">
        <f ca="1">_xll.DBRW($C$3,$G$25,$G$26,$G$27,$E51,M$11)</f>
        <v/>
      </c>
      <c r="N51" s="47">
        <f ca="1">_xll.DBRW($C$3,$G$25,$G$26,$G$27,$E51,N$11)</f>
        <v>156.25</v>
      </c>
      <c r="O51" s="47">
        <f ca="1">_xll.DBRW($C$3,$G$25,$G$26,$G$27,$E51,O$11)</f>
        <v>40</v>
      </c>
      <c r="P51" s="33" t="str">
        <f ca="1">_xll.DBRW($C$3,$G$25,$G$26,$G$27,$E51,P$11)</f>
        <v>Monthly</v>
      </c>
      <c r="Q51" s="1"/>
      <c r="R51" s="35" t="str">
        <f ca="1">_xll.DBRW($C$3,$G$25,$G$26,$G$27,$E51,R$11)</f>
        <v/>
      </c>
      <c r="S51" s="36">
        <f ca="1">_xll.DBRW($C$3,$G$25,$G$26,$G$27,$E51,S$11)</f>
        <v>0</v>
      </c>
      <c r="T51" s="37">
        <f ca="1">_xll.DBRW($C$3,$G$25,$G$26,$G$27,$E51,T$11)</f>
        <v>0</v>
      </c>
      <c r="U51" s="35" t="str">
        <f ca="1">_xll.DBRW($C$3,$G$25,$G$26,$G$27,$E51,U$11)</f>
        <v/>
      </c>
      <c r="V51" s="1"/>
      <c r="W51" s="32">
        <f ca="1">_xll.DBRW($C$3,$G$25,$G$26,$G$27,$E51,W$11)</f>
        <v>0</v>
      </c>
      <c r="X51" s="38">
        <f ca="1">_xll.DBRW($C$3,$G$25,$G$26,$G$27,$E51,X$11)</f>
        <v>0</v>
      </c>
      <c r="Y51" s="34">
        <f ca="1">_xll.DBRW($C$3,$G$25,$G$26,$G$27,$E51,Y$11)</f>
        <v>150000</v>
      </c>
      <c r="Z51" s="39">
        <f ca="1">_xll.DBRW($C$3,$G$25,$G$26,$G$27,$E51,Z$11)</f>
        <v>0</v>
      </c>
      <c r="AA51" s="40">
        <f ca="1">_xll.DBRW($C$3,$G$25,$G$26,$G$27,$E51,AA$11)</f>
        <v>0</v>
      </c>
      <c r="AB51" s="34">
        <f ca="1">_xll.DBRW($C$3,$G$25,$G$26,$G$27,$E51,AB$11)</f>
        <v>150000</v>
      </c>
    </row>
    <row r="52" spans="1:28" ht="4.5" customHeight="1" x14ac:dyDescent="0.2">
      <c r="S52" s="26"/>
    </row>
    <row r="53" spans="1:28" x14ac:dyDescent="0.2">
      <c r="G53" s="45" t="s">
        <v>85</v>
      </c>
    </row>
    <row r="54" spans="1:28" x14ac:dyDescent="0.2">
      <c r="A54" s="27"/>
      <c r="B54" s="28"/>
      <c r="C54" s="27"/>
      <c r="D54" s="27"/>
      <c r="E54" s="46" t="s">
        <v>82</v>
      </c>
      <c r="G54" s="44" t="str">
        <f ca="1">_xll.DBRW($C$3,$G$25,$G$26,$G$27,$E54,G$11)</f>
        <v/>
      </c>
      <c r="H54" s="49">
        <f ca="1">_xll.DBRW($C$3,$G$25,$G$26,$G$27,$E54,H$11)</f>
        <v>0</v>
      </c>
      <c r="I54" s="49">
        <f ca="1">_xll.DBRW($C$3,$G$25,$G$26,$G$27,$E54,I$11)</f>
        <v>0</v>
      </c>
      <c r="J54" s="33">
        <f ca="1">_xll.DBRW($C$3,$G$25,$G$26,$G$27,$E54,J$11)</f>
        <v>0</v>
      </c>
      <c r="K54" s="33">
        <f ca="1">_xll.DBRW($C$3,$G$25,$G$26,$G$27,$E54,K$11)</f>
        <v>0</v>
      </c>
      <c r="L54" s="34">
        <f ca="1">_xll.DBRW($C$3,$G$25,$G$26,$G$27,$E54,L$11)</f>
        <v>0</v>
      </c>
      <c r="M54" s="35" t="str">
        <f ca="1">_xll.DBRW($C$3,$G$25,$G$26,$G$27,$E54,M$11)</f>
        <v/>
      </c>
      <c r="N54" s="47">
        <f ca="1">_xll.DBRW($C$3,$G$25,$G$26,$G$27,$E54,N$11)</f>
        <v>0</v>
      </c>
      <c r="O54" s="47">
        <f ca="1">_xll.DBRW($C$3,$G$25,$G$26,$G$27,$E54,O$11)</f>
        <v>0</v>
      </c>
      <c r="P54" s="33" t="str">
        <f ca="1">_xll.DBRW($C$3,$G$25,$G$26,$G$27,$E54,P$11)</f>
        <v/>
      </c>
      <c r="R54" s="35" t="str">
        <f ca="1">_xll.DBRW($C$3,$G$25,$G$26,$G$27,$E54,R$11)</f>
        <v/>
      </c>
      <c r="S54" s="36">
        <f ca="1">_xll.DBRW($C$3,$G$25,$G$26,$G$27,$E54,S$11)</f>
        <v>0</v>
      </c>
      <c r="T54" s="37">
        <f ca="1">_xll.DBRW($C$3,$G$25,$G$26,$G$27,$E54,T$11)</f>
        <v>0</v>
      </c>
      <c r="U54" s="35" t="str">
        <f ca="1">_xll.DBRW($C$3,$G$25,$G$26,$G$27,$E54,U$11)</f>
        <v/>
      </c>
      <c r="W54" s="32">
        <f ca="1">_xll.DBRW($C$3,$G$25,$G$26,$G$27,$E54,W$11)</f>
        <v>0</v>
      </c>
      <c r="X54" s="38">
        <f ca="1">_xll.DBRW($C$3,$G$25,$G$26,$G$27,$E54,X$11)</f>
        <v>0</v>
      </c>
      <c r="Y54" s="34">
        <f ca="1">_xll.DBRW($C$3,$G$25,$G$26,$G$27,$E54,Y$11)</f>
        <v>0</v>
      </c>
      <c r="Z54" s="39">
        <f ca="1">_xll.DBRW($C$3,$G$25,$G$26,$G$27,$E54,Z$11)</f>
        <v>0</v>
      </c>
      <c r="AA54" s="40">
        <f ca="1">_xll.DBRW($C$3,$G$25,$G$26,$G$27,$E54,AA$11)</f>
        <v>0</v>
      </c>
      <c r="AB54" s="34">
        <f ca="1">_xll.DBRW($C$3,$G$25,$G$26,$G$27,$E54,AB$11)</f>
        <v>0</v>
      </c>
    </row>
    <row r="55" spans="1:28" s="29" customFormat="1" x14ac:dyDescent="0.2">
      <c r="A55" s="27"/>
      <c r="B55" s="28"/>
      <c r="C55" s="27"/>
      <c r="D55" s="27"/>
      <c r="E55" s="46" t="s">
        <v>83</v>
      </c>
      <c r="F55" s="1"/>
      <c r="G55" s="44" t="str">
        <f ca="1">_xll.DBRW($C$3,$G$25,$G$26,$G$27,$E55,G$11)</f>
        <v/>
      </c>
      <c r="H55" s="49">
        <f ca="1">_xll.DBRW($C$3,$G$25,$G$26,$G$27,$E55,H$11)</f>
        <v>0</v>
      </c>
      <c r="I55" s="49">
        <f ca="1">_xll.DBRW($C$3,$G$25,$G$26,$G$27,$E55,I$11)</f>
        <v>0</v>
      </c>
      <c r="J55" s="33">
        <f ca="1">_xll.DBRW($C$3,$G$25,$G$26,$G$27,$E55,J$11)</f>
        <v>0</v>
      </c>
      <c r="K55" s="33">
        <f ca="1">_xll.DBRW($C$3,$G$25,$G$26,$G$27,$E55,K$11)</f>
        <v>0</v>
      </c>
      <c r="L55" s="34">
        <f ca="1">_xll.DBRW($C$3,$G$25,$G$26,$G$27,$E55,L$11)</f>
        <v>0</v>
      </c>
      <c r="M55" s="35" t="str">
        <f ca="1">_xll.DBRW($C$3,$G$25,$G$26,$G$27,$E55,M$11)</f>
        <v/>
      </c>
      <c r="N55" s="47">
        <f ca="1">_xll.DBRW($C$3,$G$25,$G$26,$G$27,$E55,N$11)</f>
        <v>0</v>
      </c>
      <c r="O55" s="47">
        <f ca="1">_xll.DBRW($C$3,$G$25,$G$26,$G$27,$E55,O$11)</f>
        <v>0</v>
      </c>
      <c r="P55" s="33" t="str">
        <f ca="1">_xll.DBRW($C$3,$G$25,$G$26,$G$27,$E55,P$11)</f>
        <v/>
      </c>
      <c r="Q55" s="1"/>
      <c r="R55" s="35" t="str">
        <f ca="1">_xll.DBRW($C$3,$G$25,$G$26,$G$27,$E55,R$11)</f>
        <v/>
      </c>
      <c r="S55" s="36">
        <f ca="1">_xll.DBRW($C$3,$G$25,$G$26,$G$27,$E55,S$11)</f>
        <v>0</v>
      </c>
      <c r="T55" s="37">
        <f ca="1">_xll.DBRW($C$3,$G$25,$G$26,$G$27,$E55,T$11)</f>
        <v>0</v>
      </c>
      <c r="U55" s="35" t="str">
        <f ca="1">_xll.DBRW($C$3,$G$25,$G$26,$G$27,$E55,U$11)</f>
        <v/>
      </c>
      <c r="V55" s="1"/>
      <c r="W55" s="32">
        <f ca="1">_xll.DBRW($C$3,$G$25,$G$26,$G$27,$E55,W$11)</f>
        <v>0</v>
      </c>
      <c r="X55" s="38">
        <f ca="1">_xll.DBRW($C$3,$G$25,$G$26,$G$27,$E55,X$11)</f>
        <v>0</v>
      </c>
      <c r="Y55" s="34">
        <f ca="1">_xll.DBRW($C$3,$G$25,$G$26,$G$27,$E55,Y$11)</f>
        <v>0</v>
      </c>
      <c r="Z55" s="39">
        <f ca="1">_xll.DBRW($C$3,$G$25,$G$26,$G$27,$E55,Z$11)</f>
        <v>0</v>
      </c>
      <c r="AA55" s="40">
        <f ca="1">_xll.DBRW($C$3,$G$25,$G$26,$G$27,$E55,AA$11)</f>
        <v>0</v>
      </c>
      <c r="AB55" s="34">
        <f ca="1">_xll.DBRW($C$3,$G$25,$G$26,$G$27,$E55,AB$11)</f>
        <v>0</v>
      </c>
    </row>
    <row r="56" spans="1:28" s="29" customFormat="1" x14ac:dyDescent="0.2">
      <c r="A56" s="27"/>
      <c r="B56" s="28"/>
      <c r="C56" s="27"/>
      <c r="D56" s="27"/>
      <c r="E56" s="46" t="s">
        <v>84</v>
      </c>
      <c r="F56" s="1"/>
      <c r="G56" s="44" t="str">
        <f ca="1">_xll.DBRW($C$3,$G$25,$G$26,$G$27,$E56,G$11)</f>
        <v/>
      </c>
      <c r="H56" s="49">
        <f ca="1">_xll.DBRW($C$3,$G$25,$G$26,$G$27,$E56,H$11)</f>
        <v>0</v>
      </c>
      <c r="I56" s="49">
        <f ca="1">_xll.DBRW($C$3,$G$25,$G$26,$G$27,$E56,I$11)</f>
        <v>0</v>
      </c>
      <c r="J56" s="33">
        <f ca="1">_xll.DBRW($C$3,$G$25,$G$26,$G$27,$E56,J$11)</f>
        <v>0</v>
      </c>
      <c r="K56" s="33">
        <f ca="1">_xll.DBRW($C$3,$G$25,$G$26,$G$27,$E56,K$11)</f>
        <v>0</v>
      </c>
      <c r="L56" s="34">
        <f ca="1">_xll.DBRW($C$3,$G$25,$G$26,$G$27,$E56,L$11)</f>
        <v>0</v>
      </c>
      <c r="M56" s="35" t="str">
        <f ca="1">_xll.DBRW($C$3,$G$25,$G$26,$G$27,$E56,M$11)</f>
        <v/>
      </c>
      <c r="N56" s="47">
        <f ca="1">_xll.DBRW($C$3,$G$25,$G$26,$G$27,$E56,N$11)</f>
        <v>0</v>
      </c>
      <c r="O56" s="47">
        <f ca="1">_xll.DBRW($C$3,$G$25,$G$26,$G$27,$E56,O$11)</f>
        <v>0</v>
      </c>
      <c r="P56" s="33" t="str">
        <f ca="1">_xll.DBRW($C$3,$G$25,$G$26,$G$27,$E56,P$11)</f>
        <v/>
      </c>
      <c r="Q56" s="1"/>
      <c r="R56" s="35" t="str">
        <f ca="1">_xll.DBRW($C$3,$G$25,$G$26,$G$27,$E56,R$11)</f>
        <v/>
      </c>
      <c r="S56" s="36">
        <f ca="1">_xll.DBRW($C$3,$G$25,$G$26,$G$27,$E56,S$11)</f>
        <v>0</v>
      </c>
      <c r="T56" s="37">
        <f ca="1">_xll.DBRW($C$3,$G$25,$G$26,$G$27,$E56,T$11)</f>
        <v>0</v>
      </c>
      <c r="U56" s="35" t="str">
        <f ca="1">_xll.DBRW($C$3,$G$25,$G$26,$G$27,$E56,U$11)</f>
        <v/>
      </c>
      <c r="V56" s="1"/>
      <c r="W56" s="32">
        <f ca="1">_xll.DBRW($C$3,$G$25,$G$26,$G$27,$E56,W$11)</f>
        <v>0</v>
      </c>
      <c r="X56" s="38">
        <f ca="1">_xll.DBRW($C$3,$G$25,$G$26,$G$27,$E56,X$11)</f>
        <v>0</v>
      </c>
      <c r="Y56" s="34">
        <f ca="1">_xll.DBRW($C$3,$G$25,$G$26,$G$27,$E56,Y$11)</f>
        <v>0</v>
      </c>
      <c r="Z56" s="39">
        <f ca="1">_xll.DBRW($C$3,$G$25,$G$26,$G$27,$E56,Z$11)</f>
        <v>0</v>
      </c>
      <c r="AA56" s="40">
        <f ca="1">_xll.DBRW($C$3,$G$25,$G$26,$G$27,$E56,AA$11)</f>
        <v>0</v>
      </c>
      <c r="AB56" s="34">
        <f ca="1">_xll.DBRW($C$3,$G$25,$G$26,$G$27,$E56,AB$11)</f>
        <v>0</v>
      </c>
    </row>
  </sheetData>
  <mergeCells count="2">
    <mergeCell ref="C5:E5"/>
    <mergeCell ref="C12:E12"/>
  </mergeCells>
  <conditionalFormatting sqref="Z19">
    <cfRule type="expression" dxfId="14" priority="159">
      <formula>Z19=0</formula>
    </cfRule>
  </conditionalFormatting>
  <conditionalFormatting sqref="W19">
    <cfRule type="expression" dxfId="13" priority="155">
      <formula>W19=0</formula>
    </cfRule>
  </conditionalFormatting>
  <conditionalFormatting sqref="H19:I19">
    <cfRule type="expression" dxfId="12" priority="154">
      <formula>H19=0</formula>
    </cfRule>
  </conditionalFormatting>
  <conditionalFormatting sqref="Z21">
    <cfRule type="expression" dxfId="11" priority="153">
      <formula>Z21=0</formula>
    </cfRule>
  </conditionalFormatting>
  <conditionalFormatting sqref="W21">
    <cfRule type="expression" dxfId="10" priority="152">
      <formula>W21=0</formula>
    </cfRule>
  </conditionalFormatting>
  <conditionalFormatting sqref="H21:I21">
    <cfRule type="expression" dxfId="9" priority="147">
      <formula>H21=0</formula>
    </cfRule>
  </conditionalFormatting>
  <conditionalFormatting sqref="W49:W51">
    <cfRule type="expression" dxfId="8" priority="145">
      <formula>W49=0</formula>
    </cfRule>
  </conditionalFormatting>
  <conditionalFormatting sqref="Z49:Z51">
    <cfRule type="expression" dxfId="7" priority="146">
      <formula>Z49=0</formula>
    </cfRule>
  </conditionalFormatting>
  <conditionalFormatting sqref="H49:I51">
    <cfRule type="expression" dxfId="6" priority="71">
      <formula>H49=0</formula>
    </cfRule>
  </conditionalFormatting>
  <conditionalFormatting sqref="Z54:Z56">
    <cfRule type="expression" dxfId="5" priority="21">
      <formula>Z54=0</formula>
    </cfRule>
  </conditionalFormatting>
  <conditionalFormatting sqref="W54:W56">
    <cfRule type="expression" dxfId="4" priority="20">
      <formula>W54=0</formula>
    </cfRule>
  </conditionalFormatting>
  <conditionalFormatting sqref="H54:I56">
    <cfRule type="expression" dxfId="3" priority="19">
      <formula>H54=0</formula>
    </cfRule>
  </conditionalFormatting>
  <conditionalFormatting sqref="Z34:Z46">
    <cfRule type="expression" dxfId="2" priority="3">
      <formula>Z34=0</formula>
    </cfRule>
  </conditionalFormatting>
  <conditionalFormatting sqref="W34:W46">
    <cfRule type="expression" dxfId="1" priority="2">
      <formula>W34=0</formula>
    </cfRule>
  </conditionalFormatting>
  <conditionalFormatting sqref="H34:I46">
    <cfRule type="expression" dxfId="0" priority="1">
      <formula>H34=0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Entry</vt:lpstr>
      <vt:lpstr>server</vt:lpstr>
      <vt:lpstr>Entry!TM1RPTDATARNGFILL3</vt:lpstr>
      <vt:lpstr>Entry!TM1RPTDATARNGSTF</vt:lpstr>
      <vt:lpstr>TM1RPTFMTIDCOL</vt:lpstr>
      <vt:lpstr>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Bernatchez</dc:creator>
  <cp:lastModifiedBy>modeler2</cp:lastModifiedBy>
  <dcterms:created xsi:type="dcterms:W3CDTF">2016-03-16T19:42:08Z</dcterms:created>
  <dcterms:modified xsi:type="dcterms:W3CDTF">2017-08-06T11:11:41Z</dcterms:modified>
</cp:coreProperties>
</file>