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drawings/drawing2.xml" ContentType="application/vnd.openxmlformats-officedocument.drawing+xml"/>
  <Override PartName="/xl/activeX/activeX3.xml" ContentType="application/vnd.ms-office.activeX+xml"/>
  <Override PartName="/xl/drawings/drawing3.xml" ContentType="application/vnd.openxmlformats-officedocument.drawing+xml"/>
  <Override PartName="/xl/activeX/activeX4.xml" ContentType="application/vnd.ms-office.activeX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465" yWindow="4620" windowWidth="11910" windowHeight="1260" tabRatio="399"/>
  </bookViews>
  <sheets>
    <sheet name="Entry" sheetId="25" r:id="rId1"/>
    <sheet name="Review" sheetId="32" r:id="rId2"/>
    <sheet name="Line_Item" sheetId="28" r:id="rId3"/>
    <sheet name="Spread_Key" sheetId="27" r:id="rId4"/>
    <sheet name="{PL}PickLst" sheetId="30" state="hidden" r:id="rId5"/>
  </sheets>
  <definedNames>
    <definedName name="_xlnm.Print_Area" localSheetId="0">Entry!$G$40:$AE$73</definedName>
    <definedName name="_xlnm.Print_Area" localSheetId="2">Line_Item!$F$45:$U$46</definedName>
    <definedName name="_xlnm.Print_Area" localSheetId="1">Review!$G$40:$AD$73</definedName>
    <definedName name="_xlnm.Print_Area" localSheetId="3">Spread_Key!$B$5:$F$46</definedName>
    <definedName name="_xlnm.Print_Titles" localSheetId="0">Entry!$33:$38</definedName>
    <definedName name="_xlnm.Print_Titles" localSheetId="2">Line_Item!$32:$42</definedName>
    <definedName name="_xlnm.Print_Titles" localSheetId="1">Review!$33:$38</definedName>
    <definedName name="_xlnm.Print_Titles" localSheetId="3">Spread_Key!$1:$4</definedName>
    <definedName name="TM1REBUILDOPTION">1</definedName>
    <definedName name="TM1RPTDATARNGASSETS1" localSheetId="0">Entry!$40:$72</definedName>
    <definedName name="TM1RPTDATARNGBSLID1" localSheetId="2">Line_Item!$46:$71</definedName>
    <definedName name="TM1RPTDATARNGEQTY1" localSheetId="0">Entry!$95:$102</definedName>
    <definedName name="TM1RPTDATARNGLIAB1" localSheetId="0">Entry!$75:$92</definedName>
    <definedName name="TM1RPTDATARNGLINE1" localSheetId="2">Line_Item!$46:$46</definedName>
    <definedName name="TM1RPTDATARNGREVEQY1" localSheetId="1">Review!$95:$102</definedName>
    <definedName name="TM1RPTDATARNGREVLIB1" localSheetId="1">Review!$75:$92</definedName>
    <definedName name="TM1RPTDATARNGRVAST1" localSheetId="1">Review!$40:$72</definedName>
    <definedName name="TM1RPTFMTIDCOL" localSheetId="0">Entry!$A$22:$A$28</definedName>
    <definedName name="TM1RPTFMTIDCOL" localSheetId="2">Line_Item!$A$21:$A$28</definedName>
    <definedName name="TM1RPTFMTIDCOL" localSheetId="1">Review!$A$22:$A$28</definedName>
    <definedName name="TM1RPTFMTRNG" localSheetId="0">Entry!$H$22:$AE$28</definedName>
    <definedName name="TM1RPTFMTRNG" localSheetId="2">Line_Item!$F$21:$U$28</definedName>
    <definedName name="TM1RPTFMTRNG" localSheetId="1">Review!$H$22:$AD$28</definedName>
    <definedName name="Year">Entry!$H$34</definedName>
  </definedNames>
  <calcPr calcId="145621" calcMode="manual" concurrentCalc="0"/>
</workbook>
</file>

<file path=xl/calcChain.xml><?xml version="1.0" encoding="utf-8"?>
<calcChain xmlns="http://schemas.openxmlformats.org/spreadsheetml/2006/main">
  <c r="G16" i="25" l="1"/>
  <c r="B3" i="25"/>
  <c r="B10" i="25"/>
  <c r="G72" i="25"/>
  <c r="E16" i="25"/>
  <c r="H33" i="25"/>
  <c r="B34" i="25"/>
  <c r="H34" i="25"/>
  <c r="E12" i="25"/>
  <c r="E13" i="25"/>
  <c r="E72" i="25"/>
  <c r="D16" i="25"/>
  <c r="D72" i="25"/>
  <c r="C72" i="25"/>
  <c r="A72" i="25"/>
  <c r="G71" i="25"/>
  <c r="E71" i="25"/>
  <c r="D71" i="25"/>
  <c r="C71" i="25"/>
  <c r="L29" i="25"/>
  <c r="A71" i="25"/>
  <c r="D70" i="25"/>
  <c r="E70" i="25"/>
  <c r="G70" i="25"/>
  <c r="C70" i="25"/>
  <c r="A70" i="25"/>
  <c r="G69" i="25"/>
  <c r="E69" i="25"/>
  <c r="D69" i="25"/>
  <c r="C69" i="25"/>
  <c r="A69" i="25"/>
  <c r="D68" i="25"/>
  <c r="E68" i="25"/>
  <c r="G68" i="25"/>
  <c r="C68" i="25"/>
  <c r="A68" i="25"/>
  <c r="D67" i="25"/>
  <c r="E67" i="25"/>
  <c r="G67" i="25"/>
  <c r="C67" i="25"/>
  <c r="A67" i="25"/>
  <c r="G66" i="25"/>
  <c r="E66" i="25"/>
  <c r="D66" i="25"/>
  <c r="C66" i="25"/>
  <c r="A66" i="25"/>
  <c r="G65" i="25"/>
  <c r="E65" i="25"/>
  <c r="D65" i="25"/>
  <c r="C65" i="25"/>
  <c r="A65" i="25"/>
  <c r="D64" i="25"/>
  <c r="E64" i="25"/>
  <c r="G64" i="25"/>
  <c r="C64" i="25"/>
  <c r="A64" i="25"/>
  <c r="D63" i="25"/>
  <c r="E63" i="25"/>
  <c r="G63" i="25"/>
  <c r="C63" i="25"/>
  <c r="A63" i="25"/>
  <c r="D62" i="25"/>
  <c r="E62" i="25"/>
  <c r="G62" i="25"/>
  <c r="C62" i="25"/>
  <c r="A62" i="25"/>
  <c r="D61" i="25"/>
  <c r="E61" i="25"/>
  <c r="G61" i="25"/>
  <c r="C61" i="25"/>
  <c r="A61" i="25"/>
  <c r="G60" i="25"/>
  <c r="E60" i="25"/>
  <c r="D60" i="25"/>
  <c r="C60" i="25"/>
  <c r="A60" i="25"/>
  <c r="G59" i="25"/>
  <c r="E59" i="25"/>
  <c r="D59" i="25"/>
  <c r="C59" i="25"/>
  <c r="A59" i="25"/>
  <c r="D58" i="25"/>
  <c r="E58" i="25"/>
  <c r="G58" i="25"/>
  <c r="C58" i="25"/>
  <c r="A58" i="25"/>
  <c r="D57" i="25"/>
  <c r="E57" i="25"/>
  <c r="G57" i="25"/>
  <c r="C57" i="25"/>
  <c r="A57" i="25"/>
  <c r="G56" i="25"/>
  <c r="E56" i="25"/>
  <c r="D56" i="25"/>
  <c r="C56" i="25"/>
  <c r="A56" i="25"/>
  <c r="D55" i="25"/>
  <c r="E55" i="25"/>
  <c r="G55" i="25"/>
  <c r="C55" i="25"/>
  <c r="A55" i="25"/>
  <c r="G54" i="25"/>
  <c r="E54" i="25"/>
  <c r="D54" i="25"/>
  <c r="C54" i="25"/>
  <c r="A54" i="25"/>
  <c r="D53" i="25"/>
  <c r="E53" i="25"/>
  <c r="G53" i="25"/>
  <c r="C53" i="25"/>
  <c r="A53" i="25"/>
  <c r="G52" i="25"/>
  <c r="E52" i="25"/>
  <c r="D52" i="25"/>
  <c r="C52" i="25"/>
  <c r="A52" i="25"/>
  <c r="G51" i="25"/>
  <c r="E51" i="25"/>
  <c r="D51" i="25"/>
  <c r="C51" i="25"/>
  <c r="A51" i="25"/>
  <c r="D50" i="25"/>
  <c r="E50" i="25"/>
  <c r="G50" i="25"/>
  <c r="C50" i="25"/>
  <c r="A50" i="25"/>
  <c r="D49" i="25"/>
  <c r="E49" i="25"/>
  <c r="G49" i="25"/>
  <c r="C49" i="25"/>
  <c r="A49" i="25"/>
  <c r="G48" i="25"/>
  <c r="E48" i="25"/>
  <c r="D48" i="25"/>
  <c r="C48" i="25"/>
  <c r="A48" i="25"/>
  <c r="D47" i="25"/>
  <c r="E47" i="25"/>
  <c r="G47" i="25"/>
  <c r="C47" i="25"/>
  <c r="A47" i="25"/>
  <c r="D46" i="25"/>
  <c r="E46" i="25"/>
  <c r="G46" i="25"/>
  <c r="C46" i="25"/>
  <c r="A46" i="25"/>
  <c r="G45" i="25"/>
  <c r="E45" i="25"/>
  <c r="D45" i="25"/>
  <c r="C45" i="25"/>
  <c r="A45" i="25"/>
  <c r="D44" i="25"/>
  <c r="E44" i="25"/>
  <c r="G44" i="25"/>
  <c r="C44" i="25"/>
  <c r="A44" i="25"/>
  <c r="G43" i="25"/>
  <c r="E43" i="25"/>
  <c r="D43" i="25"/>
  <c r="C43" i="25"/>
  <c r="A43" i="25"/>
  <c r="D42" i="25"/>
  <c r="E42" i="25"/>
  <c r="G42" i="25"/>
  <c r="C42" i="25"/>
  <c r="A42" i="25"/>
  <c r="D41" i="25"/>
  <c r="E41" i="25"/>
  <c r="G41" i="25"/>
  <c r="C41" i="25"/>
  <c r="A41" i="25"/>
  <c r="B16" i="25"/>
  <c r="V12" i="25"/>
  <c r="AE12" i="25"/>
  <c r="AE72" i="25"/>
  <c r="AD12" i="25"/>
  <c r="AD72" i="25"/>
  <c r="B20" i="25"/>
  <c r="X12" i="25"/>
  <c r="AA12" i="25"/>
  <c r="AA13" i="25"/>
  <c r="AA72" i="25"/>
  <c r="V13" i="25"/>
  <c r="V72" i="25"/>
  <c r="AB72" i="25"/>
  <c r="X13" i="25"/>
  <c r="X72" i="25"/>
  <c r="Y72" i="25"/>
  <c r="U4" i="25"/>
  <c r="U12" i="25"/>
  <c r="U13" i="25"/>
  <c r="U72" i="25"/>
  <c r="T4" i="25"/>
  <c r="T12" i="25"/>
  <c r="T13" i="25"/>
  <c r="T72" i="25"/>
  <c r="S4" i="25"/>
  <c r="S12" i="25"/>
  <c r="S13" i="25"/>
  <c r="S72" i="25"/>
  <c r="R4" i="25"/>
  <c r="R12" i="25"/>
  <c r="R13" i="25"/>
  <c r="R72" i="25"/>
  <c r="Q4" i="25"/>
  <c r="Q12" i="25"/>
  <c r="Q13" i="25"/>
  <c r="Q72" i="25"/>
  <c r="P4" i="25"/>
  <c r="P12" i="25"/>
  <c r="P13" i="25"/>
  <c r="P72" i="25"/>
  <c r="O4" i="25"/>
  <c r="O12" i="25"/>
  <c r="O13" i="25"/>
  <c r="O72" i="25"/>
  <c r="N4" i="25"/>
  <c r="N12" i="25"/>
  <c r="N13" i="25"/>
  <c r="N72" i="25"/>
  <c r="M4" i="25"/>
  <c r="M12" i="25"/>
  <c r="M13" i="25"/>
  <c r="M72" i="25"/>
  <c r="L4" i="25"/>
  <c r="L12" i="25"/>
  <c r="L13" i="25"/>
  <c r="L72" i="25"/>
  <c r="K4" i="25"/>
  <c r="K12" i="25"/>
  <c r="K13" i="25"/>
  <c r="K72" i="25"/>
  <c r="J4" i="25"/>
  <c r="J12" i="25"/>
  <c r="J13" i="25"/>
  <c r="J72" i="25"/>
  <c r="I4" i="25"/>
  <c r="I12" i="25"/>
  <c r="I13" i="25"/>
  <c r="I72" i="25"/>
  <c r="AE71" i="25"/>
  <c r="AD71" i="25"/>
  <c r="AA71" i="25"/>
  <c r="V71" i="25"/>
  <c r="AB71" i="25"/>
  <c r="X71" i="25"/>
  <c r="Y71" i="25"/>
  <c r="U71" i="25"/>
  <c r="T71" i="25"/>
  <c r="S71" i="25"/>
  <c r="R71" i="25"/>
  <c r="Q71" i="25"/>
  <c r="P71" i="25"/>
  <c r="O71" i="25"/>
  <c r="N71" i="25"/>
  <c r="M71" i="25"/>
  <c r="L71" i="25"/>
  <c r="K71" i="25"/>
  <c r="J71" i="25"/>
  <c r="I71" i="25"/>
  <c r="AE70" i="25"/>
  <c r="AD70" i="25"/>
  <c r="AA70" i="25"/>
  <c r="V70" i="25"/>
  <c r="AB70" i="25"/>
  <c r="X70" i="25"/>
  <c r="Y70" i="25"/>
  <c r="U70" i="25"/>
  <c r="T70" i="25"/>
  <c r="S70" i="25"/>
  <c r="R70" i="25"/>
  <c r="Q70" i="25"/>
  <c r="P70" i="25"/>
  <c r="O70" i="25"/>
  <c r="N70" i="25"/>
  <c r="M70" i="25"/>
  <c r="L70" i="25"/>
  <c r="K70" i="25"/>
  <c r="J70" i="25"/>
  <c r="I70" i="25"/>
  <c r="AE69" i="25"/>
  <c r="AD69" i="25"/>
  <c r="AA69" i="25"/>
  <c r="V69" i="25"/>
  <c r="AB69" i="25"/>
  <c r="X69" i="25"/>
  <c r="Y69" i="25"/>
  <c r="U69" i="25"/>
  <c r="T69" i="25"/>
  <c r="S69" i="25"/>
  <c r="R69" i="25"/>
  <c r="Q69" i="25"/>
  <c r="P69" i="25"/>
  <c r="O69" i="25"/>
  <c r="N69" i="25"/>
  <c r="M69" i="25"/>
  <c r="L69" i="25"/>
  <c r="K69" i="25"/>
  <c r="J69" i="25"/>
  <c r="I69" i="25"/>
  <c r="AE68" i="25"/>
  <c r="AD68" i="25"/>
  <c r="AA68" i="25"/>
  <c r="V68" i="25"/>
  <c r="AB68" i="25"/>
  <c r="X68" i="25"/>
  <c r="Y68" i="25"/>
  <c r="U68" i="25"/>
  <c r="T68" i="25"/>
  <c r="S68" i="25"/>
  <c r="R68" i="25"/>
  <c r="Q68" i="25"/>
  <c r="P68" i="25"/>
  <c r="O68" i="25"/>
  <c r="N68" i="25"/>
  <c r="M68" i="25"/>
  <c r="L68" i="25"/>
  <c r="K68" i="25"/>
  <c r="J68" i="25"/>
  <c r="I68" i="25"/>
  <c r="AE67" i="25"/>
  <c r="AD67" i="25"/>
  <c r="AA67" i="25"/>
  <c r="V67" i="25"/>
  <c r="AB67" i="25"/>
  <c r="X67" i="25"/>
  <c r="Y67" i="25"/>
  <c r="U67" i="25"/>
  <c r="T67" i="25"/>
  <c r="S67" i="25"/>
  <c r="R67" i="25"/>
  <c r="Q67" i="25"/>
  <c r="P67" i="25"/>
  <c r="O67" i="25"/>
  <c r="N67" i="25"/>
  <c r="M67" i="25"/>
  <c r="L67" i="25"/>
  <c r="K67" i="25"/>
  <c r="J67" i="25"/>
  <c r="I67" i="25"/>
  <c r="AE66" i="25"/>
  <c r="AD66" i="25"/>
  <c r="AA66" i="25"/>
  <c r="V66" i="25"/>
  <c r="AB66" i="25"/>
  <c r="X66" i="25"/>
  <c r="Y66" i="25"/>
  <c r="U66" i="25"/>
  <c r="T66" i="25"/>
  <c r="S66" i="25"/>
  <c r="R66" i="25"/>
  <c r="Q66" i="25"/>
  <c r="P66" i="25"/>
  <c r="O66" i="25"/>
  <c r="N66" i="25"/>
  <c r="M66" i="25"/>
  <c r="L66" i="25"/>
  <c r="K66" i="25"/>
  <c r="J66" i="25"/>
  <c r="I66" i="25"/>
  <c r="AE65" i="25"/>
  <c r="AD65" i="25"/>
  <c r="AA65" i="25"/>
  <c r="V65" i="25"/>
  <c r="AB65" i="25"/>
  <c r="X65" i="25"/>
  <c r="Y65" i="25"/>
  <c r="U65" i="25"/>
  <c r="T65" i="25"/>
  <c r="S65" i="25"/>
  <c r="R65" i="25"/>
  <c r="Q65" i="25"/>
  <c r="P65" i="25"/>
  <c r="O65" i="25"/>
  <c r="N65" i="25"/>
  <c r="M65" i="25"/>
  <c r="L65" i="25"/>
  <c r="K65" i="25"/>
  <c r="J65" i="25"/>
  <c r="I65" i="25"/>
  <c r="AE64" i="25"/>
  <c r="AD64" i="25"/>
  <c r="AA64" i="25"/>
  <c r="V64" i="25"/>
  <c r="AB64" i="25"/>
  <c r="X64" i="25"/>
  <c r="Y64" i="25"/>
  <c r="U64" i="25"/>
  <c r="T64" i="25"/>
  <c r="S64" i="25"/>
  <c r="R64" i="25"/>
  <c r="Q64" i="25"/>
  <c r="P64" i="25"/>
  <c r="O64" i="25"/>
  <c r="N64" i="25"/>
  <c r="M64" i="25"/>
  <c r="L64" i="25"/>
  <c r="K64" i="25"/>
  <c r="J64" i="25"/>
  <c r="I64" i="25"/>
  <c r="AE63" i="25"/>
  <c r="AD63" i="25"/>
  <c r="AA63" i="25"/>
  <c r="V63" i="25"/>
  <c r="AB63" i="25"/>
  <c r="X63" i="25"/>
  <c r="Y63" i="25"/>
  <c r="U63" i="25"/>
  <c r="T63" i="25"/>
  <c r="S63" i="25"/>
  <c r="R63" i="25"/>
  <c r="Q63" i="25"/>
  <c r="P63" i="25"/>
  <c r="O63" i="25"/>
  <c r="N63" i="25"/>
  <c r="M63" i="25"/>
  <c r="L63" i="25"/>
  <c r="K63" i="25"/>
  <c r="J63" i="25"/>
  <c r="I63" i="25"/>
  <c r="AE62" i="25"/>
  <c r="AD62" i="25"/>
  <c r="AA62" i="25"/>
  <c r="V62" i="25"/>
  <c r="AB62" i="25"/>
  <c r="X62" i="25"/>
  <c r="Y62" i="25"/>
  <c r="U62" i="25"/>
  <c r="T62" i="25"/>
  <c r="S62" i="25"/>
  <c r="R62" i="25"/>
  <c r="Q62" i="25"/>
  <c r="P62" i="25"/>
  <c r="O62" i="25"/>
  <c r="N62" i="25"/>
  <c r="M62" i="25"/>
  <c r="L62" i="25"/>
  <c r="K62" i="25"/>
  <c r="J62" i="25"/>
  <c r="I62" i="25"/>
  <c r="AE61" i="25"/>
  <c r="AD61" i="25"/>
  <c r="AA61" i="25"/>
  <c r="V61" i="25"/>
  <c r="AB61" i="25"/>
  <c r="X61" i="25"/>
  <c r="Y61" i="25"/>
  <c r="U61" i="25"/>
  <c r="T61" i="25"/>
  <c r="S61" i="25"/>
  <c r="R61" i="25"/>
  <c r="Q61" i="25"/>
  <c r="P61" i="25"/>
  <c r="O61" i="25"/>
  <c r="N61" i="25"/>
  <c r="M61" i="25"/>
  <c r="L61" i="25"/>
  <c r="K61" i="25"/>
  <c r="J61" i="25"/>
  <c r="I61" i="25"/>
  <c r="AE60" i="25"/>
  <c r="AD60" i="25"/>
  <c r="AA60" i="25"/>
  <c r="V60" i="25"/>
  <c r="AB60" i="25"/>
  <c r="X60" i="25"/>
  <c r="Y60" i="25"/>
  <c r="U60" i="25"/>
  <c r="T60" i="25"/>
  <c r="S60" i="25"/>
  <c r="R60" i="25"/>
  <c r="Q60" i="25"/>
  <c r="P60" i="25"/>
  <c r="O60" i="25"/>
  <c r="N60" i="25"/>
  <c r="M60" i="25"/>
  <c r="L60" i="25"/>
  <c r="K60" i="25"/>
  <c r="J60" i="25"/>
  <c r="I60" i="25"/>
  <c r="AE59" i="25"/>
  <c r="AD59" i="25"/>
  <c r="AA59" i="25"/>
  <c r="V59" i="25"/>
  <c r="AB59" i="25"/>
  <c r="X59" i="25"/>
  <c r="Y59" i="25"/>
  <c r="U59" i="25"/>
  <c r="T59" i="25"/>
  <c r="S59" i="25"/>
  <c r="R59" i="25"/>
  <c r="Q59" i="25"/>
  <c r="P59" i="25"/>
  <c r="O59" i="25"/>
  <c r="N59" i="25"/>
  <c r="M59" i="25"/>
  <c r="L59" i="25"/>
  <c r="K59" i="25"/>
  <c r="J59" i="25"/>
  <c r="I59" i="25"/>
  <c r="AE58" i="25"/>
  <c r="AD58" i="25"/>
  <c r="AA58" i="25"/>
  <c r="V58" i="25"/>
  <c r="AB58" i="25"/>
  <c r="X58" i="25"/>
  <c r="Y58" i="25"/>
  <c r="U58" i="25"/>
  <c r="T58" i="25"/>
  <c r="S58" i="25"/>
  <c r="R58" i="25"/>
  <c r="Q58" i="25"/>
  <c r="P58" i="25"/>
  <c r="O58" i="25"/>
  <c r="N58" i="25"/>
  <c r="M58" i="25"/>
  <c r="L58" i="25"/>
  <c r="K58" i="25"/>
  <c r="J58" i="25"/>
  <c r="I58" i="25"/>
  <c r="AE57" i="25"/>
  <c r="AD57" i="25"/>
  <c r="AA57" i="25"/>
  <c r="V57" i="25"/>
  <c r="AB57" i="25"/>
  <c r="X57" i="25"/>
  <c r="Y57" i="25"/>
  <c r="U57" i="25"/>
  <c r="T57" i="25"/>
  <c r="S57" i="25"/>
  <c r="R57" i="25"/>
  <c r="Q57" i="25"/>
  <c r="P57" i="25"/>
  <c r="O57" i="25"/>
  <c r="N57" i="25"/>
  <c r="M57" i="25"/>
  <c r="L57" i="25"/>
  <c r="K57" i="25"/>
  <c r="J57" i="25"/>
  <c r="I57" i="25"/>
  <c r="AE56" i="25"/>
  <c r="AD56" i="25"/>
  <c r="AA56" i="25"/>
  <c r="V56" i="25"/>
  <c r="AB56" i="25"/>
  <c r="X56" i="25"/>
  <c r="Y56" i="25"/>
  <c r="U56" i="25"/>
  <c r="T56" i="25"/>
  <c r="S56" i="25"/>
  <c r="R56" i="25"/>
  <c r="Q56" i="25"/>
  <c r="P56" i="25"/>
  <c r="O56" i="25"/>
  <c r="N56" i="25"/>
  <c r="M56" i="25"/>
  <c r="L56" i="25"/>
  <c r="K56" i="25"/>
  <c r="J56" i="25"/>
  <c r="I56" i="25"/>
  <c r="AE55" i="25"/>
  <c r="AD55" i="25"/>
  <c r="AA55" i="25"/>
  <c r="V55" i="25"/>
  <c r="AB55" i="25"/>
  <c r="X55" i="25"/>
  <c r="Y55" i="25"/>
  <c r="U55" i="25"/>
  <c r="T55" i="25"/>
  <c r="S55" i="25"/>
  <c r="R55" i="25"/>
  <c r="Q55" i="25"/>
  <c r="P55" i="25"/>
  <c r="O55" i="25"/>
  <c r="N55" i="25"/>
  <c r="M55" i="25"/>
  <c r="L55" i="25"/>
  <c r="K55" i="25"/>
  <c r="J55" i="25"/>
  <c r="I55" i="25"/>
  <c r="AE54" i="25"/>
  <c r="AD54" i="25"/>
  <c r="AA54" i="25"/>
  <c r="V54" i="25"/>
  <c r="AB54" i="25"/>
  <c r="X54" i="25"/>
  <c r="Y54" i="25"/>
  <c r="U54" i="25"/>
  <c r="T54" i="25"/>
  <c r="S54" i="25"/>
  <c r="R54" i="25"/>
  <c r="Q54" i="25"/>
  <c r="P54" i="25"/>
  <c r="O54" i="25"/>
  <c r="N54" i="25"/>
  <c r="M54" i="25"/>
  <c r="L54" i="25"/>
  <c r="K54" i="25"/>
  <c r="J54" i="25"/>
  <c r="I54" i="25"/>
  <c r="AE53" i="25"/>
  <c r="AD53" i="25"/>
  <c r="AA53" i="25"/>
  <c r="V53" i="25"/>
  <c r="AB53" i="25"/>
  <c r="X53" i="25"/>
  <c r="Y53" i="25"/>
  <c r="U53" i="25"/>
  <c r="T53" i="25"/>
  <c r="S53" i="25"/>
  <c r="R53" i="25"/>
  <c r="Q53" i="25"/>
  <c r="P53" i="25"/>
  <c r="O53" i="25"/>
  <c r="N53" i="25"/>
  <c r="M53" i="25"/>
  <c r="L53" i="25"/>
  <c r="K53" i="25"/>
  <c r="J53" i="25"/>
  <c r="I53" i="25"/>
  <c r="AE52" i="25"/>
  <c r="AD52" i="25"/>
  <c r="AA52" i="25"/>
  <c r="V52" i="25"/>
  <c r="AB52" i="25"/>
  <c r="X52" i="25"/>
  <c r="Y52" i="25"/>
  <c r="U52" i="25"/>
  <c r="T52" i="25"/>
  <c r="S52" i="25"/>
  <c r="R52" i="25"/>
  <c r="Q52" i="25"/>
  <c r="P52" i="25"/>
  <c r="O52" i="25"/>
  <c r="N52" i="25"/>
  <c r="M52" i="25"/>
  <c r="L52" i="25"/>
  <c r="K52" i="25"/>
  <c r="J52" i="25"/>
  <c r="I52" i="25"/>
  <c r="AE51" i="25"/>
  <c r="AD51" i="25"/>
  <c r="AA51" i="25"/>
  <c r="V51" i="25"/>
  <c r="AB51" i="25"/>
  <c r="X51" i="25"/>
  <c r="Y51" i="25"/>
  <c r="U51" i="25"/>
  <c r="T51" i="25"/>
  <c r="S51" i="25"/>
  <c r="R51" i="25"/>
  <c r="Q51" i="25"/>
  <c r="P51" i="25"/>
  <c r="O51" i="25"/>
  <c r="N51" i="25"/>
  <c r="M51" i="25"/>
  <c r="L51" i="25"/>
  <c r="K51" i="25"/>
  <c r="J51" i="25"/>
  <c r="I51" i="25"/>
  <c r="AE50" i="25"/>
  <c r="AD50" i="25"/>
  <c r="AA50" i="25"/>
  <c r="V50" i="25"/>
  <c r="AB50" i="25"/>
  <c r="X50" i="25"/>
  <c r="Y50" i="25"/>
  <c r="U50" i="25"/>
  <c r="T50" i="25"/>
  <c r="S50" i="25"/>
  <c r="R50" i="25"/>
  <c r="Q50" i="25"/>
  <c r="P50" i="25"/>
  <c r="O50" i="25"/>
  <c r="N50" i="25"/>
  <c r="M50" i="25"/>
  <c r="L50" i="25"/>
  <c r="K50" i="25"/>
  <c r="J50" i="25"/>
  <c r="I50" i="25"/>
  <c r="AE49" i="25"/>
  <c r="AD49" i="25"/>
  <c r="AA49" i="25"/>
  <c r="V49" i="25"/>
  <c r="AB49" i="25"/>
  <c r="X49" i="25"/>
  <c r="Y49" i="25"/>
  <c r="U49" i="25"/>
  <c r="T49" i="25"/>
  <c r="S49" i="25"/>
  <c r="R49" i="25"/>
  <c r="Q49" i="25"/>
  <c r="P49" i="25"/>
  <c r="O49" i="25"/>
  <c r="N49" i="25"/>
  <c r="M49" i="25"/>
  <c r="L49" i="25"/>
  <c r="K49" i="25"/>
  <c r="J49" i="25"/>
  <c r="I49" i="25"/>
  <c r="AE48" i="25"/>
  <c r="AD48" i="25"/>
  <c r="AA48" i="25"/>
  <c r="V48" i="25"/>
  <c r="AB48" i="25"/>
  <c r="X48" i="25"/>
  <c r="Y48" i="25"/>
  <c r="U48" i="25"/>
  <c r="T48" i="25"/>
  <c r="S48" i="25"/>
  <c r="R48" i="25"/>
  <c r="Q48" i="25"/>
  <c r="P48" i="25"/>
  <c r="O48" i="25"/>
  <c r="N48" i="25"/>
  <c r="M48" i="25"/>
  <c r="L48" i="25"/>
  <c r="K48" i="25"/>
  <c r="J48" i="25"/>
  <c r="I48" i="25"/>
  <c r="AE47" i="25"/>
  <c r="AD47" i="25"/>
  <c r="AA47" i="25"/>
  <c r="V47" i="25"/>
  <c r="AB47" i="25"/>
  <c r="X47" i="25"/>
  <c r="Y47" i="25"/>
  <c r="U47" i="25"/>
  <c r="T47" i="25"/>
  <c r="S47" i="25"/>
  <c r="R47" i="25"/>
  <c r="Q47" i="25"/>
  <c r="P47" i="25"/>
  <c r="O47" i="25"/>
  <c r="N47" i="25"/>
  <c r="M47" i="25"/>
  <c r="L47" i="25"/>
  <c r="K47" i="25"/>
  <c r="J47" i="25"/>
  <c r="I47" i="25"/>
  <c r="AE46" i="25"/>
  <c r="AD46" i="25"/>
  <c r="AA46" i="25"/>
  <c r="V46" i="25"/>
  <c r="AB46" i="25"/>
  <c r="X46" i="25"/>
  <c r="Y46" i="25"/>
  <c r="U46" i="25"/>
  <c r="T46" i="25"/>
  <c r="S46" i="25"/>
  <c r="R46" i="25"/>
  <c r="Q46" i="25"/>
  <c r="P46" i="25"/>
  <c r="O46" i="25"/>
  <c r="N46" i="25"/>
  <c r="M46" i="25"/>
  <c r="L46" i="25"/>
  <c r="K46" i="25"/>
  <c r="J46" i="25"/>
  <c r="I46" i="25"/>
  <c r="AE45" i="25"/>
  <c r="AD45" i="25"/>
  <c r="AA45" i="25"/>
  <c r="V45" i="25"/>
  <c r="AB45" i="25"/>
  <c r="X45" i="25"/>
  <c r="Y45" i="25"/>
  <c r="U45" i="25"/>
  <c r="T45" i="25"/>
  <c r="S45" i="25"/>
  <c r="R45" i="25"/>
  <c r="Q45" i="25"/>
  <c r="P45" i="25"/>
  <c r="O45" i="25"/>
  <c r="N45" i="25"/>
  <c r="M45" i="25"/>
  <c r="L45" i="25"/>
  <c r="K45" i="25"/>
  <c r="J45" i="25"/>
  <c r="I45" i="25"/>
  <c r="AE44" i="25"/>
  <c r="AD44" i="25"/>
  <c r="AA44" i="25"/>
  <c r="V44" i="25"/>
  <c r="AB44" i="25"/>
  <c r="X44" i="25"/>
  <c r="Y44" i="25"/>
  <c r="U44" i="25"/>
  <c r="T44" i="25"/>
  <c r="S44" i="25"/>
  <c r="R44" i="25"/>
  <c r="Q44" i="25"/>
  <c r="P44" i="25"/>
  <c r="O44" i="25"/>
  <c r="N44" i="25"/>
  <c r="M44" i="25"/>
  <c r="L44" i="25"/>
  <c r="K44" i="25"/>
  <c r="J44" i="25"/>
  <c r="I44" i="25"/>
  <c r="AE43" i="25"/>
  <c r="AD43" i="25"/>
  <c r="AA43" i="25"/>
  <c r="V43" i="25"/>
  <c r="AB43" i="25"/>
  <c r="X43" i="25"/>
  <c r="Y43" i="25"/>
  <c r="U43" i="25"/>
  <c r="T43" i="25"/>
  <c r="S43" i="25"/>
  <c r="R43" i="25"/>
  <c r="Q43" i="25"/>
  <c r="P43" i="25"/>
  <c r="O43" i="25"/>
  <c r="N43" i="25"/>
  <c r="M43" i="25"/>
  <c r="L43" i="25"/>
  <c r="K43" i="25"/>
  <c r="J43" i="25"/>
  <c r="I43" i="25"/>
  <c r="AE42" i="25"/>
  <c r="AD42" i="25"/>
  <c r="AA42" i="25"/>
  <c r="V42" i="25"/>
  <c r="AB42" i="25"/>
  <c r="X42" i="25"/>
  <c r="Y42" i="25"/>
  <c r="U42" i="25"/>
  <c r="T42" i="25"/>
  <c r="S42" i="25"/>
  <c r="R42" i="25"/>
  <c r="Q42" i="25"/>
  <c r="P42" i="25"/>
  <c r="O42" i="25"/>
  <c r="N42" i="25"/>
  <c r="M42" i="25"/>
  <c r="L42" i="25"/>
  <c r="K42" i="25"/>
  <c r="J42" i="25"/>
  <c r="I42" i="25"/>
  <c r="AE41" i="25"/>
  <c r="AD41" i="25"/>
  <c r="AA41" i="25"/>
  <c r="V41" i="25"/>
  <c r="AB41" i="25"/>
  <c r="X41" i="25"/>
  <c r="Y41" i="25"/>
  <c r="U41" i="25"/>
  <c r="T41" i="25"/>
  <c r="S41" i="25"/>
  <c r="R41" i="25"/>
  <c r="Q41" i="25"/>
  <c r="P41" i="25"/>
  <c r="O41" i="25"/>
  <c r="N41" i="25"/>
  <c r="M41" i="25"/>
  <c r="L41" i="25"/>
  <c r="K41" i="25"/>
  <c r="J41" i="25"/>
  <c r="I41" i="25"/>
  <c r="G92" i="25"/>
  <c r="E92" i="25"/>
  <c r="D92" i="25"/>
  <c r="C92" i="25"/>
  <c r="A92" i="25"/>
  <c r="G91" i="25"/>
  <c r="E91" i="25"/>
  <c r="D91" i="25"/>
  <c r="C91" i="25"/>
  <c r="A91" i="25"/>
  <c r="D90" i="25"/>
  <c r="E90" i="25"/>
  <c r="G90" i="25"/>
  <c r="C90" i="25"/>
  <c r="A90" i="25"/>
  <c r="D89" i="25"/>
  <c r="E89" i="25"/>
  <c r="G89" i="25"/>
  <c r="C89" i="25"/>
  <c r="A89" i="25"/>
  <c r="G88" i="25"/>
  <c r="E88" i="25"/>
  <c r="D88" i="25"/>
  <c r="C88" i="25"/>
  <c r="A88" i="25"/>
  <c r="D87" i="25"/>
  <c r="E87" i="25"/>
  <c r="G87" i="25"/>
  <c r="C87" i="25"/>
  <c r="A87" i="25"/>
  <c r="D86" i="25"/>
  <c r="E86" i="25"/>
  <c r="G86" i="25"/>
  <c r="C86" i="25"/>
  <c r="A86" i="25"/>
  <c r="D85" i="25"/>
  <c r="E85" i="25"/>
  <c r="G85" i="25"/>
  <c r="C85" i="25"/>
  <c r="A85" i="25"/>
  <c r="G84" i="25"/>
  <c r="E84" i="25"/>
  <c r="D84" i="25"/>
  <c r="C84" i="25"/>
  <c r="A84" i="25"/>
  <c r="G83" i="25"/>
  <c r="E83" i="25"/>
  <c r="D83" i="25"/>
  <c r="C83" i="25"/>
  <c r="A83" i="25"/>
  <c r="D82" i="25"/>
  <c r="E82" i="25"/>
  <c r="G82" i="25"/>
  <c r="C82" i="25"/>
  <c r="A82" i="25"/>
  <c r="G81" i="25"/>
  <c r="E81" i="25"/>
  <c r="D81" i="25"/>
  <c r="C81" i="25"/>
  <c r="A81" i="25"/>
  <c r="D80" i="25"/>
  <c r="E80" i="25"/>
  <c r="G80" i="25"/>
  <c r="C80" i="25"/>
  <c r="A80" i="25"/>
  <c r="G79" i="25"/>
  <c r="E79" i="25"/>
  <c r="D79" i="25"/>
  <c r="C79" i="25"/>
  <c r="A79" i="25"/>
  <c r="D78" i="25"/>
  <c r="E78" i="25"/>
  <c r="G78" i="25"/>
  <c r="C78" i="25"/>
  <c r="A78" i="25"/>
  <c r="D77" i="25"/>
  <c r="E77" i="25"/>
  <c r="G77" i="25"/>
  <c r="C77" i="25"/>
  <c r="A77" i="25"/>
  <c r="D76" i="25"/>
  <c r="E76" i="25"/>
  <c r="G76" i="25"/>
  <c r="C76" i="25"/>
  <c r="A76" i="25"/>
  <c r="B17" i="25"/>
  <c r="AE92" i="25"/>
  <c r="AD92" i="25"/>
  <c r="AA92" i="25"/>
  <c r="V92" i="25"/>
  <c r="AB92" i="25"/>
  <c r="X92" i="25"/>
  <c r="Y92" i="25"/>
  <c r="U92" i="25"/>
  <c r="T92" i="25"/>
  <c r="S92" i="25"/>
  <c r="R92" i="25"/>
  <c r="Q92" i="25"/>
  <c r="P92" i="25"/>
  <c r="O92" i="25"/>
  <c r="N92" i="25"/>
  <c r="M92" i="25"/>
  <c r="L92" i="25"/>
  <c r="K92" i="25"/>
  <c r="J92" i="25"/>
  <c r="I92" i="25"/>
  <c r="AE91" i="25"/>
  <c r="AD91" i="25"/>
  <c r="AA91" i="25"/>
  <c r="V91" i="25"/>
  <c r="AB91" i="25"/>
  <c r="X91" i="25"/>
  <c r="Y91" i="25"/>
  <c r="U91" i="25"/>
  <c r="T91" i="25"/>
  <c r="S91" i="25"/>
  <c r="R91" i="25"/>
  <c r="Q91" i="25"/>
  <c r="P91" i="25"/>
  <c r="O91" i="25"/>
  <c r="N91" i="25"/>
  <c r="M91" i="25"/>
  <c r="L91" i="25"/>
  <c r="K91" i="25"/>
  <c r="J91" i="25"/>
  <c r="I91" i="25"/>
  <c r="AE90" i="25"/>
  <c r="AD90" i="25"/>
  <c r="AA90" i="25"/>
  <c r="V90" i="25"/>
  <c r="AB90" i="25"/>
  <c r="X90" i="25"/>
  <c r="Y90" i="25"/>
  <c r="U90" i="25"/>
  <c r="T90" i="25"/>
  <c r="S90" i="25"/>
  <c r="R90" i="25"/>
  <c r="Q90" i="25"/>
  <c r="P90" i="25"/>
  <c r="O90" i="25"/>
  <c r="N90" i="25"/>
  <c r="M90" i="25"/>
  <c r="L90" i="25"/>
  <c r="K90" i="25"/>
  <c r="J90" i="25"/>
  <c r="I90" i="25"/>
  <c r="AE89" i="25"/>
  <c r="AD89" i="25"/>
  <c r="AA89" i="25"/>
  <c r="V89" i="25"/>
  <c r="AB89" i="25"/>
  <c r="X89" i="25"/>
  <c r="Y89" i="25"/>
  <c r="U89" i="25"/>
  <c r="T89" i="25"/>
  <c r="S89" i="25"/>
  <c r="R89" i="25"/>
  <c r="Q89" i="25"/>
  <c r="P89" i="25"/>
  <c r="O89" i="25"/>
  <c r="N89" i="25"/>
  <c r="M89" i="25"/>
  <c r="L89" i="25"/>
  <c r="K89" i="25"/>
  <c r="J89" i="25"/>
  <c r="I89" i="25"/>
  <c r="AE88" i="25"/>
  <c r="AD88" i="25"/>
  <c r="AA88" i="25"/>
  <c r="V88" i="25"/>
  <c r="AB88" i="25"/>
  <c r="X88" i="25"/>
  <c r="Y88" i="25"/>
  <c r="U88" i="25"/>
  <c r="T88" i="25"/>
  <c r="S88" i="25"/>
  <c r="R88" i="25"/>
  <c r="Q88" i="25"/>
  <c r="P88" i="25"/>
  <c r="O88" i="25"/>
  <c r="N88" i="25"/>
  <c r="M88" i="25"/>
  <c r="L88" i="25"/>
  <c r="K88" i="25"/>
  <c r="J88" i="25"/>
  <c r="I88" i="25"/>
  <c r="AE87" i="25"/>
  <c r="AD87" i="25"/>
  <c r="AA87" i="25"/>
  <c r="V87" i="25"/>
  <c r="AB87" i="25"/>
  <c r="X87" i="25"/>
  <c r="Y87" i="25"/>
  <c r="U87" i="25"/>
  <c r="T87" i="25"/>
  <c r="S87" i="25"/>
  <c r="R87" i="25"/>
  <c r="Q87" i="25"/>
  <c r="P87" i="25"/>
  <c r="O87" i="25"/>
  <c r="N87" i="25"/>
  <c r="M87" i="25"/>
  <c r="L87" i="25"/>
  <c r="K87" i="25"/>
  <c r="J87" i="25"/>
  <c r="I87" i="25"/>
  <c r="AE86" i="25"/>
  <c r="AD86" i="25"/>
  <c r="AA86" i="25"/>
  <c r="V86" i="25"/>
  <c r="AB86" i="25"/>
  <c r="X86" i="25"/>
  <c r="Y86" i="25"/>
  <c r="U86" i="25"/>
  <c r="T86" i="25"/>
  <c r="S86" i="25"/>
  <c r="R86" i="25"/>
  <c r="Q86" i="25"/>
  <c r="P86" i="25"/>
  <c r="O86" i="25"/>
  <c r="N86" i="25"/>
  <c r="M86" i="25"/>
  <c r="L86" i="25"/>
  <c r="K86" i="25"/>
  <c r="J86" i="25"/>
  <c r="I86" i="25"/>
  <c r="AE85" i="25"/>
  <c r="AD85" i="25"/>
  <c r="AA85" i="25"/>
  <c r="V85" i="25"/>
  <c r="AB85" i="25"/>
  <c r="X85" i="25"/>
  <c r="Y85" i="25"/>
  <c r="U85" i="25"/>
  <c r="T85" i="25"/>
  <c r="S85" i="25"/>
  <c r="R85" i="25"/>
  <c r="Q85" i="25"/>
  <c r="P85" i="25"/>
  <c r="O85" i="25"/>
  <c r="N85" i="25"/>
  <c r="M85" i="25"/>
  <c r="L85" i="25"/>
  <c r="K85" i="25"/>
  <c r="J85" i="25"/>
  <c r="I85" i="25"/>
  <c r="AE84" i="25"/>
  <c r="AD84" i="25"/>
  <c r="AA84" i="25"/>
  <c r="V84" i="25"/>
  <c r="AB84" i="25"/>
  <c r="X84" i="25"/>
  <c r="Y84" i="25"/>
  <c r="U84" i="25"/>
  <c r="T84" i="25"/>
  <c r="S84" i="25"/>
  <c r="R84" i="25"/>
  <c r="Q84" i="25"/>
  <c r="P84" i="25"/>
  <c r="O84" i="25"/>
  <c r="N84" i="25"/>
  <c r="M84" i="25"/>
  <c r="L84" i="25"/>
  <c r="K84" i="25"/>
  <c r="J84" i="25"/>
  <c r="I84" i="25"/>
  <c r="AE83" i="25"/>
  <c r="AD83" i="25"/>
  <c r="AA83" i="25"/>
  <c r="V83" i="25"/>
  <c r="AB83" i="25"/>
  <c r="X83" i="25"/>
  <c r="Y83" i="25"/>
  <c r="U83" i="25"/>
  <c r="T83" i="25"/>
  <c r="S83" i="25"/>
  <c r="R83" i="25"/>
  <c r="Q83" i="25"/>
  <c r="P83" i="25"/>
  <c r="O83" i="25"/>
  <c r="N83" i="25"/>
  <c r="M83" i="25"/>
  <c r="L83" i="25"/>
  <c r="K83" i="25"/>
  <c r="J83" i="25"/>
  <c r="I83" i="25"/>
  <c r="AE82" i="25"/>
  <c r="AD82" i="25"/>
  <c r="AA82" i="25"/>
  <c r="V82" i="25"/>
  <c r="AB82" i="25"/>
  <c r="X82" i="25"/>
  <c r="Y82" i="25"/>
  <c r="U82" i="25"/>
  <c r="T82" i="25"/>
  <c r="S82" i="25"/>
  <c r="R82" i="25"/>
  <c r="Q82" i="25"/>
  <c r="P82" i="25"/>
  <c r="O82" i="25"/>
  <c r="N82" i="25"/>
  <c r="M82" i="25"/>
  <c r="L82" i="25"/>
  <c r="K82" i="25"/>
  <c r="J82" i="25"/>
  <c r="I82" i="25"/>
  <c r="AE81" i="25"/>
  <c r="AD81" i="25"/>
  <c r="AA81" i="25"/>
  <c r="V81" i="25"/>
  <c r="AB81" i="25"/>
  <c r="X81" i="25"/>
  <c r="Y81" i="25"/>
  <c r="U81" i="25"/>
  <c r="T81" i="25"/>
  <c r="S81" i="25"/>
  <c r="R81" i="25"/>
  <c r="Q81" i="25"/>
  <c r="P81" i="25"/>
  <c r="O81" i="25"/>
  <c r="N81" i="25"/>
  <c r="M81" i="25"/>
  <c r="L81" i="25"/>
  <c r="K81" i="25"/>
  <c r="J81" i="25"/>
  <c r="I81" i="25"/>
  <c r="AE80" i="25"/>
  <c r="AD80" i="25"/>
  <c r="AA80" i="25"/>
  <c r="V80" i="25"/>
  <c r="AB80" i="25"/>
  <c r="X80" i="25"/>
  <c r="Y80" i="25"/>
  <c r="U80" i="25"/>
  <c r="T80" i="25"/>
  <c r="S80" i="25"/>
  <c r="R80" i="25"/>
  <c r="Q80" i="25"/>
  <c r="P80" i="25"/>
  <c r="O80" i="25"/>
  <c r="N80" i="25"/>
  <c r="M80" i="25"/>
  <c r="L80" i="25"/>
  <c r="K80" i="25"/>
  <c r="J80" i="25"/>
  <c r="I80" i="25"/>
  <c r="AE79" i="25"/>
  <c r="AD79" i="25"/>
  <c r="AA79" i="25"/>
  <c r="V79" i="25"/>
  <c r="AB79" i="25"/>
  <c r="X79" i="25"/>
  <c r="Y79" i="25"/>
  <c r="U79" i="25"/>
  <c r="T79" i="25"/>
  <c r="S79" i="25"/>
  <c r="R79" i="25"/>
  <c r="Q79" i="25"/>
  <c r="P79" i="25"/>
  <c r="O79" i="25"/>
  <c r="N79" i="25"/>
  <c r="M79" i="25"/>
  <c r="L79" i="25"/>
  <c r="K79" i="25"/>
  <c r="J79" i="25"/>
  <c r="I79" i="25"/>
  <c r="AE78" i="25"/>
  <c r="AD78" i="25"/>
  <c r="AA78" i="25"/>
  <c r="V78" i="25"/>
  <c r="AB78" i="25"/>
  <c r="X78" i="25"/>
  <c r="Y78" i="25"/>
  <c r="U78" i="25"/>
  <c r="T78" i="25"/>
  <c r="S78" i="25"/>
  <c r="R78" i="25"/>
  <c r="Q78" i="25"/>
  <c r="P78" i="25"/>
  <c r="O78" i="25"/>
  <c r="N78" i="25"/>
  <c r="M78" i="25"/>
  <c r="L78" i="25"/>
  <c r="K78" i="25"/>
  <c r="J78" i="25"/>
  <c r="I78" i="25"/>
  <c r="AE77" i="25"/>
  <c r="AD77" i="25"/>
  <c r="AA77" i="25"/>
  <c r="V77" i="25"/>
  <c r="AB77" i="25"/>
  <c r="X77" i="25"/>
  <c r="Y77" i="25"/>
  <c r="U77" i="25"/>
  <c r="T77" i="25"/>
  <c r="S77" i="25"/>
  <c r="R77" i="25"/>
  <c r="Q77" i="25"/>
  <c r="P77" i="25"/>
  <c r="O77" i="25"/>
  <c r="N77" i="25"/>
  <c r="M77" i="25"/>
  <c r="L77" i="25"/>
  <c r="K77" i="25"/>
  <c r="J77" i="25"/>
  <c r="I77" i="25"/>
  <c r="AE76" i="25"/>
  <c r="AD76" i="25"/>
  <c r="AA76" i="25"/>
  <c r="V76" i="25"/>
  <c r="AB76" i="25"/>
  <c r="X76" i="25"/>
  <c r="Y76" i="25"/>
  <c r="U76" i="25"/>
  <c r="T76" i="25"/>
  <c r="S76" i="25"/>
  <c r="R76" i="25"/>
  <c r="Q76" i="25"/>
  <c r="P76" i="25"/>
  <c r="O76" i="25"/>
  <c r="N76" i="25"/>
  <c r="M76" i="25"/>
  <c r="L76" i="25"/>
  <c r="K76" i="25"/>
  <c r="J76" i="25"/>
  <c r="I76" i="25"/>
  <c r="G102" i="25"/>
  <c r="E102" i="25"/>
  <c r="D102" i="25"/>
  <c r="C102" i="25"/>
  <c r="A102" i="25"/>
  <c r="G101" i="25"/>
  <c r="E101" i="25"/>
  <c r="D101" i="25"/>
  <c r="C101" i="25"/>
  <c r="A101" i="25"/>
  <c r="D100" i="25"/>
  <c r="E100" i="25"/>
  <c r="G100" i="25"/>
  <c r="C100" i="25"/>
  <c r="A100" i="25"/>
  <c r="D99" i="25"/>
  <c r="E99" i="25"/>
  <c r="G99" i="25"/>
  <c r="C99" i="25"/>
  <c r="A99" i="25"/>
  <c r="G98" i="25"/>
  <c r="E98" i="25"/>
  <c r="D98" i="25"/>
  <c r="C98" i="25"/>
  <c r="A98" i="25"/>
  <c r="D97" i="25"/>
  <c r="E97" i="25"/>
  <c r="G97" i="25"/>
  <c r="C97" i="25"/>
  <c r="A97" i="25"/>
  <c r="G96" i="25"/>
  <c r="E96" i="25"/>
  <c r="D96" i="25"/>
  <c r="C96" i="25"/>
  <c r="A96" i="25"/>
  <c r="B18" i="25"/>
  <c r="AE102" i="25"/>
  <c r="AD102" i="25"/>
  <c r="AA102" i="25"/>
  <c r="V102" i="25"/>
  <c r="AB102" i="25"/>
  <c r="X102" i="25"/>
  <c r="Y102" i="25"/>
  <c r="U102" i="25"/>
  <c r="T102" i="25"/>
  <c r="S102" i="25"/>
  <c r="R102" i="25"/>
  <c r="Q102" i="25"/>
  <c r="P102" i="25"/>
  <c r="O102" i="25"/>
  <c r="N102" i="25"/>
  <c r="M102" i="25"/>
  <c r="L102" i="25"/>
  <c r="K102" i="25"/>
  <c r="J102" i="25"/>
  <c r="I102" i="25"/>
  <c r="AE101" i="25"/>
  <c r="AD101" i="25"/>
  <c r="AA101" i="25"/>
  <c r="V101" i="25"/>
  <c r="AB101" i="25"/>
  <c r="X101" i="25"/>
  <c r="Y101" i="25"/>
  <c r="U101" i="25"/>
  <c r="T101" i="25"/>
  <c r="S101" i="25"/>
  <c r="R101" i="25"/>
  <c r="Q101" i="25"/>
  <c r="P101" i="25"/>
  <c r="O101" i="25"/>
  <c r="N101" i="25"/>
  <c r="M101" i="25"/>
  <c r="L101" i="25"/>
  <c r="K101" i="25"/>
  <c r="J101" i="25"/>
  <c r="I101" i="25"/>
  <c r="AE100" i="25"/>
  <c r="AD100" i="25"/>
  <c r="AA100" i="25"/>
  <c r="V100" i="25"/>
  <c r="AB100" i="25"/>
  <c r="X100" i="25"/>
  <c r="Y100" i="25"/>
  <c r="U100" i="25"/>
  <c r="T100" i="25"/>
  <c r="S100" i="25"/>
  <c r="R100" i="25"/>
  <c r="Q100" i="25"/>
  <c r="P100" i="25"/>
  <c r="O100" i="25"/>
  <c r="N100" i="25"/>
  <c r="M100" i="25"/>
  <c r="L100" i="25"/>
  <c r="K100" i="25"/>
  <c r="J100" i="25"/>
  <c r="I100" i="25"/>
  <c r="AE99" i="25"/>
  <c r="AD99" i="25"/>
  <c r="AA99" i="25"/>
  <c r="V99" i="25"/>
  <c r="AB99" i="25"/>
  <c r="X99" i="25"/>
  <c r="Y99" i="25"/>
  <c r="U99" i="25"/>
  <c r="T99" i="25"/>
  <c r="S99" i="25"/>
  <c r="R99" i="25"/>
  <c r="Q99" i="25"/>
  <c r="P99" i="25"/>
  <c r="O99" i="25"/>
  <c r="N99" i="25"/>
  <c r="M99" i="25"/>
  <c r="L99" i="25"/>
  <c r="K99" i="25"/>
  <c r="J99" i="25"/>
  <c r="I99" i="25"/>
  <c r="AE98" i="25"/>
  <c r="AD98" i="25"/>
  <c r="AA98" i="25"/>
  <c r="V98" i="25"/>
  <c r="AB98" i="25"/>
  <c r="X98" i="25"/>
  <c r="Y98" i="25"/>
  <c r="U98" i="25"/>
  <c r="T98" i="25"/>
  <c r="S98" i="25"/>
  <c r="R98" i="25"/>
  <c r="Q98" i="25"/>
  <c r="P98" i="25"/>
  <c r="O98" i="25"/>
  <c r="N98" i="25"/>
  <c r="M98" i="25"/>
  <c r="L98" i="25"/>
  <c r="K98" i="25"/>
  <c r="J98" i="25"/>
  <c r="I98" i="25"/>
  <c r="AE97" i="25"/>
  <c r="AD97" i="25"/>
  <c r="AA97" i="25"/>
  <c r="V97" i="25"/>
  <c r="AB97" i="25"/>
  <c r="X97" i="25"/>
  <c r="Y97" i="25"/>
  <c r="U97" i="25"/>
  <c r="T97" i="25"/>
  <c r="S97" i="25"/>
  <c r="R97" i="25"/>
  <c r="Q97" i="25"/>
  <c r="P97" i="25"/>
  <c r="O97" i="25"/>
  <c r="N97" i="25"/>
  <c r="M97" i="25"/>
  <c r="L97" i="25"/>
  <c r="K97" i="25"/>
  <c r="J97" i="25"/>
  <c r="I97" i="25"/>
  <c r="AE96" i="25"/>
  <c r="AD96" i="25"/>
  <c r="AA96" i="25"/>
  <c r="V96" i="25"/>
  <c r="AB96" i="25"/>
  <c r="X96" i="25"/>
  <c r="Y96" i="25"/>
  <c r="U96" i="25"/>
  <c r="T96" i="25"/>
  <c r="S96" i="25"/>
  <c r="R96" i="25"/>
  <c r="Q96" i="25"/>
  <c r="P96" i="25"/>
  <c r="O96" i="25"/>
  <c r="N96" i="25"/>
  <c r="M96" i="25"/>
  <c r="L96" i="25"/>
  <c r="K96" i="25"/>
  <c r="J96" i="25"/>
  <c r="I96" i="25"/>
  <c r="G16" i="32"/>
  <c r="B3" i="32"/>
  <c r="B10" i="32"/>
  <c r="G72" i="32"/>
  <c r="E16" i="32"/>
  <c r="H33" i="32"/>
  <c r="H34" i="32"/>
  <c r="E12" i="32"/>
  <c r="E13" i="32"/>
  <c r="E72" i="32"/>
  <c r="D16" i="32"/>
  <c r="D72" i="32"/>
  <c r="C72" i="32"/>
  <c r="A72" i="32"/>
  <c r="G71" i="32"/>
  <c r="E71" i="32"/>
  <c r="D71" i="32"/>
  <c r="C71" i="32"/>
  <c r="L29" i="32"/>
  <c r="A71" i="32"/>
  <c r="D70" i="32"/>
  <c r="E70" i="32"/>
  <c r="G70" i="32"/>
  <c r="C70" i="32"/>
  <c r="A70" i="32"/>
  <c r="G69" i="32"/>
  <c r="E69" i="32"/>
  <c r="D69" i="32"/>
  <c r="C69" i="32"/>
  <c r="A69" i="32"/>
  <c r="D68" i="32"/>
  <c r="E68" i="32"/>
  <c r="G68" i="32"/>
  <c r="C68" i="32"/>
  <c r="A68" i="32"/>
  <c r="D67" i="32"/>
  <c r="E67" i="32"/>
  <c r="G67" i="32"/>
  <c r="C67" i="32"/>
  <c r="A67" i="32"/>
  <c r="G66" i="32"/>
  <c r="E66" i="32"/>
  <c r="D66" i="32"/>
  <c r="C66" i="32"/>
  <c r="A66" i="32"/>
  <c r="G65" i="32"/>
  <c r="E65" i="32"/>
  <c r="D65" i="32"/>
  <c r="C65" i="32"/>
  <c r="A65" i="32"/>
  <c r="D64" i="32"/>
  <c r="E64" i="32"/>
  <c r="G64" i="32"/>
  <c r="C64" i="32"/>
  <c r="A64" i="32"/>
  <c r="D63" i="32"/>
  <c r="E63" i="32"/>
  <c r="G63" i="32"/>
  <c r="C63" i="32"/>
  <c r="A63" i="32"/>
  <c r="D62" i="32"/>
  <c r="E62" i="32"/>
  <c r="G62" i="32"/>
  <c r="C62" i="32"/>
  <c r="A62" i="32"/>
  <c r="D61" i="32"/>
  <c r="E61" i="32"/>
  <c r="G61" i="32"/>
  <c r="C61" i="32"/>
  <c r="A61" i="32"/>
  <c r="G60" i="32"/>
  <c r="E60" i="32"/>
  <c r="D60" i="32"/>
  <c r="C60" i="32"/>
  <c r="A60" i="32"/>
  <c r="G59" i="32"/>
  <c r="E59" i="32"/>
  <c r="D59" i="32"/>
  <c r="C59" i="32"/>
  <c r="A59" i="32"/>
  <c r="D58" i="32"/>
  <c r="E58" i="32"/>
  <c r="G58" i="32"/>
  <c r="C58" i="32"/>
  <c r="A58" i="32"/>
  <c r="D57" i="32"/>
  <c r="E57" i="32"/>
  <c r="G57" i="32"/>
  <c r="C57" i="32"/>
  <c r="A57" i="32"/>
  <c r="G56" i="32"/>
  <c r="E56" i="32"/>
  <c r="D56" i="32"/>
  <c r="C56" i="32"/>
  <c r="A56" i="32"/>
  <c r="D55" i="32"/>
  <c r="E55" i="32"/>
  <c r="G55" i="32"/>
  <c r="C55" i="32"/>
  <c r="A55" i="32"/>
  <c r="G54" i="32"/>
  <c r="E54" i="32"/>
  <c r="D54" i="32"/>
  <c r="C54" i="32"/>
  <c r="A54" i="32"/>
  <c r="D53" i="32"/>
  <c r="E53" i="32"/>
  <c r="G53" i="32"/>
  <c r="C53" i="32"/>
  <c r="A53" i="32"/>
  <c r="G52" i="32"/>
  <c r="E52" i="32"/>
  <c r="D52" i="32"/>
  <c r="C52" i="32"/>
  <c r="A52" i="32"/>
  <c r="G51" i="32"/>
  <c r="E51" i="32"/>
  <c r="D51" i="32"/>
  <c r="C51" i="32"/>
  <c r="A51" i="32"/>
  <c r="D50" i="32"/>
  <c r="E50" i="32"/>
  <c r="G50" i="32"/>
  <c r="C50" i="32"/>
  <c r="A50" i="32"/>
  <c r="D49" i="32"/>
  <c r="E49" i="32"/>
  <c r="G49" i="32"/>
  <c r="C49" i="32"/>
  <c r="A49" i="32"/>
  <c r="G48" i="32"/>
  <c r="E48" i="32"/>
  <c r="D48" i="32"/>
  <c r="C48" i="32"/>
  <c r="A48" i="32"/>
  <c r="D47" i="32"/>
  <c r="E47" i="32"/>
  <c r="G47" i="32"/>
  <c r="C47" i="32"/>
  <c r="A47" i="32"/>
  <c r="D46" i="32"/>
  <c r="E46" i="32"/>
  <c r="G46" i="32"/>
  <c r="C46" i="32"/>
  <c r="A46" i="32"/>
  <c r="G45" i="32"/>
  <c r="E45" i="32"/>
  <c r="D45" i="32"/>
  <c r="C45" i="32"/>
  <c r="A45" i="32"/>
  <c r="D44" i="32"/>
  <c r="E44" i="32"/>
  <c r="G44" i="32"/>
  <c r="C44" i="32"/>
  <c r="A44" i="32"/>
  <c r="G43" i="32"/>
  <c r="E43" i="32"/>
  <c r="D43" i="32"/>
  <c r="C43" i="32"/>
  <c r="A43" i="32"/>
  <c r="D42" i="32"/>
  <c r="E42" i="32"/>
  <c r="G42" i="32"/>
  <c r="C42" i="32"/>
  <c r="A42" i="32"/>
  <c r="D41" i="32"/>
  <c r="E41" i="32"/>
  <c r="G41" i="32"/>
  <c r="C41" i="32"/>
  <c r="A41" i="32"/>
  <c r="B16" i="32"/>
  <c r="AD12" i="32"/>
  <c r="AD72" i="32"/>
  <c r="AC12" i="32"/>
  <c r="AC72" i="32"/>
  <c r="B20" i="32"/>
  <c r="W12" i="32"/>
  <c r="Z12" i="32"/>
  <c r="Z13" i="32"/>
  <c r="Z72" i="32"/>
  <c r="U4" i="32"/>
  <c r="U12" i="32"/>
  <c r="U13" i="32"/>
  <c r="U72" i="32"/>
  <c r="AA72" i="32"/>
  <c r="W13" i="32"/>
  <c r="W72" i="32"/>
  <c r="X72" i="32"/>
  <c r="T4" i="32"/>
  <c r="T12" i="32"/>
  <c r="T13" i="32"/>
  <c r="T72" i="32"/>
  <c r="S4" i="32"/>
  <c r="S12" i="32"/>
  <c r="S13" i="32"/>
  <c r="S72" i="32"/>
  <c r="R4" i="32"/>
  <c r="R12" i="32"/>
  <c r="R13" i="32"/>
  <c r="R72" i="32"/>
  <c r="Q4" i="32"/>
  <c r="Q12" i="32"/>
  <c r="Q13" i="32"/>
  <c r="Q72" i="32"/>
  <c r="P4" i="32"/>
  <c r="P12" i="32"/>
  <c r="P13" i="32"/>
  <c r="P72" i="32"/>
  <c r="O4" i="32"/>
  <c r="O12" i="32"/>
  <c r="O13" i="32"/>
  <c r="O72" i="32"/>
  <c r="N4" i="32"/>
  <c r="N12" i="32"/>
  <c r="N13" i="32"/>
  <c r="N72" i="32"/>
  <c r="M4" i="32"/>
  <c r="M12" i="32"/>
  <c r="M13" i="32"/>
  <c r="M72" i="32"/>
  <c r="L4" i="32"/>
  <c r="L12" i="32"/>
  <c r="L13" i="32"/>
  <c r="L72" i="32"/>
  <c r="K4" i="32"/>
  <c r="K12" i="32"/>
  <c r="K13" i="32"/>
  <c r="K72" i="32"/>
  <c r="J4" i="32"/>
  <c r="J12" i="32"/>
  <c r="J13" i="32"/>
  <c r="J72" i="32"/>
  <c r="I4" i="32"/>
  <c r="I12" i="32"/>
  <c r="I13" i="32"/>
  <c r="I72" i="32"/>
  <c r="AD71" i="32"/>
  <c r="AC71" i="32"/>
  <c r="Z71" i="32"/>
  <c r="U71" i="32"/>
  <c r="AA71" i="32"/>
  <c r="W71" i="32"/>
  <c r="X71" i="32"/>
  <c r="T71" i="32"/>
  <c r="S71" i="32"/>
  <c r="R71" i="32"/>
  <c r="Q71" i="32"/>
  <c r="P71" i="32"/>
  <c r="O71" i="32"/>
  <c r="N71" i="32"/>
  <c r="M71" i="32"/>
  <c r="L71" i="32"/>
  <c r="K71" i="32"/>
  <c r="J71" i="32"/>
  <c r="I71" i="32"/>
  <c r="AD70" i="32"/>
  <c r="AC70" i="32"/>
  <c r="Z70" i="32"/>
  <c r="U70" i="32"/>
  <c r="AA70" i="32"/>
  <c r="W70" i="32"/>
  <c r="X70" i="32"/>
  <c r="T70" i="32"/>
  <c r="S70" i="32"/>
  <c r="R70" i="32"/>
  <c r="Q70" i="32"/>
  <c r="P70" i="32"/>
  <c r="O70" i="32"/>
  <c r="N70" i="32"/>
  <c r="M70" i="32"/>
  <c r="L70" i="32"/>
  <c r="K70" i="32"/>
  <c r="J70" i="32"/>
  <c r="I70" i="32"/>
  <c r="AD69" i="32"/>
  <c r="AC69" i="32"/>
  <c r="Z69" i="32"/>
  <c r="U69" i="32"/>
  <c r="AA69" i="32"/>
  <c r="W69" i="32"/>
  <c r="X69" i="32"/>
  <c r="T69" i="32"/>
  <c r="S69" i="32"/>
  <c r="R69" i="32"/>
  <c r="Q69" i="32"/>
  <c r="P69" i="32"/>
  <c r="O69" i="32"/>
  <c r="N69" i="32"/>
  <c r="M69" i="32"/>
  <c r="L69" i="32"/>
  <c r="K69" i="32"/>
  <c r="J69" i="32"/>
  <c r="I69" i="32"/>
  <c r="AD68" i="32"/>
  <c r="AC68" i="32"/>
  <c r="Z68" i="32"/>
  <c r="U68" i="32"/>
  <c r="AA68" i="32"/>
  <c r="W68" i="32"/>
  <c r="X68" i="32"/>
  <c r="T68" i="32"/>
  <c r="S68" i="32"/>
  <c r="R68" i="32"/>
  <c r="Q68" i="32"/>
  <c r="P68" i="32"/>
  <c r="O68" i="32"/>
  <c r="N68" i="32"/>
  <c r="M68" i="32"/>
  <c r="L68" i="32"/>
  <c r="K68" i="32"/>
  <c r="J68" i="32"/>
  <c r="I68" i="32"/>
  <c r="AD67" i="32"/>
  <c r="AC67" i="32"/>
  <c r="Z67" i="32"/>
  <c r="U67" i="32"/>
  <c r="AA67" i="32"/>
  <c r="W67" i="32"/>
  <c r="X67" i="32"/>
  <c r="T67" i="32"/>
  <c r="S67" i="32"/>
  <c r="R67" i="32"/>
  <c r="Q67" i="32"/>
  <c r="P67" i="32"/>
  <c r="O67" i="32"/>
  <c r="N67" i="32"/>
  <c r="M67" i="32"/>
  <c r="L67" i="32"/>
  <c r="K67" i="32"/>
  <c r="J67" i="32"/>
  <c r="I67" i="32"/>
  <c r="AD66" i="32"/>
  <c r="AC66" i="32"/>
  <c r="Z66" i="32"/>
  <c r="U66" i="32"/>
  <c r="AA66" i="32"/>
  <c r="W66" i="32"/>
  <c r="X66" i="32"/>
  <c r="T66" i="32"/>
  <c r="S66" i="32"/>
  <c r="R66" i="32"/>
  <c r="Q66" i="32"/>
  <c r="P66" i="32"/>
  <c r="O66" i="32"/>
  <c r="N66" i="32"/>
  <c r="M66" i="32"/>
  <c r="L66" i="32"/>
  <c r="K66" i="32"/>
  <c r="J66" i="32"/>
  <c r="I66" i="32"/>
  <c r="AD65" i="32"/>
  <c r="AC65" i="32"/>
  <c r="Z65" i="32"/>
  <c r="U65" i="32"/>
  <c r="AA65" i="32"/>
  <c r="W65" i="32"/>
  <c r="X65" i="32"/>
  <c r="T65" i="32"/>
  <c r="S65" i="32"/>
  <c r="R65" i="32"/>
  <c r="Q65" i="32"/>
  <c r="P65" i="32"/>
  <c r="O65" i="32"/>
  <c r="N65" i="32"/>
  <c r="M65" i="32"/>
  <c r="L65" i="32"/>
  <c r="K65" i="32"/>
  <c r="J65" i="32"/>
  <c r="I65" i="32"/>
  <c r="AD64" i="32"/>
  <c r="AC64" i="32"/>
  <c r="Z64" i="32"/>
  <c r="U64" i="32"/>
  <c r="AA64" i="32"/>
  <c r="W64" i="32"/>
  <c r="X64" i="32"/>
  <c r="T64" i="32"/>
  <c r="S64" i="32"/>
  <c r="R64" i="32"/>
  <c r="Q64" i="32"/>
  <c r="P64" i="32"/>
  <c r="O64" i="32"/>
  <c r="N64" i="32"/>
  <c r="M64" i="32"/>
  <c r="L64" i="32"/>
  <c r="K64" i="32"/>
  <c r="J64" i="32"/>
  <c r="I64" i="32"/>
  <c r="AD63" i="32"/>
  <c r="AC63" i="32"/>
  <c r="Z63" i="32"/>
  <c r="U63" i="32"/>
  <c r="AA63" i="32"/>
  <c r="W63" i="32"/>
  <c r="X63" i="32"/>
  <c r="T63" i="32"/>
  <c r="S63" i="32"/>
  <c r="R63" i="32"/>
  <c r="Q63" i="32"/>
  <c r="P63" i="32"/>
  <c r="O63" i="32"/>
  <c r="N63" i="32"/>
  <c r="M63" i="32"/>
  <c r="L63" i="32"/>
  <c r="K63" i="32"/>
  <c r="J63" i="32"/>
  <c r="I63" i="32"/>
  <c r="AD62" i="32"/>
  <c r="AC62" i="32"/>
  <c r="Z62" i="32"/>
  <c r="U62" i="32"/>
  <c r="AA62" i="32"/>
  <c r="W62" i="32"/>
  <c r="X62" i="32"/>
  <c r="T62" i="32"/>
  <c r="S62" i="32"/>
  <c r="R62" i="32"/>
  <c r="Q62" i="32"/>
  <c r="P62" i="32"/>
  <c r="O62" i="32"/>
  <c r="N62" i="32"/>
  <c r="M62" i="32"/>
  <c r="L62" i="32"/>
  <c r="K62" i="32"/>
  <c r="J62" i="32"/>
  <c r="I62" i="32"/>
  <c r="AD61" i="32"/>
  <c r="AC61" i="32"/>
  <c r="Z61" i="32"/>
  <c r="U61" i="32"/>
  <c r="AA61" i="32"/>
  <c r="W61" i="32"/>
  <c r="X61" i="32"/>
  <c r="T61" i="32"/>
  <c r="S61" i="32"/>
  <c r="R61" i="32"/>
  <c r="Q61" i="32"/>
  <c r="P61" i="32"/>
  <c r="O61" i="32"/>
  <c r="N61" i="32"/>
  <c r="M61" i="32"/>
  <c r="L61" i="32"/>
  <c r="K61" i="32"/>
  <c r="J61" i="32"/>
  <c r="I61" i="32"/>
  <c r="AD60" i="32"/>
  <c r="AC60" i="32"/>
  <c r="Z60" i="32"/>
  <c r="U60" i="32"/>
  <c r="AA60" i="32"/>
  <c r="W60" i="32"/>
  <c r="X60" i="32"/>
  <c r="T60" i="32"/>
  <c r="S60" i="32"/>
  <c r="R60" i="32"/>
  <c r="Q60" i="32"/>
  <c r="P60" i="32"/>
  <c r="O60" i="32"/>
  <c r="N60" i="32"/>
  <c r="M60" i="32"/>
  <c r="L60" i="32"/>
  <c r="K60" i="32"/>
  <c r="J60" i="32"/>
  <c r="I60" i="32"/>
  <c r="AD59" i="32"/>
  <c r="AC59" i="32"/>
  <c r="Z59" i="32"/>
  <c r="U59" i="32"/>
  <c r="AA59" i="32"/>
  <c r="W59" i="32"/>
  <c r="X59" i="32"/>
  <c r="T59" i="32"/>
  <c r="S59" i="32"/>
  <c r="R59" i="32"/>
  <c r="Q59" i="32"/>
  <c r="P59" i="32"/>
  <c r="O59" i="32"/>
  <c r="N59" i="32"/>
  <c r="M59" i="32"/>
  <c r="L59" i="32"/>
  <c r="K59" i="32"/>
  <c r="J59" i="32"/>
  <c r="I59" i="32"/>
  <c r="AD58" i="32"/>
  <c r="AC58" i="32"/>
  <c r="Z58" i="32"/>
  <c r="U58" i="32"/>
  <c r="AA58" i="32"/>
  <c r="W58" i="32"/>
  <c r="X58" i="32"/>
  <c r="T58" i="32"/>
  <c r="S58" i="32"/>
  <c r="R58" i="32"/>
  <c r="Q58" i="32"/>
  <c r="P58" i="32"/>
  <c r="O58" i="32"/>
  <c r="N58" i="32"/>
  <c r="M58" i="32"/>
  <c r="L58" i="32"/>
  <c r="K58" i="32"/>
  <c r="J58" i="32"/>
  <c r="I58" i="32"/>
  <c r="AD57" i="32"/>
  <c r="AC57" i="32"/>
  <c r="Z57" i="32"/>
  <c r="U57" i="32"/>
  <c r="AA57" i="32"/>
  <c r="W57" i="32"/>
  <c r="X57" i="32"/>
  <c r="T57" i="32"/>
  <c r="S57" i="32"/>
  <c r="R57" i="32"/>
  <c r="Q57" i="32"/>
  <c r="P57" i="32"/>
  <c r="O57" i="32"/>
  <c r="N57" i="32"/>
  <c r="M57" i="32"/>
  <c r="L57" i="32"/>
  <c r="K57" i="32"/>
  <c r="J57" i="32"/>
  <c r="I57" i="32"/>
  <c r="AD56" i="32"/>
  <c r="AC56" i="32"/>
  <c r="Z56" i="32"/>
  <c r="U56" i="32"/>
  <c r="AA56" i="32"/>
  <c r="W56" i="32"/>
  <c r="X56" i="32"/>
  <c r="T56" i="32"/>
  <c r="S56" i="32"/>
  <c r="R56" i="32"/>
  <c r="Q56" i="32"/>
  <c r="P56" i="32"/>
  <c r="O56" i="32"/>
  <c r="N56" i="32"/>
  <c r="M56" i="32"/>
  <c r="L56" i="32"/>
  <c r="K56" i="32"/>
  <c r="J56" i="32"/>
  <c r="I56" i="32"/>
  <c r="AD55" i="32"/>
  <c r="AC55" i="32"/>
  <c r="Z55" i="32"/>
  <c r="U55" i="32"/>
  <c r="AA55" i="32"/>
  <c r="W55" i="32"/>
  <c r="X55" i="32"/>
  <c r="T55" i="32"/>
  <c r="S55" i="32"/>
  <c r="R55" i="32"/>
  <c r="Q55" i="32"/>
  <c r="P55" i="32"/>
  <c r="O55" i="32"/>
  <c r="N55" i="32"/>
  <c r="M55" i="32"/>
  <c r="L55" i="32"/>
  <c r="K55" i="32"/>
  <c r="J55" i="32"/>
  <c r="I55" i="32"/>
  <c r="AD54" i="32"/>
  <c r="AC54" i="32"/>
  <c r="Z54" i="32"/>
  <c r="U54" i="32"/>
  <c r="AA54" i="32"/>
  <c r="W54" i="32"/>
  <c r="X54" i="32"/>
  <c r="T54" i="32"/>
  <c r="S54" i="32"/>
  <c r="R54" i="32"/>
  <c r="Q54" i="32"/>
  <c r="P54" i="32"/>
  <c r="O54" i="32"/>
  <c r="N54" i="32"/>
  <c r="M54" i="32"/>
  <c r="L54" i="32"/>
  <c r="K54" i="32"/>
  <c r="J54" i="32"/>
  <c r="I54" i="32"/>
  <c r="AD53" i="32"/>
  <c r="AC53" i="32"/>
  <c r="Z53" i="32"/>
  <c r="U53" i="32"/>
  <c r="AA53" i="32"/>
  <c r="W53" i="32"/>
  <c r="X53" i="32"/>
  <c r="T53" i="32"/>
  <c r="S53" i="32"/>
  <c r="R53" i="32"/>
  <c r="Q53" i="32"/>
  <c r="P53" i="32"/>
  <c r="O53" i="32"/>
  <c r="N53" i="32"/>
  <c r="M53" i="32"/>
  <c r="L53" i="32"/>
  <c r="K53" i="32"/>
  <c r="J53" i="32"/>
  <c r="I53" i="32"/>
  <c r="AD52" i="32"/>
  <c r="AC52" i="32"/>
  <c r="Z52" i="32"/>
  <c r="U52" i="32"/>
  <c r="AA52" i="32"/>
  <c r="W52" i="32"/>
  <c r="X52" i="32"/>
  <c r="T52" i="32"/>
  <c r="S52" i="32"/>
  <c r="R52" i="32"/>
  <c r="Q52" i="32"/>
  <c r="P52" i="32"/>
  <c r="O52" i="32"/>
  <c r="N52" i="32"/>
  <c r="M52" i="32"/>
  <c r="L52" i="32"/>
  <c r="K52" i="32"/>
  <c r="J52" i="32"/>
  <c r="I52" i="32"/>
  <c r="AD51" i="32"/>
  <c r="AC51" i="32"/>
  <c r="Z51" i="32"/>
  <c r="U51" i="32"/>
  <c r="AA51" i="32"/>
  <c r="W51" i="32"/>
  <c r="X51" i="32"/>
  <c r="T51" i="32"/>
  <c r="S51" i="32"/>
  <c r="R51" i="32"/>
  <c r="Q51" i="32"/>
  <c r="P51" i="32"/>
  <c r="O51" i="32"/>
  <c r="N51" i="32"/>
  <c r="M51" i="32"/>
  <c r="L51" i="32"/>
  <c r="K51" i="32"/>
  <c r="J51" i="32"/>
  <c r="I51" i="32"/>
  <c r="AD50" i="32"/>
  <c r="AC50" i="32"/>
  <c r="Z50" i="32"/>
  <c r="U50" i="32"/>
  <c r="AA50" i="32"/>
  <c r="W50" i="32"/>
  <c r="X50" i="32"/>
  <c r="T50" i="32"/>
  <c r="S50" i="32"/>
  <c r="R50" i="32"/>
  <c r="Q50" i="32"/>
  <c r="P50" i="32"/>
  <c r="O50" i="32"/>
  <c r="N50" i="32"/>
  <c r="M50" i="32"/>
  <c r="L50" i="32"/>
  <c r="K50" i="32"/>
  <c r="J50" i="32"/>
  <c r="I50" i="32"/>
  <c r="AD49" i="32"/>
  <c r="AC49" i="32"/>
  <c r="Z49" i="32"/>
  <c r="U49" i="32"/>
  <c r="AA49" i="32"/>
  <c r="W49" i="32"/>
  <c r="X49" i="32"/>
  <c r="T49" i="32"/>
  <c r="S49" i="32"/>
  <c r="R49" i="32"/>
  <c r="Q49" i="32"/>
  <c r="P49" i="32"/>
  <c r="O49" i="32"/>
  <c r="N49" i="32"/>
  <c r="M49" i="32"/>
  <c r="L49" i="32"/>
  <c r="K49" i="32"/>
  <c r="J49" i="32"/>
  <c r="I49" i="32"/>
  <c r="AD48" i="32"/>
  <c r="AC48" i="32"/>
  <c r="Z48" i="32"/>
  <c r="U48" i="32"/>
  <c r="AA48" i="32"/>
  <c r="W48" i="32"/>
  <c r="X48" i="32"/>
  <c r="T48" i="32"/>
  <c r="S48" i="32"/>
  <c r="R48" i="32"/>
  <c r="Q48" i="32"/>
  <c r="P48" i="32"/>
  <c r="O48" i="32"/>
  <c r="N48" i="32"/>
  <c r="M48" i="32"/>
  <c r="L48" i="32"/>
  <c r="K48" i="32"/>
  <c r="J48" i="32"/>
  <c r="I48" i="32"/>
  <c r="AD47" i="32"/>
  <c r="AC47" i="32"/>
  <c r="Z47" i="32"/>
  <c r="U47" i="32"/>
  <c r="AA47" i="32"/>
  <c r="W47" i="32"/>
  <c r="X47" i="32"/>
  <c r="T47" i="32"/>
  <c r="S47" i="32"/>
  <c r="R47" i="32"/>
  <c r="Q47" i="32"/>
  <c r="P47" i="32"/>
  <c r="O47" i="32"/>
  <c r="N47" i="32"/>
  <c r="M47" i="32"/>
  <c r="L47" i="32"/>
  <c r="K47" i="32"/>
  <c r="J47" i="32"/>
  <c r="I47" i="32"/>
  <c r="AD46" i="32"/>
  <c r="AC46" i="32"/>
  <c r="Z46" i="32"/>
  <c r="U46" i="32"/>
  <c r="AA46" i="32"/>
  <c r="W46" i="32"/>
  <c r="X46" i="32"/>
  <c r="T46" i="32"/>
  <c r="S46" i="32"/>
  <c r="R46" i="32"/>
  <c r="Q46" i="32"/>
  <c r="P46" i="32"/>
  <c r="O46" i="32"/>
  <c r="N46" i="32"/>
  <c r="M46" i="32"/>
  <c r="L46" i="32"/>
  <c r="K46" i="32"/>
  <c r="J46" i="32"/>
  <c r="I46" i="32"/>
  <c r="AD45" i="32"/>
  <c r="AC45" i="32"/>
  <c r="Z45" i="32"/>
  <c r="U45" i="32"/>
  <c r="AA45" i="32"/>
  <c r="W45" i="32"/>
  <c r="X45" i="32"/>
  <c r="T45" i="32"/>
  <c r="S45" i="32"/>
  <c r="R45" i="32"/>
  <c r="Q45" i="32"/>
  <c r="P45" i="32"/>
  <c r="O45" i="32"/>
  <c r="N45" i="32"/>
  <c r="M45" i="32"/>
  <c r="L45" i="32"/>
  <c r="K45" i="32"/>
  <c r="J45" i="32"/>
  <c r="I45" i="32"/>
  <c r="AD44" i="32"/>
  <c r="AC44" i="32"/>
  <c r="Z44" i="32"/>
  <c r="U44" i="32"/>
  <c r="AA44" i="32"/>
  <c r="W44" i="32"/>
  <c r="X44" i="32"/>
  <c r="T44" i="32"/>
  <c r="S44" i="32"/>
  <c r="R44" i="32"/>
  <c r="Q44" i="32"/>
  <c r="P44" i="32"/>
  <c r="O44" i="32"/>
  <c r="N44" i="32"/>
  <c r="M44" i="32"/>
  <c r="L44" i="32"/>
  <c r="K44" i="32"/>
  <c r="J44" i="32"/>
  <c r="I44" i="32"/>
  <c r="AD43" i="32"/>
  <c r="AC43" i="32"/>
  <c r="Z43" i="32"/>
  <c r="U43" i="32"/>
  <c r="AA43" i="32"/>
  <c r="W43" i="32"/>
  <c r="X43" i="32"/>
  <c r="T43" i="32"/>
  <c r="S43" i="32"/>
  <c r="R43" i="32"/>
  <c r="Q43" i="32"/>
  <c r="P43" i="32"/>
  <c r="O43" i="32"/>
  <c r="N43" i="32"/>
  <c r="M43" i="32"/>
  <c r="L43" i="32"/>
  <c r="K43" i="32"/>
  <c r="J43" i="32"/>
  <c r="I43" i="32"/>
  <c r="AD42" i="32"/>
  <c r="AC42" i="32"/>
  <c r="Z42" i="32"/>
  <c r="U42" i="32"/>
  <c r="AA42" i="32"/>
  <c r="W42" i="32"/>
  <c r="X42" i="32"/>
  <c r="T42" i="32"/>
  <c r="S42" i="32"/>
  <c r="R42" i="32"/>
  <c r="Q42" i="32"/>
  <c r="P42" i="32"/>
  <c r="O42" i="32"/>
  <c r="N42" i="32"/>
  <c r="M42" i="32"/>
  <c r="L42" i="32"/>
  <c r="K42" i="32"/>
  <c r="J42" i="32"/>
  <c r="I42" i="32"/>
  <c r="AD41" i="32"/>
  <c r="AC41" i="32"/>
  <c r="Z41" i="32"/>
  <c r="U41" i="32"/>
  <c r="AA41" i="32"/>
  <c r="W41" i="32"/>
  <c r="X41" i="32"/>
  <c r="T41" i="32"/>
  <c r="S41" i="32"/>
  <c r="R41" i="32"/>
  <c r="Q41" i="32"/>
  <c r="P41" i="32"/>
  <c r="O41" i="32"/>
  <c r="N41" i="32"/>
  <c r="M41" i="32"/>
  <c r="L41" i="32"/>
  <c r="K41" i="32"/>
  <c r="J41" i="32"/>
  <c r="I41" i="32"/>
  <c r="G92" i="32"/>
  <c r="E92" i="32"/>
  <c r="D92" i="32"/>
  <c r="C92" i="32"/>
  <c r="A92" i="32"/>
  <c r="G91" i="32"/>
  <c r="E91" i="32"/>
  <c r="D91" i="32"/>
  <c r="C91" i="32"/>
  <c r="A91" i="32"/>
  <c r="D90" i="32"/>
  <c r="E90" i="32"/>
  <c r="G90" i="32"/>
  <c r="C90" i="32"/>
  <c r="A90" i="32"/>
  <c r="D89" i="32"/>
  <c r="E89" i="32"/>
  <c r="G89" i="32"/>
  <c r="C89" i="32"/>
  <c r="A89" i="32"/>
  <c r="G88" i="32"/>
  <c r="E88" i="32"/>
  <c r="D88" i="32"/>
  <c r="C88" i="32"/>
  <c r="A88" i="32"/>
  <c r="D87" i="32"/>
  <c r="E87" i="32"/>
  <c r="G87" i="32"/>
  <c r="C87" i="32"/>
  <c r="A87" i="32"/>
  <c r="D86" i="32"/>
  <c r="E86" i="32"/>
  <c r="G86" i="32"/>
  <c r="C86" i="32"/>
  <c r="A86" i="32"/>
  <c r="D85" i="32"/>
  <c r="E85" i="32"/>
  <c r="G85" i="32"/>
  <c r="C85" i="32"/>
  <c r="A85" i="32"/>
  <c r="G84" i="32"/>
  <c r="E84" i="32"/>
  <c r="D84" i="32"/>
  <c r="C84" i="32"/>
  <c r="A84" i="32"/>
  <c r="G83" i="32"/>
  <c r="E83" i="32"/>
  <c r="D83" i="32"/>
  <c r="C83" i="32"/>
  <c r="A83" i="32"/>
  <c r="D82" i="32"/>
  <c r="E82" i="32"/>
  <c r="G82" i="32"/>
  <c r="C82" i="32"/>
  <c r="A82" i="32"/>
  <c r="G81" i="32"/>
  <c r="E81" i="32"/>
  <c r="D81" i="32"/>
  <c r="C81" i="32"/>
  <c r="A81" i="32"/>
  <c r="D80" i="32"/>
  <c r="E80" i="32"/>
  <c r="G80" i="32"/>
  <c r="C80" i="32"/>
  <c r="A80" i="32"/>
  <c r="G79" i="32"/>
  <c r="E79" i="32"/>
  <c r="D79" i="32"/>
  <c r="C79" i="32"/>
  <c r="A79" i="32"/>
  <c r="D78" i="32"/>
  <c r="E78" i="32"/>
  <c r="G78" i="32"/>
  <c r="C78" i="32"/>
  <c r="A78" i="32"/>
  <c r="D77" i="32"/>
  <c r="E77" i="32"/>
  <c r="G77" i="32"/>
  <c r="C77" i="32"/>
  <c r="A77" i="32"/>
  <c r="D76" i="32"/>
  <c r="E76" i="32"/>
  <c r="G76" i="32"/>
  <c r="C76" i="32"/>
  <c r="A76" i="32"/>
  <c r="B17" i="32"/>
  <c r="AD92" i="32"/>
  <c r="AC92" i="32"/>
  <c r="Z92" i="32"/>
  <c r="AA92" i="32"/>
  <c r="W92" i="32"/>
  <c r="X92" i="32"/>
  <c r="U92" i="32"/>
  <c r="T92" i="32"/>
  <c r="S92" i="32"/>
  <c r="R92" i="32"/>
  <c r="Q92" i="32"/>
  <c r="P92" i="32"/>
  <c r="O92" i="32"/>
  <c r="N92" i="32"/>
  <c r="M92" i="32"/>
  <c r="L92" i="32"/>
  <c r="K92" i="32"/>
  <c r="J92" i="32"/>
  <c r="I92" i="32"/>
  <c r="AD91" i="32"/>
  <c r="AC91" i="32"/>
  <c r="Z91" i="32"/>
  <c r="AA91" i="32"/>
  <c r="W91" i="32"/>
  <c r="X91" i="32"/>
  <c r="U91" i="32"/>
  <c r="T91" i="32"/>
  <c r="S91" i="32"/>
  <c r="R91" i="32"/>
  <c r="Q91" i="32"/>
  <c r="P91" i="32"/>
  <c r="O91" i="32"/>
  <c r="N91" i="32"/>
  <c r="M91" i="32"/>
  <c r="L91" i="32"/>
  <c r="K91" i="32"/>
  <c r="J91" i="32"/>
  <c r="I91" i="32"/>
  <c r="AD90" i="32"/>
  <c r="AC90" i="32"/>
  <c r="Z90" i="32"/>
  <c r="AA90" i="32"/>
  <c r="W90" i="32"/>
  <c r="X90" i="32"/>
  <c r="U90" i="32"/>
  <c r="T90" i="32"/>
  <c r="S90" i="32"/>
  <c r="R90" i="32"/>
  <c r="Q90" i="32"/>
  <c r="P90" i="32"/>
  <c r="O90" i="32"/>
  <c r="N90" i="32"/>
  <c r="M90" i="32"/>
  <c r="L90" i="32"/>
  <c r="K90" i="32"/>
  <c r="J90" i="32"/>
  <c r="I90" i="32"/>
  <c r="AD89" i="32"/>
  <c r="AC89" i="32"/>
  <c r="Z89" i="32"/>
  <c r="AA89" i="32"/>
  <c r="W89" i="32"/>
  <c r="X89" i="32"/>
  <c r="U89" i="32"/>
  <c r="T89" i="32"/>
  <c r="S89" i="32"/>
  <c r="R89" i="32"/>
  <c r="Q89" i="32"/>
  <c r="P89" i="32"/>
  <c r="O89" i="32"/>
  <c r="N89" i="32"/>
  <c r="M89" i="32"/>
  <c r="L89" i="32"/>
  <c r="K89" i="32"/>
  <c r="J89" i="32"/>
  <c r="I89" i="32"/>
  <c r="AD88" i="32"/>
  <c r="AC88" i="32"/>
  <c r="Z88" i="32"/>
  <c r="AA88" i="32"/>
  <c r="W88" i="32"/>
  <c r="X88" i="32"/>
  <c r="U88" i="32"/>
  <c r="T88" i="32"/>
  <c r="S88" i="32"/>
  <c r="R88" i="32"/>
  <c r="Q88" i="32"/>
  <c r="P88" i="32"/>
  <c r="O88" i="32"/>
  <c r="N88" i="32"/>
  <c r="M88" i="32"/>
  <c r="L88" i="32"/>
  <c r="K88" i="32"/>
  <c r="J88" i="32"/>
  <c r="I88" i="32"/>
  <c r="AD87" i="32"/>
  <c r="AC87" i="32"/>
  <c r="Z87" i="32"/>
  <c r="AA87" i="32"/>
  <c r="W87" i="32"/>
  <c r="X87" i="32"/>
  <c r="U87" i="32"/>
  <c r="T87" i="32"/>
  <c r="S87" i="32"/>
  <c r="R87" i="32"/>
  <c r="Q87" i="32"/>
  <c r="P87" i="32"/>
  <c r="O87" i="32"/>
  <c r="N87" i="32"/>
  <c r="M87" i="32"/>
  <c r="L87" i="32"/>
  <c r="K87" i="32"/>
  <c r="J87" i="32"/>
  <c r="I87" i="32"/>
  <c r="AD86" i="32"/>
  <c r="AC86" i="32"/>
  <c r="Z86" i="32"/>
  <c r="AA86" i="32"/>
  <c r="W86" i="32"/>
  <c r="X86" i="32"/>
  <c r="U86" i="32"/>
  <c r="T86" i="32"/>
  <c r="S86" i="32"/>
  <c r="R86" i="32"/>
  <c r="Q86" i="32"/>
  <c r="P86" i="32"/>
  <c r="O86" i="32"/>
  <c r="N86" i="32"/>
  <c r="M86" i="32"/>
  <c r="L86" i="32"/>
  <c r="K86" i="32"/>
  <c r="J86" i="32"/>
  <c r="I86" i="32"/>
  <c r="AD85" i="32"/>
  <c r="AC85" i="32"/>
  <c r="Z85" i="32"/>
  <c r="AA85" i="32"/>
  <c r="W85" i="32"/>
  <c r="X85" i="32"/>
  <c r="U85" i="32"/>
  <c r="T85" i="32"/>
  <c r="S85" i="32"/>
  <c r="R85" i="32"/>
  <c r="Q85" i="32"/>
  <c r="P85" i="32"/>
  <c r="O85" i="32"/>
  <c r="N85" i="32"/>
  <c r="M85" i="32"/>
  <c r="L85" i="32"/>
  <c r="K85" i="32"/>
  <c r="J85" i="32"/>
  <c r="I85" i="32"/>
  <c r="AD84" i="32"/>
  <c r="AC84" i="32"/>
  <c r="Z84" i="32"/>
  <c r="AA84" i="32"/>
  <c r="W84" i="32"/>
  <c r="X84" i="32"/>
  <c r="U84" i="32"/>
  <c r="T84" i="32"/>
  <c r="S84" i="32"/>
  <c r="R84" i="32"/>
  <c r="Q84" i="32"/>
  <c r="P84" i="32"/>
  <c r="O84" i="32"/>
  <c r="N84" i="32"/>
  <c r="M84" i="32"/>
  <c r="L84" i="32"/>
  <c r="K84" i="32"/>
  <c r="J84" i="32"/>
  <c r="I84" i="32"/>
  <c r="AD83" i="32"/>
  <c r="AC83" i="32"/>
  <c r="Z83" i="32"/>
  <c r="AA83" i="32"/>
  <c r="W83" i="32"/>
  <c r="X83" i="32"/>
  <c r="U83" i="32"/>
  <c r="T83" i="32"/>
  <c r="S83" i="32"/>
  <c r="R83" i="32"/>
  <c r="Q83" i="32"/>
  <c r="P83" i="32"/>
  <c r="O83" i="32"/>
  <c r="N83" i="32"/>
  <c r="M83" i="32"/>
  <c r="L83" i="32"/>
  <c r="K83" i="32"/>
  <c r="J83" i="32"/>
  <c r="I83" i="32"/>
  <c r="AD82" i="32"/>
  <c r="AC82" i="32"/>
  <c r="Z82" i="32"/>
  <c r="AA82" i="32"/>
  <c r="W82" i="32"/>
  <c r="X82" i="32"/>
  <c r="U82" i="32"/>
  <c r="T82" i="32"/>
  <c r="S82" i="32"/>
  <c r="R82" i="32"/>
  <c r="Q82" i="32"/>
  <c r="P82" i="32"/>
  <c r="O82" i="32"/>
  <c r="N82" i="32"/>
  <c r="M82" i="32"/>
  <c r="L82" i="32"/>
  <c r="K82" i="32"/>
  <c r="J82" i="32"/>
  <c r="I82" i="32"/>
  <c r="AD81" i="32"/>
  <c r="AC81" i="32"/>
  <c r="Z81" i="32"/>
  <c r="AA81" i="32"/>
  <c r="W81" i="32"/>
  <c r="X81" i="32"/>
  <c r="U81" i="32"/>
  <c r="T81" i="32"/>
  <c r="S81" i="32"/>
  <c r="R81" i="32"/>
  <c r="Q81" i="32"/>
  <c r="P81" i="32"/>
  <c r="O81" i="32"/>
  <c r="N81" i="32"/>
  <c r="M81" i="32"/>
  <c r="L81" i="32"/>
  <c r="K81" i="32"/>
  <c r="J81" i="32"/>
  <c r="I81" i="32"/>
  <c r="AD80" i="32"/>
  <c r="AC80" i="32"/>
  <c r="Z80" i="32"/>
  <c r="AA80" i="32"/>
  <c r="W80" i="32"/>
  <c r="X80" i="32"/>
  <c r="U80" i="32"/>
  <c r="T80" i="32"/>
  <c r="S80" i="32"/>
  <c r="R80" i="32"/>
  <c r="Q80" i="32"/>
  <c r="P80" i="32"/>
  <c r="O80" i="32"/>
  <c r="N80" i="32"/>
  <c r="M80" i="32"/>
  <c r="L80" i="32"/>
  <c r="K80" i="32"/>
  <c r="J80" i="32"/>
  <c r="I80" i="32"/>
  <c r="AD79" i="32"/>
  <c r="AC79" i="32"/>
  <c r="Z79" i="32"/>
  <c r="AA79" i="32"/>
  <c r="W79" i="32"/>
  <c r="X79" i="32"/>
  <c r="U79" i="32"/>
  <c r="T79" i="32"/>
  <c r="S79" i="32"/>
  <c r="R79" i="32"/>
  <c r="Q79" i="32"/>
  <c r="P79" i="32"/>
  <c r="O79" i="32"/>
  <c r="N79" i="32"/>
  <c r="M79" i="32"/>
  <c r="L79" i="32"/>
  <c r="K79" i="32"/>
  <c r="J79" i="32"/>
  <c r="I79" i="32"/>
  <c r="AD78" i="32"/>
  <c r="AC78" i="32"/>
  <c r="Z78" i="32"/>
  <c r="AA78" i="32"/>
  <c r="W78" i="32"/>
  <c r="X78" i="32"/>
  <c r="U78" i="32"/>
  <c r="T78" i="32"/>
  <c r="S78" i="32"/>
  <c r="R78" i="32"/>
  <c r="Q78" i="32"/>
  <c r="P78" i="32"/>
  <c r="O78" i="32"/>
  <c r="N78" i="32"/>
  <c r="M78" i="32"/>
  <c r="L78" i="32"/>
  <c r="K78" i="32"/>
  <c r="J78" i="32"/>
  <c r="I78" i="32"/>
  <c r="AD77" i="32"/>
  <c r="AC77" i="32"/>
  <c r="Z77" i="32"/>
  <c r="AA77" i="32"/>
  <c r="W77" i="32"/>
  <c r="X77" i="32"/>
  <c r="U77" i="32"/>
  <c r="T77" i="32"/>
  <c r="S77" i="32"/>
  <c r="R77" i="32"/>
  <c r="Q77" i="32"/>
  <c r="P77" i="32"/>
  <c r="O77" i="32"/>
  <c r="N77" i="32"/>
  <c r="M77" i="32"/>
  <c r="L77" i="32"/>
  <c r="K77" i="32"/>
  <c r="J77" i="32"/>
  <c r="I77" i="32"/>
  <c r="AD76" i="32"/>
  <c r="AC76" i="32"/>
  <c r="Z76" i="32"/>
  <c r="AA76" i="32"/>
  <c r="W76" i="32"/>
  <c r="X76" i="32"/>
  <c r="U76" i="32"/>
  <c r="T76" i="32"/>
  <c r="S76" i="32"/>
  <c r="R76" i="32"/>
  <c r="Q76" i="32"/>
  <c r="P76" i="32"/>
  <c r="O76" i="32"/>
  <c r="N76" i="32"/>
  <c r="M76" i="32"/>
  <c r="L76" i="32"/>
  <c r="K76" i="32"/>
  <c r="J76" i="32"/>
  <c r="I76" i="32"/>
  <c r="G102" i="32"/>
  <c r="E102" i="32"/>
  <c r="D102" i="32"/>
  <c r="C102" i="32"/>
  <c r="A102" i="32"/>
  <c r="G101" i="32"/>
  <c r="E101" i="32"/>
  <c r="D101" i="32"/>
  <c r="C101" i="32"/>
  <c r="A101" i="32"/>
  <c r="D100" i="32"/>
  <c r="E100" i="32"/>
  <c r="G100" i="32"/>
  <c r="C100" i="32"/>
  <c r="A100" i="32"/>
  <c r="D99" i="32"/>
  <c r="E99" i="32"/>
  <c r="G99" i="32"/>
  <c r="C99" i="32"/>
  <c r="A99" i="32"/>
  <c r="G98" i="32"/>
  <c r="E98" i="32"/>
  <c r="D98" i="32"/>
  <c r="C98" i="32"/>
  <c r="A98" i="32"/>
  <c r="D97" i="32"/>
  <c r="E97" i="32"/>
  <c r="G97" i="32"/>
  <c r="C97" i="32"/>
  <c r="A97" i="32"/>
  <c r="G96" i="32"/>
  <c r="E96" i="32"/>
  <c r="D96" i="32"/>
  <c r="C96" i="32"/>
  <c r="A96" i="32"/>
  <c r="B18" i="32"/>
  <c r="AD102" i="32"/>
  <c r="AC102" i="32"/>
  <c r="Z102" i="32"/>
  <c r="AA102" i="32"/>
  <c r="W102" i="32"/>
  <c r="X102" i="32"/>
  <c r="U102" i="32"/>
  <c r="T102" i="32"/>
  <c r="S102" i="32"/>
  <c r="R102" i="32"/>
  <c r="Q102" i="32"/>
  <c r="P102" i="32"/>
  <c r="O102" i="32"/>
  <c r="N102" i="32"/>
  <c r="M102" i="32"/>
  <c r="L102" i="32"/>
  <c r="K102" i="32"/>
  <c r="J102" i="32"/>
  <c r="I102" i="32"/>
  <c r="AD101" i="32"/>
  <c r="AC101" i="32"/>
  <c r="Z101" i="32"/>
  <c r="AA101" i="32"/>
  <c r="W101" i="32"/>
  <c r="X101" i="32"/>
  <c r="U101" i="32"/>
  <c r="T101" i="32"/>
  <c r="S101" i="32"/>
  <c r="R101" i="32"/>
  <c r="Q101" i="32"/>
  <c r="P101" i="32"/>
  <c r="O101" i="32"/>
  <c r="N101" i="32"/>
  <c r="M101" i="32"/>
  <c r="L101" i="32"/>
  <c r="K101" i="32"/>
  <c r="J101" i="32"/>
  <c r="I101" i="32"/>
  <c r="AD100" i="32"/>
  <c r="AC100" i="32"/>
  <c r="Z100" i="32"/>
  <c r="AA100" i="32"/>
  <c r="W100" i="32"/>
  <c r="X100" i="32"/>
  <c r="U100" i="32"/>
  <c r="T100" i="32"/>
  <c r="S100" i="32"/>
  <c r="R100" i="32"/>
  <c r="Q100" i="32"/>
  <c r="P100" i="32"/>
  <c r="O100" i="32"/>
  <c r="N100" i="32"/>
  <c r="M100" i="32"/>
  <c r="L100" i="32"/>
  <c r="K100" i="32"/>
  <c r="J100" i="32"/>
  <c r="I100" i="32"/>
  <c r="AD99" i="32"/>
  <c r="AC99" i="32"/>
  <c r="Z99" i="32"/>
  <c r="AA99" i="32"/>
  <c r="W99" i="32"/>
  <c r="X99" i="32"/>
  <c r="U99" i="32"/>
  <c r="T99" i="32"/>
  <c r="S99" i="32"/>
  <c r="R99" i="32"/>
  <c r="Q99" i="32"/>
  <c r="P99" i="32"/>
  <c r="O99" i="32"/>
  <c r="N99" i="32"/>
  <c r="M99" i="32"/>
  <c r="L99" i="32"/>
  <c r="K99" i="32"/>
  <c r="J99" i="32"/>
  <c r="I99" i="32"/>
  <c r="AD98" i="32"/>
  <c r="AC98" i="32"/>
  <c r="Z98" i="32"/>
  <c r="AA98" i="32"/>
  <c r="W98" i="32"/>
  <c r="X98" i="32"/>
  <c r="U98" i="32"/>
  <c r="T98" i="32"/>
  <c r="S98" i="32"/>
  <c r="R98" i="32"/>
  <c r="Q98" i="32"/>
  <c r="P98" i="32"/>
  <c r="O98" i="32"/>
  <c r="N98" i="32"/>
  <c r="M98" i="32"/>
  <c r="L98" i="32"/>
  <c r="K98" i="32"/>
  <c r="J98" i="32"/>
  <c r="I98" i="32"/>
  <c r="AD97" i="32"/>
  <c r="AC97" i="32"/>
  <c r="Z97" i="32"/>
  <c r="AA97" i="32"/>
  <c r="W97" i="32"/>
  <c r="X97" i="32"/>
  <c r="U97" i="32"/>
  <c r="T97" i="32"/>
  <c r="S97" i="32"/>
  <c r="R97" i="32"/>
  <c r="Q97" i="32"/>
  <c r="P97" i="32"/>
  <c r="O97" i="32"/>
  <c r="N97" i="32"/>
  <c r="M97" i="32"/>
  <c r="L97" i="32"/>
  <c r="K97" i="32"/>
  <c r="J97" i="32"/>
  <c r="I97" i="32"/>
  <c r="AD96" i="32"/>
  <c r="AC96" i="32"/>
  <c r="Z96" i="32"/>
  <c r="AA96" i="32"/>
  <c r="W96" i="32"/>
  <c r="X96" i="32"/>
  <c r="U96" i="32"/>
  <c r="T96" i="32"/>
  <c r="S96" i="32"/>
  <c r="R96" i="32"/>
  <c r="Q96" i="32"/>
  <c r="P96" i="32"/>
  <c r="O96" i="32"/>
  <c r="N96" i="32"/>
  <c r="M96" i="32"/>
  <c r="L96" i="32"/>
  <c r="K96" i="32"/>
  <c r="J96" i="32"/>
  <c r="I96" i="32"/>
  <c r="A71" i="28"/>
  <c r="B2" i="28"/>
  <c r="B3" i="28"/>
  <c r="B10" i="28"/>
  <c r="K29" i="28"/>
  <c r="A70" i="28"/>
  <c r="A69" i="28"/>
  <c r="A68" i="28"/>
  <c r="A67" i="28"/>
  <c r="A66" i="28"/>
  <c r="A65" i="28"/>
  <c r="A64" i="28"/>
  <c r="A63" i="28"/>
  <c r="A62" i="28"/>
  <c r="A61" i="28"/>
  <c r="A60" i="28"/>
  <c r="A59" i="28"/>
  <c r="A58" i="28"/>
  <c r="A57" i="28"/>
  <c r="A56" i="28"/>
  <c r="A55" i="28"/>
  <c r="A54" i="28"/>
  <c r="A53" i="28"/>
  <c r="A52" i="28"/>
  <c r="A51" i="28"/>
  <c r="A50" i="28"/>
  <c r="A49" i="28"/>
  <c r="A48" i="28"/>
  <c r="A47" i="28"/>
  <c r="B17" i="28"/>
  <c r="U7" i="28"/>
  <c r="G33" i="28"/>
  <c r="G34" i="28"/>
  <c r="G36" i="28"/>
  <c r="U13" i="28"/>
  <c r="U14" i="28"/>
  <c r="U71" i="28"/>
  <c r="T7" i="28"/>
  <c r="T13" i="28"/>
  <c r="T14" i="28"/>
  <c r="T71" i="28"/>
  <c r="S7" i="28"/>
  <c r="S13" i="28"/>
  <c r="S14" i="28"/>
  <c r="S71" i="28"/>
  <c r="R7" i="28"/>
  <c r="R13" i="28"/>
  <c r="R14" i="28"/>
  <c r="R71" i="28"/>
  <c r="Q7" i="28"/>
  <c r="Q13" i="28"/>
  <c r="Q14" i="28"/>
  <c r="Q71" i="28"/>
  <c r="P7" i="28"/>
  <c r="P13" i="28"/>
  <c r="P14" i="28"/>
  <c r="P71" i="28"/>
  <c r="O7" i="28"/>
  <c r="O13" i="28"/>
  <c r="O14" i="28"/>
  <c r="O71" i="28"/>
  <c r="N7" i="28"/>
  <c r="N13" i="28"/>
  <c r="N14" i="28"/>
  <c r="N71" i="28"/>
  <c r="M7" i="28"/>
  <c r="M13" i="28"/>
  <c r="M14" i="28"/>
  <c r="M71" i="28"/>
  <c r="L7" i="28"/>
  <c r="L13" i="28"/>
  <c r="L14" i="28"/>
  <c r="L71" i="28"/>
  <c r="K7" i="28"/>
  <c r="K13" i="28"/>
  <c r="K14" i="28"/>
  <c r="K71" i="28"/>
  <c r="J7" i="28"/>
  <c r="J13" i="28"/>
  <c r="J14" i="28"/>
  <c r="J71" i="28"/>
  <c r="I7" i="28"/>
  <c r="I13" i="28"/>
  <c r="I14" i="28"/>
  <c r="I71" i="28"/>
  <c r="H7" i="28"/>
  <c r="H13" i="28"/>
  <c r="H14" i="28"/>
  <c r="H71" i="28"/>
  <c r="G7" i="28"/>
  <c r="G13" i="28"/>
  <c r="G71" i="28"/>
  <c r="U70" i="28"/>
  <c r="T70" i="28"/>
  <c r="S70" i="28"/>
  <c r="R70" i="28"/>
  <c r="Q70" i="28"/>
  <c r="P70" i="28"/>
  <c r="O70" i="28"/>
  <c r="N70" i="28"/>
  <c r="M70" i="28"/>
  <c r="L70" i="28"/>
  <c r="K70" i="28"/>
  <c r="J70" i="28"/>
  <c r="I70" i="28"/>
  <c r="H70" i="28"/>
  <c r="G70" i="28"/>
  <c r="U69" i="28"/>
  <c r="T69" i="28"/>
  <c r="S69" i="28"/>
  <c r="R69" i="28"/>
  <c r="Q69" i="28"/>
  <c r="P69" i="28"/>
  <c r="O69" i="28"/>
  <c r="N69" i="28"/>
  <c r="M69" i="28"/>
  <c r="L69" i="28"/>
  <c r="K69" i="28"/>
  <c r="J69" i="28"/>
  <c r="I69" i="28"/>
  <c r="H69" i="28"/>
  <c r="G69" i="28"/>
  <c r="U68" i="28"/>
  <c r="T68" i="28"/>
  <c r="S68" i="28"/>
  <c r="R68" i="28"/>
  <c r="Q68" i="28"/>
  <c r="P68" i="28"/>
  <c r="O68" i="28"/>
  <c r="N68" i="28"/>
  <c r="M68" i="28"/>
  <c r="L68" i="28"/>
  <c r="K68" i="28"/>
  <c r="J68" i="28"/>
  <c r="I68" i="28"/>
  <c r="H68" i="28"/>
  <c r="G68" i="28"/>
  <c r="U67" i="28"/>
  <c r="T67" i="28"/>
  <c r="S67" i="28"/>
  <c r="R67" i="28"/>
  <c r="Q67" i="28"/>
  <c r="P67" i="28"/>
  <c r="O67" i="28"/>
  <c r="N67" i="28"/>
  <c r="M67" i="28"/>
  <c r="L67" i="28"/>
  <c r="K67" i="28"/>
  <c r="J67" i="28"/>
  <c r="I67" i="28"/>
  <c r="H67" i="28"/>
  <c r="G67" i="28"/>
  <c r="U66" i="28"/>
  <c r="T66" i="28"/>
  <c r="S66" i="28"/>
  <c r="R66" i="28"/>
  <c r="Q66" i="28"/>
  <c r="P66" i="28"/>
  <c r="O66" i="28"/>
  <c r="N66" i="28"/>
  <c r="M66" i="28"/>
  <c r="L66" i="28"/>
  <c r="K66" i="28"/>
  <c r="J66" i="28"/>
  <c r="I66" i="28"/>
  <c r="H66" i="28"/>
  <c r="G66" i="28"/>
  <c r="U65" i="28"/>
  <c r="T65" i="28"/>
  <c r="S65" i="28"/>
  <c r="R65" i="28"/>
  <c r="Q65" i="28"/>
  <c r="P65" i="28"/>
  <c r="O65" i="28"/>
  <c r="N65" i="28"/>
  <c r="M65" i="28"/>
  <c r="L65" i="28"/>
  <c r="K65" i="28"/>
  <c r="J65" i="28"/>
  <c r="I65" i="28"/>
  <c r="H65" i="28"/>
  <c r="G65" i="28"/>
  <c r="U64" i="28"/>
  <c r="T64" i="28"/>
  <c r="S64" i="28"/>
  <c r="R64" i="28"/>
  <c r="Q64" i="28"/>
  <c r="P64" i="28"/>
  <c r="O64" i="28"/>
  <c r="N64" i="28"/>
  <c r="M64" i="28"/>
  <c r="L64" i="28"/>
  <c r="K64" i="28"/>
  <c r="J64" i="28"/>
  <c r="I64" i="28"/>
  <c r="H64" i="28"/>
  <c r="G64" i="28"/>
  <c r="U63" i="28"/>
  <c r="T63" i="28"/>
  <c r="S63" i="28"/>
  <c r="R63" i="28"/>
  <c r="Q63" i="28"/>
  <c r="P63" i="28"/>
  <c r="O63" i="28"/>
  <c r="N63" i="28"/>
  <c r="M63" i="28"/>
  <c r="L63" i="28"/>
  <c r="K63" i="28"/>
  <c r="J63" i="28"/>
  <c r="I63" i="28"/>
  <c r="H63" i="28"/>
  <c r="G63" i="28"/>
  <c r="U62" i="28"/>
  <c r="T62" i="28"/>
  <c r="S62" i="28"/>
  <c r="R62" i="28"/>
  <c r="Q62" i="28"/>
  <c r="P62" i="28"/>
  <c r="O62" i="28"/>
  <c r="N62" i="28"/>
  <c r="M62" i="28"/>
  <c r="L62" i="28"/>
  <c r="K62" i="28"/>
  <c r="J62" i="28"/>
  <c r="I62" i="28"/>
  <c r="H62" i="28"/>
  <c r="G62" i="28"/>
  <c r="U61" i="28"/>
  <c r="T61" i="28"/>
  <c r="S61" i="28"/>
  <c r="R61" i="28"/>
  <c r="Q61" i="28"/>
  <c r="P61" i="28"/>
  <c r="O61" i="28"/>
  <c r="N61" i="28"/>
  <c r="M61" i="28"/>
  <c r="L61" i="28"/>
  <c r="K61" i="28"/>
  <c r="J61" i="28"/>
  <c r="I61" i="28"/>
  <c r="H61" i="28"/>
  <c r="G61" i="28"/>
  <c r="U60" i="28"/>
  <c r="T60" i="28"/>
  <c r="S60" i="28"/>
  <c r="R60" i="28"/>
  <c r="Q60" i="28"/>
  <c r="P60" i="28"/>
  <c r="O60" i="28"/>
  <c r="N60" i="28"/>
  <c r="M60" i="28"/>
  <c r="L60" i="28"/>
  <c r="K60" i="28"/>
  <c r="J60" i="28"/>
  <c r="I60" i="28"/>
  <c r="H60" i="28"/>
  <c r="G60" i="28"/>
  <c r="U59" i="28"/>
  <c r="T59" i="28"/>
  <c r="S59" i="28"/>
  <c r="R59" i="28"/>
  <c r="Q59" i="28"/>
  <c r="P59" i="28"/>
  <c r="O59" i="28"/>
  <c r="N59" i="28"/>
  <c r="M59" i="28"/>
  <c r="L59" i="28"/>
  <c r="K59" i="28"/>
  <c r="J59" i="28"/>
  <c r="I59" i="28"/>
  <c r="H59" i="28"/>
  <c r="G59" i="28"/>
  <c r="U58" i="28"/>
  <c r="T58" i="28"/>
  <c r="S58" i="28"/>
  <c r="R58" i="28"/>
  <c r="Q58" i="28"/>
  <c r="P58" i="28"/>
  <c r="O58" i="28"/>
  <c r="N58" i="28"/>
  <c r="M58" i="28"/>
  <c r="L58" i="28"/>
  <c r="K58" i="28"/>
  <c r="J58" i="28"/>
  <c r="I58" i="28"/>
  <c r="H58" i="28"/>
  <c r="G58" i="28"/>
  <c r="U57" i="28"/>
  <c r="T57" i="28"/>
  <c r="S57" i="28"/>
  <c r="R57" i="28"/>
  <c r="Q57" i="28"/>
  <c r="P57" i="28"/>
  <c r="O57" i="28"/>
  <c r="N57" i="28"/>
  <c r="M57" i="28"/>
  <c r="L57" i="28"/>
  <c r="K57" i="28"/>
  <c r="J57" i="28"/>
  <c r="I57" i="28"/>
  <c r="H57" i="28"/>
  <c r="G57" i="28"/>
  <c r="U56" i="28"/>
  <c r="T56" i="28"/>
  <c r="S56" i="28"/>
  <c r="R56" i="28"/>
  <c r="Q56" i="28"/>
  <c r="P56" i="28"/>
  <c r="O56" i="28"/>
  <c r="N56" i="28"/>
  <c r="M56" i="28"/>
  <c r="L56" i="28"/>
  <c r="K56" i="28"/>
  <c r="J56" i="28"/>
  <c r="I56" i="28"/>
  <c r="H56" i="28"/>
  <c r="G56" i="28"/>
  <c r="U55" i="28"/>
  <c r="T55" i="28"/>
  <c r="S55" i="28"/>
  <c r="R55" i="28"/>
  <c r="Q55" i="28"/>
  <c r="P55" i="28"/>
  <c r="O55" i="28"/>
  <c r="N55" i="28"/>
  <c r="M55" i="28"/>
  <c r="L55" i="28"/>
  <c r="K55" i="28"/>
  <c r="J55" i="28"/>
  <c r="I55" i="28"/>
  <c r="H55" i="28"/>
  <c r="G55" i="28"/>
  <c r="U54" i="28"/>
  <c r="T54" i="28"/>
  <c r="S54" i="28"/>
  <c r="R54" i="28"/>
  <c r="Q54" i="28"/>
  <c r="P54" i="28"/>
  <c r="O54" i="28"/>
  <c r="N54" i="28"/>
  <c r="M54" i="28"/>
  <c r="L54" i="28"/>
  <c r="K54" i="28"/>
  <c r="J54" i="28"/>
  <c r="I54" i="28"/>
  <c r="H54" i="28"/>
  <c r="G54" i="28"/>
  <c r="U53" i="28"/>
  <c r="T53" i="28"/>
  <c r="S53" i="28"/>
  <c r="R53" i="28"/>
  <c r="Q53" i="28"/>
  <c r="P53" i="28"/>
  <c r="O53" i="28"/>
  <c r="N53" i="28"/>
  <c r="M53" i="28"/>
  <c r="L53" i="28"/>
  <c r="K53" i="28"/>
  <c r="J53" i="28"/>
  <c r="I53" i="28"/>
  <c r="H53" i="28"/>
  <c r="G53" i="28"/>
  <c r="U52" i="28"/>
  <c r="T52" i="28"/>
  <c r="S52" i="28"/>
  <c r="R52" i="28"/>
  <c r="Q52" i="28"/>
  <c r="P52" i="28"/>
  <c r="O52" i="28"/>
  <c r="N52" i="28"/>
  <c r="M52" i="28"/>
  <c r="L52" i="28"/>
  <c r="K52" i="28"/>
  <c r="J52" i="28"/>
  <c r="I52" i="28"/>
  <c r="H52" i="28"/>
  <c r="G52" i="28"/>
  <c r="U51" i="28"/>
  <c r="T51" i="28"/>
  <c r="S51" i="28"/>
  <c r="R51" i="28"/>
  <c r="Q51" i="28"/>
  <c r="P51" i="28"/>
  <c r="O51" i="28"/>
  <c r="N51" i="28"/>
  <c r="M51" i="28"/>
  <c r="L51" i="28"/>
  <c r="K51" i="28"/>
  <c r="J51" i="28"/>
  <c r="I51" i="28"/>
  <c r="H51" i="28"/>
  <c r="G51" i="28"/>
  <c r="U50" i="28"/>
  <c r="T50" i="28"/>
  <c r="S50" i="28"/>
  <c r="R50" i="28"/>
  <c r="Q50" i="28"/>
  <c r="P50" i="28"/>
  <c r="O50" i="28"/>
  <c r="N50" i="28"/>
  <c r="M50" i="28"/>
  <c r="L50" i="28"/>
  <c r="K50" i="28"/>
  <c r="J50" i="28"/>
  <c r="I50" i="28"/>
  <c r="H50" i="28"/>
  <c r="G50" i="28"/>
  <c r="U49" i="28"/>
  <c r="T49" i="28"/>
  <c r="S49" i="28"/>
  <c r="R49" i="28"/>
  <c r="Q49" i="28"/>
  <c r="P49" i="28"/>
  <c r="O49" i="28"/>
  <c r="N49" i="28"/>
  <c r="M49" i="28"/>
  <c r="L49" i="28"/>
  <c r="K49" i="28"/>
  <c r="J49" i="28"/>
  <c r="I49" i="28"/>
  <c r="H49" i="28"/>
  <c r="G49" i="28"/>
  <c r="U48" i="28"/>
  <c r="T48" i="28"/>
  <c r="S48" i="28"/>
  <c r="R48" i="28"/>
  <c r="Q48" i="28"/>
  <c r="P48" i="28"/>
  <c r="O48" i="28"/>
  <c r="N48" i="28"/>
  <c r="M48" i="28"/>
  <c r="L48" i="28"/>
  <c r="K48" i="28"/>
  <c r="J48" i="28"/>
  <c r="I48" i="28"/>
  <c r="H48" i="28"/>
  <c r="G48" i="28"/>
  <c r="U47" i="28"/>
  <c r="T47" i="28"/>
  <c r="S47" i="28"/>
  <c r="R47" i="28"/>
  <c r="Q47" i="28"/>
  <c r="P47" i="28"/>
  <c r="O47" i="28"/>
  <c r="N47" i="28"/>
  <c r="M47" i="28"/>
  <c r="L47" i="28"/>
  <c r="K47" i="28"/>
  <c r="J47" i="28"/>
  <c r="I47" i="28"/>
  <c r="H47" i="28"/>
  <c r="G47" i="28"/>
  <c r="AD37" i="32"/>
  <c r="AC37" i="32"/>
  <c r="H40" i="32"/>
  <c r="Z40" i="32"/>
  <c r="U40" i="32"/>
  <c r="C40" i="32"/>
  <c r="AA40" i="32"/>
  <c r="W40" i="32"/>
  <c r="X40" i="32"/>
  <c r="Z37" i="32"/>
  <c r="W37" i="32"/>
  <c r="B12" i="28"/>
  <c r="F46" i="28"/>
  <c r="I46" i="28"/>
  <c r="I45" i="28"/>
  <c r="I44" i="28"/>
  <c r="B21" i="25"/>
  <c r="J6" i="25"/>
  <c r="I6" i="28"/>
  <c r="I42" i="28"/>
  <c r="I41" i="28"/>
  <c r="I4" i="28"/>
  <c r="I3" i="28"/>
  <c r="I2" i="28"/>
  <c r="U108" i="25"/>
  <c r="T108" i="25"/>
  <c r="S108" i="25"/>
  <c r="R108" i="25"/>
  <c r="Q108" i="25"/>
  <c r="P108" i="25"/>
  <c r="O108" i="25"/>
  <c r="N108" i="25"/>
  <c r="M108" i="25"/>
  <c r="K108" i="25"/>
  <c r="J108" i="25"/>
  <c r="L108" i="25"/>
  <c r="E108" i="25"/>
  <c r="D108" i="25"/>
  <c r="C108" i="25"/>
  <c r="A108" i="25"/>
  <c r="U106" i="25"/>
  <c r="T106" i="25"/>
  <c r="S106" i="25"/>
  <c r="R106" i="25"/>
  <c r="Q106" i="25"/>
  <c r="P106" i="25"/>
  <c r="O106" i="25"/>
  <c r="N106" i="25"/>
  <c r="M106" i="25"/>
  <c r="U105" i="25"/>
  <c r="T105" i="25"/>
  <c r="S105" i="25"/>
  <c r="R105" i="25"/>
  <c r="Q105" i="25"/>
  <c r="P105" i="25"/>
  <c r="O105" i="25"/>
  <c r="N105" i="25"/>
  <c r="M105" i="25"/>
  <c r="L106" i="25"/>
  <c r="K106" i="25"/>
  <c r="J106" i="25"/>
  <c r="E106" i="25"/>
  <c r="D106" i="25"/>
  <c r="C106" i="25"/>
  <c r="A106" i="25"/>
  <c r="L105" i="25"/>
  <c r="K105" i="25"/>
  <c r="J105" i="25"/>
  <c r="E105" i="25"/>
  <c r="D105" i="25"/>
  <c r="C105" i="25"/>
  <c r="A105" i="25"/>
  <c r="H95" i="32"/>
  <c r="AD95" i="32"/>
  <c r="AC95" i="32"/>
  <c r="Z95" i="32"/>
  <c r="C95" i="32"/>
  <c r="AA95" i="32"/>
  <c r="W95" i="32"/>
  <c r="X95" i="32"/>
  <c r="U95" i="32"/>
  <c r="T95" i="32"/>
  <c r="S95" i="32"/>
  <c r="R95" i="32"/>
  <c r="Q95" i="32"/>
  <c r="P95" i="32"/>
  <c r="O95" i="32"/>
  <c r="N95" i="32"/>
  <c r="M95" i="32"/>
  <c r="L95" i="32"/>
  <c r="K95" i="32"/>
  <c r="J95" i="32"/>
  <c r="I95" i="32"/>
  <c r="D95" i="32"/>
  <c r="E95" i="32"/>
  <c r="G95" i="32"/>
  <c r="A95" i="32"/>
  <c r="H75" i="32"/>
  <c r="AD75" i="32"/>
  <c r="AC75" i="32"/>
  <c r="Z75" i="32"/>
  <c r="C75" i="32"/>
  <c r="AA75" i="32"/>
  <c r="W75" i="32"/>
  <c r="X75" i="32"/>
  <c r="U75" i="32"/>
  <c r="T75" i="32"/>
  <c r="S75" i="32"/>
  <c r="R75" i="32"/>
  <c r="Q75" i="32"/>
  <c r="P75" i="32"/>
  <c r="O75" i="32"/>
  <c r="N75" i="32"/>
  <c r="M75" i="32"/>
  <c r="L75" i="32"/>
  <c r="K75" i="32"/>
  <c r="J75" i="32"/>
  <c r="I75" i="32"/>
  <c r="D75" i="32"/>
  <c r="E75" i="32"/>
  <c r="G75" i="32"/>
  <c r="A75" i="32"/>
  <c r="AD40" i="32"/>
  <c r="AC40" i="32"/>
  <c r="T40" i="32"/>
  <c r="S40" i="32"/>
  <c r="R40" i="32"/>
  <c r="Q40" i="32"/>
  <c r="P40" i="32"/>
  <c r="O40" i="32"/>
  <c r="N40" i="32"/>
  <c r="M40" i="32"/>
  <c r="L40" i="32"/>
  <c r="K40" i="32"/>
  <c r="J40" i="32"/>
  <c r="I40" i="32"/>
  <c r="D40" i="32"/>
  <c r="E40" i="32"/>
  <c r="G40" i="32"/>
  <c r="A40" i="32"/>
  <c r="AD38" i="32"/>
  <c r="AC38" i="32"/>
  <c r="Z38" i="32"/>
  <c r="W38" i="32"/>
  <c r="B21" i="32"/>
  <c r="U6" i="32"/>
  <c r="U38" i="32"/>
  <c r="T6" i="32"/>
  <c r="T38" i="32"/>
  <c r="S6" i="32"/>
  <c r="S38" i="32"/>
  <c r="R6" i="32"/>
  <c r="R38" i="32"/>
  <c r="Q6" i="32"/>
  <c r="Q38" i="32"/>
  <c r="P6" i="32"/>
  <c r="P38" i="32"/>
  <c r="O6" i="32"/>
  <c r="O38" i="32"/>
  <c r="N6" i="32"/>
  <c r="N38" i="32"/>
  <c r="M6" i="32"/>
  <c r="M38" i="32"/>
  <c r="L6" i="32"/>
  <c r="L38" i="32"/>
  <c r="K6" i="32"/>
  <c r="K38" i="32"/>
  <c r="J6" i="32"/>
  <c r="J38" i="32"/>
  <c r="I6" i="32"/>
  <c r="I38" i="32"/>
  <c r="U37" i="32"/>
  <c r="T37" i="32"/>
  <c r="S37" i="32"/>
  <c r="R37" i="32"/>
  <c r="Q37" i="32"/>
  <c r="P37" i="32"/>
  <c r="O37" i="32"/>
  <c r="N37" i="32"/>
  <c r="M37" i="32"/>
  <c r="L37" i="32"/>
  <c r="K37" i="32"/>
  <c r="J37" i="32"/>
  <c r="I37" i="32"/>
  <c r="B34" i="32"/>
  <c r="C2" i="32"/>
  <c r="AA13" i="32"/>
  <c r="X13" i="32"/>
  <c r="B13" i="32"/>
  <c r="B12" i="32"/>
  <c r="B11" i="32"/>
  <c r="B9" i="32"/>
  <c r="B8" i="32"/>
  <c r="B7" i="32"/>
  <c r="B5" i="32"/>
  <c r="H3" i="32"/>
  <c r="H2" i="32"/>
  <c r="H95" i="25"/>
  <c r="E95" i="25"/>
  <c r="D95" i="25"/>
  <c r="H75" i="25"/>
  <c r="E75" i="25"/>
  <c r="D75" i="25"/>
  <c r="H40" i="25"/>
  <c r="E40" i="25"/>
  <c r="D40" i="25"/>
  <c r="AE95" i="25"/>
  <c r="AD95" i="25"/>
  <c r="AA95" i="25"/>
  <c r="X95" i="25"/>
  <c r="V95" i="25"/>
  <c r="U95" i="25"/>
  <c r="T95" i="25"/>
  <c r="S95" i="25"/>
  <c r="R95" i="25"/>
  <c r="Q95" i="25"/>
  <c r="P95" i="25"/>
  <c r="O95" i="25"/>
  <c r="N95" i="25"/>
  <c r="M95" i="25"/>
  <c r="L95" i="25"/>
  <c r="K95" i="25"/>
  <c r="J95" i="25"/>
  <c r="I95" i="25"/>
  <c r="AE75" i="25"/>
  <c r="AD75" i="25"/>
  <c r="AA75" i="25"/>
  <c r="X75" i="25"/>
  <c r="V75" i="25"/>
  <c r="U75" i="25"/>
  <c r="T75" i="25"/>
  <c r="S75" i="25"/>
  <c r="R75" i="25"/>
  <c r="Q75" i="25"/>
  <c r="P75" i="25"/>
  <c r="O75" i="25"/>
  <c r="N75" i="25"/>
  <c r="M75" i="25"/>
  <c r="L75" i="25"/>
  <c r="K75" i="25"/>
  <c r="J75" i="25"/>
  <c r="I75" i="25"/>
  <c r="A95" i="25"/>
  <c r="A75" i="25"/>
  <c r="C95" i="25"/>
  <c r="AB95" i="25"/>
  <c r="Y95" i="25"/>
  <c r="G95" i="25"/>
  <c r="C75" i="25"/>
  <c r="AB75" i="25"/>
  <c r="Y75" i="25"/>
  <c r="G75" i="25"/>
  <c r="J40" i="25"/>
  <c r="J38" i="25"/>
  <c r="J37" i="25"/>
  <c r="AE40" i="25"/>
  <c r="AD40" i="25"/>
  <c r="AA40" i="25"/>
  <c r="X40" i="25"/>
  <c r="V40" i="25"/>
  <c r="U40" i="25"/>
  <c r="T40" i="25"/>
  <c r="S40" i="25"/>
  <c r="R40" i="25"/>
  <c r="Q40" i="25"/>
  <c r="P40" i="25"/>
  <c r="O40" i="25"/>
  <c r="N40" i="25"/>
  <c r="M40" i="25"/>
  <c r="L40" i="25"/>
  <c r="K40" i="25"/>
  <c r="I40" i="25"/>
  <c r="C40" i="25"/>
  <c r="B12" i="25"/>
  <c r="A46" i="28"/>
  <c r="AB40" i="25"/>
  <c r="Y40" i="25"/>
  <c r="G40" i="25"/>
  <c r="A40" i="25"/>
  <c r="B8" i="25"/>
  <c r="B9" i="25"/>
  <c r="C2" i="25"/>
  <c r="U44" i="28"/>
  <c r="T44" i="28"/>
  <c r="S44" i="28"/>
  <c r="R44" i="28"/>
  <c r="Q44" i="28"/>
  <c r="P44" i="28"/>
  <c r="O44" i="28"/>
  <c r="N44" i="28"/>
  <c r="M44" i="28"/>
  <c r="L44" i="28"/>
  <c r="K44" i="28"/>
  <c r="J44" i="28"/>
  <c r="H44" i="28"/>
  <c r="G44" i="28"/>
  <c r="C2" i="28"/>
  <c r="H3" i="25"/>
  <c r="B13" i="25"/>
  <c r="B11" i="25"/>
  <c r="B7" i="25"/>
  <c r="H2" i="25"/>
  <c r="F2" i="28"/>
  <c r="G35" i="28"/>
  <c r="B13" i="28"/>
  <c r="B9" i="28"/>
  <c r="B8" i="28"/>
  <c r="G46" i="28"/>
  <c r="U46" i="28"/>
  <c r="T46" i="28"/>
  <c r="S46" i="28"/>
  <c r="R46" i="28"/>
  <c r="Q46" i="28"/>
  <c r="P46" i="28"/>
  <c r="O46" i="28"/>
  <c r="N46" i="28"/>
  <c r="M46" i="28"/>
  <c r="L46" i="28"/>
  <c r="K46" i="28"/>
  <c r="J46" i="28"/>
  <c r="H46" i="28"/>
  <c r="V38" i="25"/>
  <c r="U6" i="25"/>
  <c r="U38" i="25"/>
  <c r="T6" i="25"/>
  <c r="T38" i="25"/>
  <c r="S6" i="25"/>
  <c r="S38" i="25"/>
  <c r="R6" i="25"/>
  <c r="R38" i="25"/>
  <c r="Q6" i="25"/>
  <c r="Q38" i="25"/>
  <c r="P6" i="25"/>
  <c r="P38" i="25"/>
  <c r="O6" i="25"/>
  <c r="O38" i="25"/>
  <c r="N6" i="25"/>
  <c r="N38" i="25"/>
  <c r="M6" i="25"/>
  <c r="M38" i="25"/>
  <c r="L6" i="25"/>
  <c r="L38" i="25"/>
  <c r="K6" i="25"/>
  <c r="K38" i="25"/>
  <c r="I6" i="25"/>
  <c r="I38" i="25"/>
  <c r="U6" i="28"/>
  <c r="G6" i="28"/>
  <c r="U4" i="28"/>
  <c r="U3" i="28"/>
  <c r="U2" i="28"/>
  <c r="U45" i="28"/>
  <c r="T45" i="28"/>
  <c r="S45" i="28"/>
  <c r="R45" i="28"/>
  <c r="Q45" i="28"/>
  <c r="P45" i="28"/>
  <c r="O45" i="28"/>
  <c r="N45" i="28"/>
  <c r="M45" i="28"/>
  <c r="L45" i="28"/>
  <c r="K45" i="28"/>
  <c r="J45" i="28"/>
  <c r="H45" i="28"/>
  <c r="G45" i="28"/>
  <c r="H41" i="28"/>
  <c r="J41" i="28"/>
  <c r="K41" i="28"/>
  <c r="L41" i="28"/>
  <c r="M41" i="28"/>
  <c r="N41" i="28"/>
  <c r="O41" i="28"/>
  <c r="P41" i="28"/>
  <c r="Q41" i="28"/>
  <c r="R41" i="28"/>
  <c r="S41" i="28"/>
  <c r="T41" i="28"/>
  <c r="U41" i="28"/>
  <c r="H6" i="28"/>
  <c r="H42" i="28"/>
  <c r="J6" i="28"/>
  <c r="J42" i="28"/>
  <c r="K6" i="28"/>
  <c r="K42" i="28"/>
  <c r="L6" i="28"/>
  <c r="L42" i="28"/>
  <c r="M6" i="28"/>
  <c r="M42" i="28"/>
  <c r="N6" i="28"/>
  <c r="N42" i="28"/>
  <c r="O6" i="28"/>
  <c r="O42" i="28"/>
  <c r="P6" i="28"/>
  <c r="P42" i="28"/>
  <c r="Q6" i="28"/>
  <c r="Q42" i="28"/>
  <c r="R6" i="28"/>
  <c r="R42" i="28"/>
  <c r="S6" i="28"/>
  <c r="S42" i="28"/>
  <c r="T6" i="28"/>
  <c r="T42" i="28"/>
  <c r="U42" i="28"/>
  <c r="T4" i="28"/>
  <c r="S4" i="28"/>
  <c r="R4" i="28"/>
  <c r="Q4" i="28"/>
  <c r="P4" i="28"/>
  <c r="O4" i="28"/>
  <c r="N4" i="28"/>
  <c r="M4" i="28"/>
  <c r="L4" i="28"/>
  <c r="K4" i="28"/>
  <c r="J4" i="28"/>
  <c r="H4" i="28"/>
  <c r="T3" i="28"/>
  <c r="S3" i="28"/>
  <c r="R3" i="28"/>
  <c r="Q3" i="28"/>
  <c r="P3" i="28"/>
  <c r="O3" i="28"/>
  <c r="N3" i="28"/>
  <c r="M3" i="28"/>
  <c r="L3" i="28"/>
  <c r="K3" i="28"/>
  <c r="J3" i="28"/>
  <c r="H3" i="28"/>
  <c r="T2" i="28"/>
  <c r="S2" i="28"/>
  <c r="R2" i="28"/>
  <c r="Q2" i="28"/>
  <c r="P2" i="28"/>
  <c r="O2" i="28"/>
  <c r="N2" i="28"/>
  <c r="M2" i="28"/>
  <c r="L2" i="28"/>
  <c r="K2" i="28"/>
  <c r="J2" i="28"/>
  <c r="H2" i="28"/>
  <c r="F3" i="28"/>
  <c r="B14" i="28"/>
  <c r="B19" i="28"/>
  <c r="B18" i="28"/>
  <c r="B11" i="28"/>
  <c r="B7" i="28"/>
  <c r="B5" i="28"/>
  <c r="B5" i="25"/>
  <c r="AD38" i="25"/>
  <c r="AD37" i="25"/>
  <c r="AE38" i="25"/>
  <c r="AB13" i="25"/>
  <c r="Y13" i="25"/>
  <c r="AA38" i="25"/>
  <c r="X38" i="25"/>
  <c r="K37" i="25"/>
  <c r="S37" i="25"/>
  <c r="P37" i="25"/>
  <c r="AA37" i="25"/>
  <c r="X37" i="25"/>
  <c r="N37" i="25"/>
  <c r="Q37" i="25"/>
  <c r="L37" i="25"/>
  <c r="T37" i="25"/>
  <c r="O37" i="25"/>
  <c r="I37" i="25"/>
  <c r="R37" i="25"/>
  <c r="M37" i="25"/>
  <c r="U37" i="25"/>
  <c r="AE37" i="25"/>
  <c r="V37" i="25"/>
</calcChain>
</file>

<file path=xl/sharedStrings.xml><?xml version="1.0" encoding="utf-8"?>
<sst xmlns="http://schemas.openxmlformats.org/spreadsheetml/2006/main" count="494" uniqueCount="237">
  <si>
    <t>SERVER:</t>
  </si>
  <si>
    <t>CUBE:</t>
  </si>
  <si>
    <t>#</t>
  </si>
  <si>
    <t>Dimension</t>
  </si>
  <si>
    <t>Where Used</t>
  </si>
  <si>
    <t>Subset/Value</t>
  </si>
  <si>
    <t>COL</t>
  </si>
  <si>
    <t>SET</t>
  </si>
  <si>
    <t>-</t>
  </si>
  <si>
    <t>[Begin Format Range]</t>
  </si>
  <si>
    <t>[End Format Range]</t>
  </si>
  <si>
    <t>TM1 Report View</t>
  </si>
  <si>
    <t xml:space="preserve">Level: </t>
  </si>
  <si>
    <t>Root</t>
  </si>
  <si>
    <t>Default</t>
  </si>
  <si>
    <t>Format</t>
  </si>
  <si>
    <t>Yes</t>
  </si>
  <si>
    <t xml:space="preserve">Allow Drill: </t>
  </si>
  <si>
    <t>xxxxxxxxxx</t>
  </si>
  <si>
    <t>COLUM HEADINGS  &gt;&gt;&gt;&gt;&gt;</t>
  </si>
  <si>
    <t>PICK</t>
  </si>
  <si>
    <t>Plan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</si>
  <si>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</si>
  <si>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</si>
  <si>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</si>
  <si>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</si>
  <si>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</si>
  <si>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</si>
  <si>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</si>
  <si>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</si>
  <si>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</si>
  <si>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</si>
  <si>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</si>
  <si>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</si>
  <si>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%</t>
  </si>
  <si>
    <t>Change</t>
  </si>
  <si>
    <t>Determine Plan Months</t>
  </si>
  <si>
    <t xml:space="preserve">Indent: </t>
  </si>
  <si>
    <t xml:space="preserve">Exp Above: </t>
  </si>
  <si>
    <t xml:space="preserve">Suppress: </t>
  </si>
  <si>
    <t>ROW</t>
  </si>
  <si>
    <t>USD</t>
  </si>
  <si>
    <t>PICK / COL</t>
  </si>
  <si>
    <t>ORIGINAL</t>
  </si>
  <si>
    <t>Account</t>
  </si>
  <si>
    <t xml:space="preserve">Company: </t>
  </si>
  <si>
    <t xml:space="preserve">Department: </t>
  </si>
  <si>
    <t xml:space="preserve">Plan Year: </t>
  </si>
  <si>
    <t xml:space="preserve">Account Root: </t>
  </si>
  <si>
    <t>Final Budget</t>
  </si>
  <si>
    <t>Planner Comment</t>
  </si>
  <si>
    <t>Manager Comment</t>
  </si>
  <si>
    <t>No</t>
  </si>
  <si>
    <t>Quick Reference Table</t>
  </si>
  <si>
    <t>The following table provides details for all spreading methods that you can apply with the spreading syntax.</t>
  </si>
  <si>
    <t>Data Spreading Method</t>
  </si>
  <si>
    <t>Code</t>
  </si>
  <si>
    <t>Required Method Parameters</t>
  </si>
  <si>
    <t>Data Action (Optional) *</t>
  </si>
  <si>
    <t>Example</t>
  </si>
  <si>
    <t>Proportional Spread</t>
  </si>
  <si>
    <t>P</t>
  </si>
  <si>
    <t>Value to be spread</t>
  </si>
  <si>
    <t>+, ~</t>
  </si>
  <si>
    <t>P&lt;&gt;100</t>
  </si>
  <si>
    <t>Proportionally spreads the value 100 to all leaf cells on the row of insertion, and replaces the existing cell values.</t>
  </si>
  <si>
    <t>Equal Spread</t>
  </si>
  <si>
    <t>S</t>
  </si>
  <si>
    <t>S+|^200</t>
  </si>
  <si>
    <t>Equally spreads the value 200 to all leaf cells on the column of insertion, and adds the product of spreading to the existing cell values.</t>
  </si>
  <si>
    <t>Repeat</t>
  </si>
  <si>
    <t>R</t>
  </si>
  <si>
    <t>R~&lt;50</t>
  </si>
  <si>
    <t>Subtracts the value 50 from all leaf cells to the left of the insertion point.</t>
  </si>
  <si>
    <t>Percent Change</t>
  </si>
  <si>
    <t>P%</t>
  </si>
  <si>
    <t>Percentage</t>
  </si>
  <si>
    <t>P%+|^&lt;&gt;10</t>
  </si>
  <si>
    <t>Applies a percent change of 10% to all leaf values in the view, adds the product to the existing cell values, and increments all leaves in the view by 10%.</t>
  </si>
  <si>
    <t>Straight Line **</t>
  </si>
  <si>
    <t>SL</t>
  </si>
  <si>
    <t>Start Value and End Value</t>
  </si>
  <si>
    <t>SL&gt;100:200</t>
  </si>
  <si>
    <t>Replaces all leaf values to the right of the point of insertion, with a start value of 100 and an end value of 200.</t>
  </si>
  <si>
    <t>Growth % **</t>
  </si>
  <si>
    <t>GR</t>
  </si>
  <si>
    <t>Start Value and Growth Percentage</t>
  </si>
  <si>
    <t>GR|300:25</t>
  </si>
  <si>
    <t>Applies a 25% growth percentage to the starting value of 300 and replaces all leaf values below the point of insertion.</t>
  </si>
  <si>
    <t>Clear</t>
  </si>
  <si>
    <t>C</t>
  </si>
  <si>
    <t>N/A</t>
  </si>
  <si>
    <t>C|^&lt;&gt;</t>
  </si>
  <si>
    <t>Clears values from all cells in the view.</t>
  </si>
  <si>
    <t>Leaf Hold</t>
  </si>
  <si>
    <t>H</t>
  </si>
  <si>
    <t>H&lt;&gt;</t>
  </si>
  <si>
    <t>Holds all leaf cells on the row of insertion.</t>
  </si>
  <si>
    <t>Release Leaf Hold</t>
  </si>
  <si>
    <t>RH</t>
  </si>
  <si>
    <t>RH&lt;&gt;</t>
  </si>
  <si>
    <t>Releases all leaf holds on the row of insertion.</t>
  </si>
  <si>
    <t>Consolidation Hold</t>
  </si>
  <si>
    <t>HC</t>
  </si>
  <si>
    <t>HC&lt;&gt;</t>
  </si>
  <si>
    <t>Holds all consolidated cells on the row of insertion.</t>
  </si>
  <si>
    <t>Release Consolidation Hold</t>
  </si>
  <si>
    <t>RC</t>
  </si>
  <si>
    <t>RC&lt;&gt;</t>
  </si>
  <si>
    <t>Releases all holds of consolidated cells on the row of insertion.</t>
  </si>
  <si>
    <t>Release All Hold</t>
  </si>
  <si>
    <t>RA</t>
  </si>
  <si>
    <t>RA&lt;&gt;</t>
  </si>
  <si>
    <t>Releases all holds on the cells on the row of insertion.</t>
  </si>
  <si>
    <t>Direction Indicators for all items are: |, ^, &lt;, &gt;</t>
  </si>
  <si>
    <t>* The default data action is Replace. The spreading syntax uses a tilde (~) to denote the Subtract data action, and a plus sign (+) to denote the Add data action.</t>
  </si>
  <si>
    <t>** You can use the Straight Line and Growth % methods across a single row or column, but not across rectangular ranges. You can use direction combinations of up and down (^ |) or left and right (&lt; &gt;), which are the only combinations allowed for these spreading methods.</t>
  </si>
  <si>
    <t>Total Line Items</t>
  </si>
  <si>
    <t>Line</t>
  </si>
  <si>
    <t xml:space="preserve">Comment </t>
  </si>
  <si>
    <t>COMMENT</t>
  </si>
  <si>
    <t>SET / PICK</t>
  </si>
  <si>
    <t>Plan_Source</t>
  </si>
  <si>
    <t>CUBE REFERENCES &gt;&gt;&gt;&gt;&gt;&gt;</t>
  </si>
  <si>
    <t>NOTE - Cond Formatting Applied - Controlled by Col F</t>
  </si>
  <si>
    <t>NOTE - Can only enter monthly values if you enter a comment for that line .</t>
  </si>
  <si>
    <t>Source</t>
  </si>
  <si>
    <t xml:space="preserve">Year: </t>
  </si>
  <si>
    <t>Actuals</t>
  </si>
  <si>
    <t>Display Scen for Column header</t>
  </si>
  <si>
    <t>Base-Even</t>
  </si>
  <si>
    <t>Account Level Value</t>
  </si>
  <si>
    <t>Other Info References</t>
  </si>
  <si>
    <t>Annual Amount</t>
  </si>
  <si>
    <t>Monthly</t>
  </si>
  <si>
    <t>Start of Qtr</t>
  </si>
  <si>
    <t>End of Qtr</t>
  </si>
  <si>
    <t>Seasonal</t>
  </si>
  <si>
    <t>4-4-5</t>
  </si>
  <si>
    <t>4-5-4</t>
  </si>
  <si>
    <t>5-4-4</t>
  </si>
  <si>
    <t>Base</t>
  </si>
  <si>
    <t>Var</t>
  </si>
  <si>
    <t>Multiplier</t>
  </si>
  <si>
    <t>xxxxx</t>
  </si>
  <si>
    <t>110000 - Petty Cash</t>
  </si>
  <si>
    <t>Cash</t>
  </si>
  <si>
    <t>110200 - CD and Cassette Inventory</t>
  </si>
  <si>
    <t>Inventories</t>
  </si>
  <si>
    <t>111100 - Accounts Receivable</t>
  </si>
  <si>
    <t>A/R</t>
  </si>
  <si>
    <t>102100 - Prepaid Insurance</t>
  </si>
  <si>
    <t>102900 - Other Prepaid Expense</t>
  </si>
  <si>
    <t>Other Current Assets</t>
  </si>
  <si>
    <t>Current Assets</t>
  </si>
  <si>
    <t>115000 - Land Used In Operations</t>
  </si>
  <si>
    <t>Land</t>
  </si>
  <si>
    <t>115004 - Building Services</t>
  </si>
  <si>
    <t>Building and improve</t>
  </si>
  <si>
    <t>105048 - Office Equipment</t>
  </si>
  <si>
    <t>105054 - Office Furniture</t>
  </si>
  <si>
    <t>Furniture &amp; Equipment</t>
  </si>
  <si>
    <t>Total Cost PP&amp;E</t>
  </si>
  <si>
    <t>105548 - Accum Depr-Office Equipment</t>
  </si>
  <si>
    <t>105554 - Accum Depr-Office Furniture</t>
  </si>
  <si>
    <t>105566 - Accum Depr-Edp Equipment</t>
  </si>
  <si>
    <t>115504 - Accum Depreciation Building</t>
  </si>
  <si>
    <t>Accumulated depreciation</t>
  </si>
  <si>
    <t>Net PP&amp;E</t>
  </si>
  <si>
    <t>103100 - Investments</t>
  </si>
  <si>
    <t>103900 - Other Misc Assets</t>
  </si>
  <si>
    <t>Other assets</t>
  </si>
  <si>
    <t>106050 - Goodwill</t>
  </si>
  <si>
    <t>Goodwill</t>
  </si>
  <si>
    <t>Total Assets</t>
  </si>
  <si>
    <t>00</t>
  </si>
  <si>
    <t>OPB</t>
  </si>
  <si>
    <t>ASSETS:</t>
  </si>
  <si>
    <t>LIABILITIES:</t>
  </si>
  <si>
    <t>EQUITY:</t>
  </si>
  <si>
    <t>Total Liabilities</t>
  </si>
  <si>
    <t>Total Shareholders Equity</t>
  </si>
  <si>
    <t>Common stock - TLC</t>
  </si>
  <si>
    <t>301000 - Pd In Capital In Excess Par</t>
  </si>
  <si>
    <t>APIC - TLC</t>
  </si>
  <si>
    <t>302000 - Retained Earnings</t>
  </si>
  <si>
    <t>304000 - Dividends Paid</t>
  </si>
  <si>
    <t>Retained earnings - TLC</t>
  </si>
  <si>
    <t>201100 - Accrued Bonus</t>
  </si>
  <si>
    <t>202310 - Accrued Legal Fees</t>
  </si>
  <si>
    <t>202900 - Other Accrued Expense</t>
  </si>
  <si>
    <t>Accounts payable and accrued expenses</t>
  </si>
  <si>
    <t>202810 - Accrued State Income Taxes</t>
  </si>
  <si>
    <t>Accrued income taxes</t>
  </si>
  <si>
    <t>207800 - Deferred Federal Income Tax</t>
  </si>
  <si>
    <t>Deferred income taxes</t>
  </si>
  <si>
    <t>Total Current Liabilities</t>
  </si>
  <si>
    <t>202620 - Accrued Supplemental Retirement</t>
  </si>
  <si>
    <t>207230 - Deferred Comp Liability</t>
  </si>
  <si>
    <t>207900 - Other Liabilities</t>
  </si>
  <si>
    <t>Other liabilities</t>
  </si>
  <si>
    <t>208000 - Short-Term Borrowings</t>
  </si>
  <si>
    <t>208100 - Long-Term Debt</t>
  </si>
  <si>
    <t>Borrowings</t>
  </si>
  <si>
    <t>Total Departments</t>
  </si>
  <si>
    <t>BALANCE SHEET DRIVER ACCOUNTS:</t>
  </si>
  <si>
    <t>Allowance for Doubtful Account PCT</t>
  </si>
  <si>
    <t>AP Pct of Non-Comp Expenses</t>
  </si>
  <si>
    <t>181200 - Allowance for Doubtful Accounts</t>
  </si>
  <si>
    <t>Operating Expenses (w/o comp)</t>
  </si>
  <si>
    <t>Balanace Sheet Planning - Line Item Detail</t>
  </si>
  <si>
    <t>PTR01-AC:</t>
  </si>
  <si>
    <t>100610 - Checking account - Trust Bank</t>
  </si>
  <si>
    <t>Line 2</t>
  </si>
  <si>
    <t>Line 3</t>
  </si>
  <si>
    <t>Line 4</t>
  </si>
  <si>
    <t>Line 5</t>
  </si>
  <si>
    <t>Line 6</t>
  </si>
  <si>
    <t>Line 7</t>
  </si>
  <si>
    <t>Line 8</t>
  </si>
  <si>
    <t>Line 9</t>
  </si>
  <si>
    <t>Line 10</t>
  </si>
  <si>
    <t>Line 11</t>
  </si>
  <si>
    <t>Line 12</t>
  </si>
  <si>
    <t>Line 13</t>
  </si>
  <si>
    <t>Line 14</t>
  </si>
  <si>
    <t>Line 15</t>
  </si>
  <si>
    <t>Line 16</t>
  </si>
  <si>
    <t>Line 17</t>
  </si>
  <si>
    <t>Line 18</t>
  </si>
  <si>
    <t>Line 19</t>
  </si>
  <si>
    <t>Line 20</t>
  </si>
  <si>
    <t>Line 21</t>
  </si>
  <si>
    <t>Line 22</t>
  </si>
  <si>
    <t>Line 23</t>
  </si>
  <si>
    <t>Line 24</t>
  </si>
  <si>
    <t>Line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</si>
</sst>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#,###;\(#,###\);\-"/>
    <numFmt numFmtId="167" formatCode="_-* #,##0.00_-;\-* #,##0.00_-;_-* &quot;-&quot;??_-;_-@_-"/>
    <numFmt numFmtId="168" formatCode="&quot;- &quot;@"/>
  </numFmts>
  <fonts count="21" x14ac:knownFonts="1"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8"/>
      <color theme="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indexed="21"/>
      <name val="Calibri"/>
      <family val="2"/>
      <scheme val="minor"/>
    </font>
    <font>
      <b/>
      <sz val="9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8CB1D1"/>
      </left>
      <right style="thin">
        <color rgb="FF000000"/>
      </right>
      <top style="medium">
        <color rgb="FF8CB1D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8CB1D1"/>
      </top>
      <bottom style="thin">
        <color rgb="FF000000"/>
      </bottom>
      <diagonal/>
    </border>
    <border>
      <left style="thin">
        <color rgb="FF000000"/>
      </left>
      <right style="medium">
        <color rgb="FF8CB1D1"/>
      </right>
      <top style="medium">
        <color rgb="FF8CB1D1"/>
      </top>
      <bottom style="thin">
        <color rgb="FF000000"/>
      </bottom>
      <diagonal/>
    </border>
    <border>
      <left style="medium">
        <color rgb="FF8CB1D1"/>
      </left>
      <right style="thin">
        <color rgb="FF8CB1D1"/>
      </right>
      <top style="thin">
        <color rgb="FF000000"/>
      </top>
      <bottom/>
      <diagonal/>
    </border>
    <border>
      <left style="thin">
        <color rgb="FF8CB1D1"/>
      </left>
      <right style="thin">
        <color rgb="FF8CB1D1"/>
      </right>
      <top style="thin">
        <color rgb="FF000000"/>
      </top>
      <bottom/>
      <diagonal/>
    </border>
    <border>
      <left style="thin">
        <color rgb="FF8CB1D1"/>
      </left>
      <right style="medium">
        <color rgb="FF8CB1D1"/>
      </right>
      <top style="thin">
        <color rgb="FF8CB1D1"/>
      </top>
      <bottom/>
      <diagonal/>
    </border>
    <border>
      <left style="medium">
        <color rgb="FF8CB1D1"/>
      </left>
      <right style="thin">
        <color rgb="FF8CB1D1"/>
      </right>
      <top/>
      <bottom/>
      <diagonal/>
    </border>
    <border>
      <left style="thin">
        <color rgb="FF8CB1D1"/>
      </left>
      <right style="thin">
        <color rgb="FF8CB1D1"/>
      </right>
      <top/>
      <bottom/>
      <diagonal/>
    </border>
    <border>
      <left style="thin">
        <color rgb="FF8CB1D1"/>
      </left>
      <right style="medium">
        <color rgb="FF8CB1D1"/>
      </right>
      <top/>
      <bottom/>
      <diagonal/>
    </border>
    <border>
      <left style="medium">
        <color rgb="FF8CB1D1"/>
      </left>
      <right style="thin">
        <color rgb="FF8CB1D1"/>
      </right>
      <top/>
      <bottom style="thin">
        <color rgb="FF8CB1D1"/>
      </bottom>
      <diagonal/>
    </border>
    <border>
      <left style="thin">
        <color rgb="FF8CB1D1"/>
      </left>
      <right style="thin">
        <color rgb="FF8CB1D1"/>
      </right>
      <top/>
      <bottom style="thin">
        <color rgb="FF8CB1D1"/>
      </bottom>
      <diagonal/>
    </border>
    <border>
      <left style="thin">
        <color rgb="FF8CB1D1"/>
      </left>
      <right style="medium">
        <color rgb="FF8CB1D1"/>
      </right>
      <top/>
      <bottom style="thin">
        <color rgb="FF8CB1D1"/>
      </bottom>
      <diagonal/>
    </border>
    <border>
      <left style="medium">
        <color rgb="FF8CB1D1"/>
      </left>
      <right style="thin">
        <color rgb="FF8CB1D1"/>
      </right>
      <top style="thin">
        <color rgb="FF8CB1D1"/>
      </top>
      <bottom/>
      <diagonal/>
    </border>
    <border>
      <left style="thin">
        <color rgb="FF8CB1D1"/>
      </left>
      <right style="thin">
        <color rgb="FF8CB1D1"/>
      </right>
      <top style="thin">
        <color rgb="FF8CB1D1"/>
      </top>
      <bottom/>
      <diagonal/>
    </border>
    <border>
      <left style="medium">
        <color rgb="FF8CB1D1"/>
      </left>
      <right/>
      <top style="thin">
        <color rgb="FF8CB1D1"/>
      </top>
      <bottom/>
      <diagonal/>
    </border>
    <border>
      <left/>
      <right/>
      <top style="thin">
        <color rgb="FF8CB1D1"/>
      </top>
      <bottom/>
      <diagonal/>
    </border>
    <border>
      <left/>
      <right style="medium">
        <color rgb="FF8CB1D1"/>
      </right>
      <top style="thin">
        <color rgb="FF8CB1D1"/>
      </top>
      <bottom/>
      <diagonal/>
    </border>
    <border>
      <left style="medium">
        <color rgb="FF8CB1D1"/>
      </left>
      <right/>
      <top/>
      <bottom/>
      <diagonal/>
    </border>
    <border>
      <left/>
      <right style="medium">
        <color rgb="FF8CB1D1"/>
      </right>
      <top/>
      <bottom/>
      <diagonal/>
    </border>
    <border>
      <left style="medium">
        <color rgb="FF8CB1D1"/>
      </left>
      <right/>
      <top/>
      <bottom style="medium">
        <color rgb="FF8CB1D1"/>
      </bottom>
      <diagonal/>
    </border>
    <border>
      <left/>
      <right/>
      <top/>
      <bottom style="medium">
        <color rgb="FF8CB1D1"/>
      </bottom>
      <diagonal/>
    </border>
    <border>
      <left/>
      <right style="medium">
        <color rgb="FF8CB1D1"/>
      </right>
      <top/>
      <bottom style="medium">
        <color rgb="FF8CB1D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0" borderId="0"/>
    <xf numFmtId="0" fontId="1" fillId="0" borderId="0"/>
    <xf numFmtId="0" fontId="5" fillId="0" borderId="0"/>
    <xf numFmtId="167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6" fillId="0" borderId="0"/>
  </cellStyleXfs>
  <cellXfs count="148">
    <xf numFmtId="0" fontId="0" fillId="0" borderId="0" xfId="0"/>
    <xf numFmtId="0" fontId="3" fillId="3" borderId="4" xfId="0" applyFont="1" applyFill="1" applyBorder="1"/>
    <xf numFmtId="0" fontId="7" fillId="0" borderId="0" xfId="5" applyFont="1"/>
    <xf numFmtId="0" fontId="8" fillId="0" borderId="0" xfId="5" applyFont="1" applyAlignment="1">
      <alignment vertical="center"/>
    </xf>
    <xf numFmtId="0" fontId="8" fillId="0" borderId="21" xfId="5" applyFont="1" applyBorder="1" applyAlignment="1">
      <alignment vertical="center" wrapText="1"/>
    </xf>
    <xf numFmtId="0" fontId="7" fillId="0" borderId="24" xfId="5" applyFont="1" applyBorder="1" applyAlignment="1">
      <alignment vertical="top" wrapText="1"/>
    </xf>
    <xf numFmtId="0" fontId="8" fillId="0" borderId="27" xfId="5" applyFont="1" applyBorder="1" applyAlignment="1">
      <alignment vertical="center" wrapText="1"/>
    </xf>
    <xf numFmtId="0" fontId="9" fillId="0" borderId="0" xfId="5" applyFont="1"/>
    <xf numFmtId="0" fontId="10" fillId="6" borderId="16" xfId="5" applyFont="1" applyFill="1" applyBorder="1" applyAlignment="1">
      <alignment horizontal="center" vertical="center" wrapText="1"/>
    </xf>
    <xf numFmtId="0" fontId="10" fillId="6" borderId="17" xfId="5" applyFont="1" applyFill="1" applyBorder="1" applyAlignment="1">
      <alignment horizontal="center" vertical="center" wrapText="1"/>
    </xf>
    <xf numFmtId="0" fontId="10" fillId="6" borderId="17" xfId="5" applyFont="1" applyFill="1" applyBorder="1" applyAlignment="1">
      <alignment horizontal="center" vertical="top" wrapText="1"/>
    </xf>
    <xf numFmtId="0" fontId="10" fillId="6" borderId="18" xfId="5" applyFont="1" applyFill="1" applyBorder="1" applyAlignment="1">
      <alignment horizontal="center" vertical="center" wrapText="1"/>
    </xf>
    <xf numFmtId="0" fontId="11" fillId="4" borderId="3" xfId="0" quotePrefix="1" applyFont="1" applyFill="1" applyBorder="1" applyAlignment="1" applyProtection="1">
      <alignment horizontal="center" vertical="center"/>
      <protection locked="0" hidden="1"/>
    </xf>
    <xf numFmtId="0" fontId="11" fillId="4" borderId="3" xfId="0" applyFont="1" applyFill="1" applyBorder="1" applyAlignment="1" applyProtection="1">
      <alignment horizontal="center" vertical="center"/>
      <protection locked="0" hidden="1"/>
    </xf>
    <xf numFmtId="43" fontId="11" fillId="4" borderId="3" xfId="1" quotePrefix="1" applyNumberFormat="1" applyFont="1" applyFill="1" applyBorder="1" applyAlignment="1" applyProtection="1">
      <alignment horizontal="center" vertical="center"/>
      <protection locked="0" hidden="1"/>
    </xf>
    <xf numFmtId="0" fontId="11" fillId="4" borderId="0" xfId="0" quotePrefix="1" applyFont="1" applyFill="1" applyBorder="1" applyAlignment="1" applyProtection="1">
      <alignment horizontal="center" vertical="center"/>
      <protection locked="0" hidden="1"/>
    </xf>
    <xf numFmtId="0" fontId="12" fillId="0" borderId="0" xfId="0" applyFont="1"/>
    <xf numFmtId="43" fontId="13" fillId="5" borderId="6" xfId="1" applyNumberFormat="1" applyFont="1" applyFill="1" applyBorder="1" applyAlignment="1">
      <alignment horizontal="left"/>
    </xf>
    <xf numFmtId="0" fontId="13" fillId="5" borderId="0" xfId="0" applyFont="1" applyFill="1" applyBorder="1" applyAlignment="1">
      <alignment horizontal="left"/>
    </xf>
    <xf numFmtId="0" fontId="13" fillId="5" borderId="0" xfId="0" applyFont="1" applyFill="1" applyBorder="1" applyAlignment="1">
      <alignment horizontal="center"/>
    </xf>
    <xf numFmtId="0" fontId="13" fillId="5" borderId="0" xfId="0" applyFont="1" applyFill="1" applyBorder="1" applyAlignment="1"/>
    <xf numFmtId="165" fontId="12" fillId="0" borderId="0" xfId="1" applyNumberFormat="1" applyFont="1"/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right" indent="1"/>
    </xf>
    <xf numFmtId="0" fontId="12" fillId="0" borderId="6" xfId="0" applyFont="1" applyBorder="1"/>
    <xf numFmtId="43" fontId="12" fillId="0" borderId="0" xfId="1" applyNumberFormat="1" applyFont="1" applyAlignment="1">
      <alignment horizontal="center"/>
    </xf>
    <xf numFmtId="0" fontId="13" fillId="5" borderId="6" xfId="0" applyFont="1" applyFill="1" applyBorder="1" applyAlignment="1">
      <alignment horizontal="left"/>
    </xf>
    <xf numFmtId="0" fontId="13" fillId="5" borderId="6" xfId="0" applyFont="1" applyFill="1" applyBorder="1" applyAlignment="1">
      <alignment horizontal="center"/>
    </xf>
    <xf numFmtId="0" fontId="13" fillId="5" borderId="6" xfId="0" applyFont="1" applyFill="1" applyBorder="1" applyAlignment="1"/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6" xfId="0" applyFont="1" applyBorder="1" applyAlignment="1">
      <alignment horizontal="center"/>
    </xf>
    <xf numFmtId="0" fontId="12" fillId="0" borderId="6" xfId="0" applyFont="1" applyBorder="1" applyAlignment="1">
      <alignment horizontal="left"/>
    </xf>
    <xf numFmtId="0" fontId="12" fillId="0" borderId="1" xfId="0" quotePrefix="1" applyFont="1" applyBorder="1"/>
    <xf numFmtId="0" fontId="12" fillId="0" borderId="2" xfId="0" applyFont="1" applyBorder="1"/>
    <xf numFmtId="0" fontId="12" fillId="0" borderId="7" xfId="0" applyFont="1" applyBorder="1"/>
    <xf numFmtId="43" fontId="12" fillId="0" borderId="6" xfId="1" applyNumberFormat="1" applyFont="1" applyBorder="1" applyAlignment="1">
      <alignment horizontal="left"/>
    </xf>
    <xf numFmtId="43" fontId="12" fillId="0" borderId="0" xfId="1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Font="1" applyBorder="1"/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12" xfId="0" applyFont="1" applyBorder="1" applyAlignment="1">
      <alignment horizontal="center" vertical="center"/>
    </xf>
    <xf numFmtId="0" fontId="12" fillId="0" borderId="5" xfId="0" applyFont="1" applyBorder="1" applyAlignment="1">
      <alignment horizontal="left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165" fontId="11" fillId="2" borderId="6" xfId="1" applyNumberFormat="1" applyFont="1" applyFill="1" applyBorder="1" applyAlignment="1">
      <alignment vertical="center"/>
    </xf>
    <xf numFmtId="0" fontId="12" fillId="0" borderId="12" xfId="0" applyFont="1" applyBorder="1" applyAlignment="1">
      <alignment horizontal="center"/>
    </xf>
    <xf numFmtId="0" fontId="12" fillId="0" borderId="5" xfId="0" applyFont="1" applyBorder="1" applyAlignment="1">
      <alignment horizontal="left"/>
    </xf>
    <xf numFmtId="165" fontId="12" fillId="8" borderId="12" xfId="1" applyNumberFormat="1" applyFont="1" applyFill="1" applyBorder="1" applyAlignment="1">
      <alignment horizontal="left" vertical="center"/>
    </xf>
    <xf numFmtId="165" fontId="12" fillId="4" borderId="0" xfId="1" applyNumberFormat="1" applyFont="1" applyFill="1" applyBorder="1" applyAlignment="1">
      <alignment vertical="center"/>
    </xf>
    <xf numFmtId="165" fontId="12" fillId="4" borderId="11" xfId="1" applyNumberFormat="1" applyFont="1" applyFill="1" applyBorder="1" applyAlignment="1">
      <alignment vertical="center"/>
    </xf>
    <xf numFmtId="0" fontId="11" fillId="0" borderId="0" xfId="0" applyFont="1" applyAlignment="1">
      <alignment horizontal="right"/>
    </xf>
    <xf numFmtId="0" fontId="12" fillId="6" borderId="6" xfId="0" applyFont="1" applyFill="1" applyBorder="1" applyAlignment="1">
      <alignment horizontal="center"/>
    </xf>
    <xf numFmtId="0" fontId="11" fillId="6" borderId="6" xfId="0" applyFont="1" applyFill="1" applyBorder="1" applyAlignment="1">
      <alignment horizontal="left"/>
    </xf>
    <xf numFmtId="0" fontId="12" fillId="0" borderId="8" xfId="0" applyFont="1" applyBorder="1"/>
    <xf numFmtId="0" fontId="11" fillId="3" borderId="4" xfId="0" applyFont="1" applyFill="1" applyBorder="1"/>
    <xf numFmtId="0" fontId="12" fillId="3" borderId="4" xfId="0" applyFont="1" applyFill="1" applyBorder="1"/>
    <xf numFmtId="0" fontId="11" fillId="6" borderId="10" xfId="0" applyFont="1" applyFill="1" applyBorder="1" applyAlignment="1">
      <alignment horizontal="left"/>
    </xf>
    <xf numFmtId="0" fontId="11" fillId="6" borderId="6" xfId="0" applyFont="1" applyFill="1" applyBorder="1" applyAlignment="1">
      <alignment horizontal="center"/>
    </xf>
    <xf numFmtId="0" fontId="11" fillId="6" borderId="6" xfId="0" quotePrefix="1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43" fontId="14" fillId="0" borderId="0" xfId="1" applyNumberFormat="1" applyFont="1" applyAlignment="1">
      <alignment horizontal="center"/>
    </xf>
    <xf numFmtId="0" fontId="11" fillId="6" borderId="14" xfId="0" applyFont="1" applyFill="1" applyBorder="1" applyAlignment="1">
      <alignment horizontal="center"/>
    </xf>
    <xf numFmtId="0" fontId="11" fillId="6" borderId="14" xfId="0" applyFont="1" applyFill="1" applyBorder="1" applyAlignment="1">
      <alignment horizontal="left"/>
    </xf>
    <xf numFmtId="0" fontId="15" fillId="3" borderId="4" xfId="0" applyFont="1" applyFill="1" applyBorder="1"/>
    <xf numFmtId="0" fontId="4" fillId="0" borderId="0" xfId="8" applyFont="1" applyAlignment="1">
      <alignment horizontal="left"/>
    </xf>
    <xf numFmtId="0" fontId="11" fillId="7" borderId="6" xfId="0" applyFont="1" applyFill="1" applyBorder="1" applyAlignment="1">
      <alignment horizontal="left"/>
    </xf>
    <xf numFmtId="0" fontId="17" fillId="0" borderId="0" xfId="5" applyFont="1" applyProtection="1"/>
    <xf numFmtId="0" fontId="11" fillId="2" borderId="6" xfId="0" applyFont="1" applyFill="1" applyBorder="1" applyAlignment="1">
      <alignment vertical="center"/>
    </xf>
    <xf numFmtId="0" fontId="12" fillId="4" borderId="12" xfId="0" applyFont="1" applyFill="1" applyBorder="1" applyAlignment="1">
      <alignment vertical="center"/>
    </xf>
    <xf numFmtId="0" fontId="18" fillId="0" borderId="0" xfId="0" applyFont="1" applyBorder="1"/>
    <xf numFmtId="166" fontId="17" fillId="0" borderId="0" xfId="5" applyNumberFormat="1" applyFont="1" applyBorder="1" applyProtection="1"/>
    <xf numFmtId="0" fontId="17" fillId="0" borderId="0" xfId="5" applyFont="1"/>
    <xf numFmtId="166" fontId="17" fillId="0" borderId="0" xfId="5" applyNumberFormat="1" applyFont="1" applyProtection="1"/>
    <xf numFmtId="166" fontId="19" fillId="0" borderId="0" xfId="5" applyNumberFormat="1" applyFont="1" applyBorder="1" applyAlignment="1" applyProtection="1"/>
    <xf numFmtId="0" fontId="17" fillId="0" borderId="0" xfId="5" applyFont="1" applyAlignment="1">
      <alignment horizontal="center" vertical="center"/>
    </xf>
    <xf numFmtId="0" fontId="17" fillId="0" borderId="0" xfId="5" applyFont="1" applyAlignment="1">
      <alignment horizontal="centerContinuous"/>
    </xf>
    <xf numFmtId="166" fontId="20" fillId="0" borderId="0" xfId="6" applyNumberFormat="1" applyFont="1" applyFill="1" applyBorder="1" applyAlignment="1" applyProtection="1">
      <alignment horizontal="centerContinuous"/>
    </xf>
    <xf numFmtId="166" fontId="20" fillId="0" borderId="0" xfId="6" applyNumberFormat="1" applyFont="1" applyFill="1" applyBorder="1" applyProtection="1"/>
    <xf numFmtId="0" fontId="11" fillId="6" borderId="38" xfId="0" applyFont="1" applyFill="1" applyBorder="1" applyAlignment="1">
      <alignment horizontal="center"/>
    </xf>
    <xf numFmtId="0" fontId="11" fillId="6" borderId="13" xfId="0" applyFont="1" applyFill="1" applyBorder="1" applyAlignment="1">
      <alignment horizontal="center"/>
    </xf>
    <xf numFmtId="0" fontId="11" fillId="6" borderId="9" xfId="0" applyFont="1" applyFill="1" applyBorder="1" applyAlignment="1">
      <alignment horizontal="center"/>
    </xf>
    <xf numFmtId="0" fontId="11" fillId="6" borderId="15" xfId="0" applyFont="1" applyFill="1" applyBorder="1" applyAlignment="1">
      <alignment horizontal="center"/>
    </xf>
    <xf numFmtId="165" fontId="11" fillId="9" borderId="1" xfId="1" applyNumberFormat="1" applyFont="1" applyFill="1" applyBorder="1" applyAlignment="1">
      <alignment vertical="center"/>
    </xf>
    <xf numFmtId="165" fontId="11" fillId="9" borderId="2" xfId="1" applyNumberFormat="1" applyFont="1" applyFill="1" applyBorder="1" applyAlignment="1">
      <alignment vertical="center"/>
    </xf>
    <xf numFmtId="165" fontId="11" fillId="9" borderId="7" xfId="1" applyNumberFormat="1" applyFont="1" applyFill="1" applyBorder="1" applyAlignment="1">
      <alignment vertical="center"/>
    </xf>
    <xf numFmtId="0" fontId="11" fillId="6" borderId="6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left" vertical="center"/>
    </xf>
    <xf numFmtId="165" fontId="12" fillId="7" borderId="6" xfId="1" applyNumberFormat="1" applyFont="1" applyFill="1" applyBorder="1" applyAlignment="1">
      <alignment horizontal="center" vertical="center"/>
    </xf>
    <xf numFmtId="165" fontId="12" fillId="7" borderId="6" xfId="1" applyNumberFormat="1" applyFont="1" applyFill="1" applyBorder="1" applyAlignment="1">
      <alignment horizontal="left" vertical="center"/>
    </xf>
    <xf numFmtId="165" fontId="12" fillId="3" borderId="6" xfId="1" applyNumberFormat="1" applyFont="1" applyFill="1" applyBorder="1" applyAlignment="1">
      <alignment vertical="center"/>
    </xf>
    <xf numFmtId="165" fontId="12" fillId="7" borderId="6" xfId="1" applyNumberFormat="1" applyFont="1" applyFill="1" applyBorder="1" applyAlignment="1">
      <alignment vertical="center"/>
    </xf>
    <xf numFmtId="164" fontId="12" fillId="7" borderId="6" xfId="2" applyNumberFormat="1" applyFont="1" applyFill="1" applyBorder="1" applyAlignment="1">
      <alignment horizontal="center" vertical="center"/>
    </xf>
    <xf numFmtId="49" fontId="12" fillId="7" borderId="6" xfId="1" applyNumberFormat="1" applyFont="1" applyFill="1" applyBorder="1" applyAlignment="1">
      <alignment horizontal="left" vertical="center" indent="2"/>
    </xf>
    <xf numFmtId="165" fontId="11" fillId="6" borderId="6" xfId="1" applyNumberFormat="1" applyFont="1" applyFill="1" applyBorder="1" applyAlignment="1">
      <alignment vertical="center"/>
    </xf>
    <xf numFmtId="165" fontId="12" fillId="0" borderId="6" xfId="1" applyNumberFormat="1" applyFont="1" applyBorder="1" applyAlignment="1">
      <alignment vertical="center"/>
    </xf>
    <xf numFmtId="164" fontId="11" fillId="6" borderId="6" xfId="2" applyNumberFormat="1" applyFont="1" applyFill="1" applyBorder="1" applyAlignment="1">
      <alignment horizontal="center" vertical="center"/>
    </xf>
    <xf numFmtId="164" fontId="12" fillId="0" borderId="6" xfId="2" applyNumberFormat="1" applyFont="1" applyBorder="1" applyAlignment="1">
      <alignment horizontal="center" vertical="center"/>
    </xf>
    <xf numFmtId="164" fontId="11" fillId="2" borderId="6" xfId="2" applyNumberFormat="1" applyFont="1" applyFill="1" applyBorder="1" applyAlignment="1">
      <alignment horizontal="center" vertical="center"/>
    </xf>
    <xf numFmtId="164" fontId="12" fillId="0" borderId="6" xfId="2" applyNumberFormat="1" applyFont="1" applyBorder="1" applyAlignment="1">
      <alignment horizontal="center"/>
    </xf>
    <xf numFmtId="0" fontId="12" fillId="0" borderId="6" xfId="0" applyFont="1" applyBorder="1" applyAlignment="1">
      <alignment vertical="center"/>
    </xf>
    <xf numFmtId="49" fontId="12" fillId="7" borderId="6" xfId="1" applyNumberFormat="1" applyFont="1" applyFill="1" applyBorder="1" applyAlignment="1">
      <alignment horizontal="left" vertical="center" indent="1"/>
    </xf>
    <xf numFmtId="0" fontId="11" fillId="9" borderId="6" xfId="0" applyFont="1" applyFill="1" applyBorder="1" applyAlignment="1">
      <alignment vertical="center"/>
    </xf>
    <xf numFmtId="165" fontId="11" fillId="9" borderId="6" xfId="1" applyNumberFormat="1" applyFont="1" applyFill="1" applyBorder="1" applyAlignment="1">
      <alignment vertical="center"/>
    </xf>
    <xf numFmtId="0" fontId="11" fillId="4" borderId="3" xfId="0" quotePrefix="1" applyFont="1" applyFill="1" applyBorder="1" applyAlignment="1" applyProtection="1">
      <alignment horizontal="left" vertical="center"/>
      <protection locked="0" hidden="1"/>
    </xf>
    <xf numFmtId="0" fontId="11" fillId="4" borderId="3" xfId="0" applyFont="1" applyFill="1" applyBorder="1" applyAlignment="1" applyProtection="1">
      <alignment horizontal="left" vertical="center"/>
      <protection locked="0" hidden="1"/>
    </xf>
    <xf numFmtId="165" fontId="11" fillId="6" borderId="6" xfId="1" applyNumberFormat="1" applyFont="1" applyFill="1" applyBorder="1" applyAlignment="1">
      <alignment horizontal="left" vertical="center" wrapText="1"/>
    </xf>
    <xf numFmtId="165" fontId="12" fillId="0" borderId="12" xfId="1" applyNumberFormat="1" applyFont="1" applyBorder="1" applyAlignment="1">
      <alignment horizontal="left" vertical="center" wrapText="1"/>
    </xf>
    <xf numFmtId="165" fontId="11" fillId="2" borderId="6" xfId="1" applyNumberFormat="1" applyFont="1" applyFill="1" applyBorder="1" applyAlignment="1">
      <alignment horizontal="left" vertical="center" wrapText="1"/>
    </xf>
    <xf numFmtId="0" fontId="12" fillId="0" borderId="12" xfId="0" applyFont="1" applyBorder="1" applyAlignment="1">
      <alignment horizontal="left" wrapText="1"/>
    </xf>
    <xf numFmtId="165" fontId="12" fillId="0" borderId="6" xfId="1" applyNumberFormat="1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/>
    </xf>
    <xf numFmtId="168" fontId="11" fillId="6" borderId="1" xfId="0" applyNumberFormat="1" applyFont="1" applyFill="1" applyBorder="1" applyAlignment="1">
      <alignment horizontal="left" vertical="center"/>
    </xf>
    <xf numFmtId="168" fontId="11" fillId="2" borderId="1" xfId="0" applyNumberFormat="1" applyFont="1" applyFill="1" applyBorder="1" applyAlignment="1">
      <alignment horizontal="left" vertical="center" indent="1"/>
    </xf>
    <xf numFmtId="0" fontId="13" fillId="5" borderId="6" xfId="0" applyFont="1" applyFill="1" applyBorder="1" applyAlignment="1">
      <alignment horizontal="center"/>
    </xf>
    <xf numFmtId="49" fontId="12" fillId="7" borderId="6" xfId="1" applyNumberFormat="1" applyFont="1" applyFill="1" applyBorder="1" applyAlignment="1">
      <alignment horizontal="left" vertical="center" indent="3"/>
    </xf>
    <xf numFmtId="168" fontId="11" fillId="2" borderId="1" xfId="0" applyNumberFormat="1" applyFont="1" applyFill="1" applyBorder="1" applyAlignment="1">
      <alignment horizontal="left" vertical="center" indent="2"/>
    </xf>
    <xf numFmtId="49" fontId="12" fillId="7" borderId="6" xfId="1" applyNumberFormat="1" applyFont="1" applyFill="1" applyBorder="1" applyAlignment="1">
      <alignment horizontal="left" vertical="center" indent="4"/>
    </xf>
    <xf numFmtId="168" fontId="11" fillId="2" borderId="1" xfId="0" applyNumberFormat="1" applyFont="1" applyFill="1" applyBorder="1" applyAlignment="1">
      <alignment horizontal="left" vertical="center" indent="3"/>
    </xf>
    <xf numFmtId="0" fontId="14" fillId="0" borderId="0" xfId="0" applyFont="1"/>
    <xf numFmtId="0" fontId="11" fillId="6" borderId="6" xfId="0" quotePrefix="1" applyFont="1" applyFill="1" applyBorder="1" applyAlignment="1">
      <alignment horizontal="left"/>
    </xf>
    <xf numFmtId="0" fontId="14" fillId="0" borderId="0" xfId="0" applyFont="1" applyBorder="1"/>
    <xf numFmtId="43" fontId="12" fillId="0" borderId="0" xfId="1" applyNumberFormat="1" applyFont="1" applyBorder="1" applyAlignment="1">
      <alignment horizontal="left"/>
    </xf>
    <xf numFmtId="49" fontId="12" fillId="7" borderId="6" xfId="1" applyNumberFormat="1" applyFont="1" applyFill="1" applyBorder="1" applyAlignment="1">
      <alignment horizontal="left" vertical="center"/>
    </xf>
    <xf numFmtId="10" fontId="12" fillId="3" borderId="6" xfId="2" applyNumberFormat="1" applyFont="1" applyFill="1" applyBorder="1" applyAlignment="1">
      <alignment vertical="center"/>
    </xf>
    <xf numFmtId="168" fontId="11" fillId="9" borderId="6" xfId="0" applyNumberFormat="1" applyFont="1" applyFill="1" applyBorder="1" applyAlignment="1">
      <alignment vertical="center"/>
    </xf>
    <xf numFmtId="0" fontId="13" fillId="5" borderId="6" xfId="0" applyFont="1" applyFill="1" applyBorder="1" applyAlignment="1">
      <alignment horizontal="center"/>
    </xf>
    <xf numFmtId="0" fontId="8" fillId="0" borderId="30" xfId="5" applyFont="1" applyBorder="1" applyAlignment="1">
      <alignment vertical="center" wrapText="1"/>
    </xf>
    <xf numFmtId="0" fontId="8" fillId="0" borderId="31" xfId="5" applyFont="1" applyBorder="1" applyAlignment="1">
      <alignment vertical="center" wrapText="1"/>
    </xf>
    <xf numFmtId="0" fontId="8" fillId="0" borderId="32" xfId="5" applyFont="1" applyBorder="1" applyAlignment="1">
      <alignment vertical="center" wrapText="1"/>
    </xf>
    <xf numFmtId="0" fontId="7" fillId="0" borderId="33" xfId="5" applyFont="1" applyBorder="1" applyAlignment="1">
      <alignment vertical="top" wrapText="1"/>
    </xf>
    <xf numFmtId="0" fontId="7" fillId="0" borderId="0" xfId="5" applyFont="1" applyBorder="1" applyAlignment="1">
      <alignment vertical="top" wrapText="1"/>
    </xf>
    <xf numFmtId="0" fontId="7" fillId="0" borderId="34" xfId="5" applyFont="1" applyBorder="1" applyAlignment="1">
      <alignment vertical="top" wrapText="1"/>
    </xf>
    <xf numFmtId="0" fontId="8" fillId="0" borderId="33" xfId="5" applyFont="1" applyBorder="1" applyAlignment="1">
      <alignment vertical="center" wrapText="1"/>
    </xf>
    <xf numFmtId="0" fontId="8" fillId="0" borderId="0" xfId="5" applyFont="1" applyBorder="1" applyAlignment="1">
      <alignment vertical="center" wrapText="1"/>
    </xf>
    <xf numFmtId="0" fontId="8" fillId="0" borderId="34" xfId="5" applyFont="1" applyBorder="1" applyAlignment="1">
      <alignment vertical="center" wrapText="1"/>
    </xf>
    <xf numFmtId="0" fontId="8" fillId="0" borderId="35" xfId="5" applyFont="1" applyBorder="1" applyAlignment="1">
      <alignment vertical="center" wrapText="1"/>
    </xf>
    <xf numFmtId="0" fontId="8" fillId="0" borderId="36" xfId="5" applyFont="1" applyBorder="1" applyAlignment="1">
      <alignment vertical="center" wrapText="1"/>
    </xf>
    <xf numFmtId="0" fontId="8" fillId="0" borderId="37" xfId="5" applyFont="1" applyBorder="1" applyAlignment="1">
      <alignment vertical="center" wrapText="1"/>
    </xf>
    <xf numFmtId="0" fontId="8" fillId="0" borderId="28" xfId="5" applyFont="1" applyBorder="1" applyAlignment="1">
      <alignment vertical="center" wrapText="1"/>
    </xf>
    <xf numFmtId="0" fontId="8" fillId="0" borderId="22" xfId="5" applyFont="1" applyBorder="1" applyAlignment="1">
      <alignment vertical="center" wrapText="1"/>
    </xf>
    <xf numFmtId="0" fontId="8" fillId="0" borderId="25" xfId="5" applyFont="1" applyBorder="1" applyAlignment="1">
      <alignment vertical="center" wrapText="1"/>
    </xf>
    <xf numFmtId="0" fontId="8" fillId="0" borderId="29" xfId="5" applyFont="1" applyBorder="1" applyAlignment="1">
      <alignment vertical="center" wrapText="1"/>
    </xf>
    <xf numFmtId="0" fontId="8" fillId="0" borderId="23" xfId="5" applyFont="1" applyBorder="1" applyAlignment="1">
      <alignment vertical="center" wrapText="1"/>
    </xf>
    <xf numFmtId="0" fontId="8" fillId="0" borderId="26" xfId="5" applyFont="1" applyBorder="1" applyAlignment="1">
      <alignment vertical="center" wrapText="1"/>
    </xf>
    <xf numFmtId="0" fontId="8" fillId="0" borderId="19" xfId="5" applyFont="1" applyBorder="1" applyAlignment="1">
      <alignment vertical="center" wrapText="1"/>
    </xf>
    <xf numFmtId="0" fontId="8" fillId="0" borderId="20" xfId="5" applyFont="1" applyBorder="1" applyAlignment="1">
      <alignment vertical="center" wrapText="1"/>
    </xf>
  </cellXfs>
  <cellStyles count="9">
    <cellStyle name="Comma" xfId="1" builtinId="3"/>
    <cellStyle name="Comma 2" xfId="7"/>
    <cellStyle name="Comma_TopDown" xfId="6"/>
    <cellStyle name="Normal" xfId="0" builtinId="0"/>
    <cellStyle name="Normal 2" xfId="3"/>
    <cellStyle name="Normal 3" xfId="4"/>
    <cellStyle name="Normal 4" xfId="5"/>
    <cellStyle name="Normal 5" xfId="8"/>
    <cellStyle name="Percent" xfId="2" builtinId="5"/>
  </cellStyles>
  <dxfs count="68"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DD6E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activeX1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1"/>
  <ax:ocxPr ax:name="_ExtentX" ax:value="2223"/>
  <ax:ocxPr ax:name="_ExtentY" ax:value="529"/>
  <ax:ocxPr ax:name="_StockProps" ax:value="0"/>
  <ax:ocxPr ax:name="ServerName" ax:value="='Entry'!$C$2"/>
  <ax:ocxPr ax:name="ProcessName" ax:value="-- Get Process info from Worksheet --"/>
  <ax:ocxPr ax:name="Name" ax:value=""/>
  <ax:ocxPr ax:name="Type" ax:value=""/>
  <ax:ocxPr ax:name="Value" ax:value=""/>
  <ax:ocxPr ax:name="Prompt" ax:value=""/>
  <ax:ocxPr ax:name="BackColor" ax:value="13300734"/>
  <ax:ocxPr ax:name="ForeColor" ax:value="0"/>
  <ax:ocxPr ax:name="Font">
    <ax:font ax:persistence="persistPropertyBag">
      <ax:ocxPr ax:name="Name" ax:value="Arial"/>
      <ax:ocxPr ax:name="Size" ax:value="9.7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Caption" ax:value="Balance Review"/>
  <ax:ocxPr ax:name="UseFormula" ax:value="-1"/>
  <ax:ocxPr ax:name="ProcessNameFormula" ax:value=""/>
  <ax:ocxPr ax:name="ProcessParamFormula" ax:value=""/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Planning\BalanceSheet_Entry"/>
  <ax:ocxPr ax:name="TargetWorksheetName" ax:value="Review"/>
  <ax:ocxPr ax:name="AutoTitles" ax:value="0"/>
  <ax:ocxPr ax:name="ReplaceWindow" ax:value="0"/>
  <ax:ocxPr ax:name="IsMappingFormula" ax:value="0"/>
  <ax:ocxPr ax:name="TargetTypes" ax:value="0"/>
  <ax:ocxPr ax:name="TargetObjects" ax:value="bpmAccount"/>
  <ax:ocxPr ax:name="TargetSubsets" ax:value=""/>
  <ax:ocxPr ax:name="TargetAliases" ax:value="CodeName"/>
  <ax:ocxPr ax:name="TargetValues" ax:value=""/>
  <ax:ocxPr ax:name="SourceTypes" ax:value="1"/>
  <ax:ocxPr ax:name="SourceObjects" ax:value="bpmAccount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0"/>
  <ax:ocxPr ax:name="DoRunTI" ax:value="0"/>
  <ax:ocxPr ax:name="DoNavigate" ax:value="-1"/>
  <ax:ocxPr ax:name="UseApporg" ax:value="-1"/>
  <ax:ocxPr ax:name="Version" ax:value="6"/>
  <ax:ocxPr ax:name="PreRecalc" ax:value="1"/>
  <ax:ocxPr ax:name="WorkSheetRecalc" ax:value="2"/>
  <ax:ocxPr ax:name="ProcessRecalc" ax:value="1"/>
  <ax:ocxPr ax:name="DoReCalcOnly" ax:value="0"/>
  <ax:ocxPr ax:name="UseReferenceForServerName" ax:value="-1"/>
  <ax:ocxPr ax:name="ResizeButtonToCaption" ax:value="0"/>
</ax:ocx>
</file>

<file path=xl/activeX/activeX2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1"/>
  <ax:ocxPr ax:name="_ExtentX" ax:value="2011"/>
  <ax:ocxPr ax:name="_ExtentY" ax:value="503"/>
  <ax:ocxPr ax:name="_StockProps" ax:value="0"/>
  <ax:ocxPr ax:name="ServerName" ax:value="='Entry'!$C$2"/>
  <ax:ocxPr ax:name="ProcessName" ax:value="-- Get Process info from Worksheet --"/>
  <ax:ocxPr ax:name="Name" ax:value=""/>
  <ax:ocxPr ax:name="Type" ax:value=""/>
  <ax:ocxPr ax:name="Value" ax:value=""/>
  <ax:ocxPr ax:name="Prompt" ax:value=""/>
  <ax:ocxPr ax:name="BackColor" ax:value="13300734"/>
  <ax:ocxPr ax:name="ForeColor" ax:value="0"/>
  <ax:ocxPr ax:name="Font">
    <ax:font ax:persistence="persistPropertyBag">
      <ax:ocxPr ax:name="Name" ax:value="Arial"/>
      <ax:ocxPr ax:name="Size" ax:value="9.7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Caption" ax:value="Line Item Detail"/>
  <ax:ocxPr ax:name="UseFormula" ax:value="-1"/>
  <ax:ocxPr ax:name="ProcessNameFormula" ax:value=""/>
  <ax:ocxPr ax:name="ProcessParamFormula" ax:value=""/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Planning\BalanceSheet_Entry"/>
  <ax:ocxPr ax:name="TargetWorksheetName" ax:value="Line_Item"/>
  <ax:ocxPr ax:name="AutoTitles" ax:value="0"/>
  <ax:ocxPr ax:name="ReplaceWindow" ax:value="0"/>
  <ax:ocxPr ax:name="IsMappingFormula" ax:value="0"/>
  <ax:ocxPr ax:name="TargetTypes" ax:value="0"/>
  <ax:ocxPr ax:name="TargetObjects" ax:value="bpmAccount"/>
  <ax:ocxPr ax:name="TargetSubsets" ax:value=""/>
  <ax:ocxPr ax:name="TargetAliases" ax:value="CodeName"/>
  <ax:ocxPr ax:name="TargetValues" ax:value=""/>
  <ax:ocxPr ax:name="SourceTypes" ax:value="1"/>
  <ax:ocxPr ax:name="SourceObjects" ax:value="bpmAccount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0"/>
  <ax:ocxPr ax:name="DoRunTI" ax:value="0"/>
  <ax:ocxPr ax:name="DoNavigate" ax:value="-1"/>
  <ax:ocxPr ax:name="UseApporg" ax:value="-1"/>
  <ax:ocxPr ax:name="Version" ax:value="6"/>
  <ax:ocxPr ax:name="PreRecalc" ax:value="1"/>
  <ax:ocxPr ax:name="WorkSheetRecalc" ax:value="2"/>
  <ax:ocxPr ax:name="ProcessRecalc" ax:value="1"/>
  <ax:ocxPr ax:name="DoReCalcOnly" ax:value="0"/>
  <ax:ocxPr ax:name="UseReferenceForServerName" ax:value="-1"/>
  <ax:ocxPr ax:name="ResizeButtonToCaption" ax:value="0"/>
</ax:ocx>
</file>

<file path=xl/activeX/activeX3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1"/>
  <ax:ocxPr ax:name="_ExtentX" ax:value="2619"/>
  <ax:ocxPr ax:name="_ExtentY" ax:value="609"/>
  <ax:ocxPr ax:name="_StockProps" ax:value="0"/>
  <ax:ocxPr ax:name="ServerName" ax:value="='Review'!$c$2"/>
  <ax:ocxPr ax:name="ProcessName" ax:value="-- Get Process info from Worksheet --"/>
  <ax:ocxPr ax:name="Name" ax:value=""/>
  <ax:ocxPr ax:name="Type" ax:value=""/>
  <ax:ocxPr ax:name="Value" ax:value=""/>
  <ax:ocxPr ax:name="Prompt" ax:value=""/>
  <ax:ocxPr ax:name="BackColor" ax:value="13300734"/>
  <ax:ocxPr ax:name="ForeColor" ax:value="0"/>
  <ax:ocxPr ax:name="Font">
    <ax:font ax:persistence="persistPropertyBag">
      <ax:ocxPr ax:name="Name" ax:value="Arial"/>
      <ax:ocxPr ax:name="Size" ax:value="9.7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Caption" ax:value="BalSht Planning"/>
  <ax:ocxPr ax:name="UseFormula" ax:value="-1"/>
  <ax:ocxPr ax:name="ProcessNameFormula" ax:value=""/>
  <ax:ocxPr ax:name="ProcessParamFormula" ax:value=""/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Planning\BalanceSheet_Entry"/>
  <ax:ocxPr ax:name="TargetWorksheetName" ax:value="Entry"/>
  <ax:ocxPr ax:name="AutoTitles" ax:value="0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0"/>
  <ax:ocxPr ax:name="DoRunTI" ax:value="0"/>
  <ax:ocxPr ax:name="DoNavigate" ax:value="-1"/>
  <ax:ocxPr ax:name="UseApporg" ax:value="-1"/>
  <ax:ocxPr ax:name="Version" ax:value="6"/>
  <ax:ocxPr ax:name="PreRecalc" ax:value="1"/>
  <ax:ocxPr ax:name="WorkSheetRecalc" ax:value="2"/>
  <ax:ocxPr ax:name="ProcessRecalc" ax:value="1"/>
  <ax:ocxPr ax:name="DoReCalcOnly" ax:value="0"/>
  <ax:ocxPr ax:name="UseReferenceForServerName" ax:value="-1"/>
  <ax:ocxPr ax:name="ResizeButtonToCaption" ax:value="0"/>
</ax:ocx>
</file>

<file path=xl/activeX/activeX4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1"/>
  <ax:ocxPr ax:name="_ExtentX" ax:value="2381"/>
  <ax:ocxPr ax:name="_ExtentY" ax:value="529"/>
  <ax:ocxPr ax:name="_StockProps" ax:value="0"/>
  <ax:ocxPr ax:name="ServerName" ax:value="='Entry'!$c$2"/>
  <ax:ocxPr ax:name="ProcessName" ax:value="-- Get Process info from Worksheet --"/>
  <ax:ocxPr ax:name="Name" ax:value=""/>
  <ax:ocxPr ax:name="Type" ax:value=""/>
  <ax:ocxPr ax:name="Value" ax:value=""/>
  <ax:ocxPr ax:name="Prompt" ax:value=""/>
  <ax:ocxPr ax:name="BackColor" ax:value="13300734"/>
  <ax:ocxPr ax:name="ForeColor" ax:value="0"/>
  <ax:ocxPr ax:name="Font">
    <ax:font ax:persistence="persistPropertyBag">
      <ax:ocxPr ax:name="Name" ax:value="Arial"/>
      <ax:ocxPr ax:name="Size" ax:value="9.7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Caption" ax:value="BalSht Planning"/>
  <ax:ocxPr ax:name="UseFormula" ax:value="-1"/>
  <ax:ocxPr ax:name="ProcessNameFormula" ax:value=""/>
  <ax:ocxPr ax:name="ProcessParamFormula" ax:value=""/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Planning\BalanceSheet_Entry"/>
  <ax:ocxPr ax:name="TargetWorksheetName" ax:value="Entry"/>
  <ax:ocxPr ax:name="AutoTitles" ax:value="0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0"/>
  <ax:ocxPr ax:name="DoRunTI" ax:value="0"/>
  <ax:ocxPr ax:name="DoNavigate" ax:value="-1"/>
  <ax:ocxPr ax:name="UseApporg" ax:value="-1"/>
  <ax:ocxPr ax:name="Version" ax:value="6"/>
  <ax:ocxPr ax:name="PreRecalc" ax:value="1"/>
  <ax:ocxPr ax:name="WorkSheetRecalc" ax:value="2"/>
  <ax:ocxPr ax:name="ProcessRecalc" ax:value="1"/>
  <ax:ocxPr ax:name="DoReCalcOnly" ax:value="0"/>
  <ax:ocxPr ax:name="UseReferenceForServerName" ax:value="-1"/>
  <ax:ocxPr ax:name="ResizeButtonToCaption" ax:value="0"/>
</ax:ocx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123825</xdr:colOff>
          <xdr:row>33</xdr:row>
          <xdr:rowOff>47625</xdr:rowOff>
        </xdr:from>
        <xdr:to>
          <xdr:col>9</xdr:col>
          <xdr:colOff>581025</xdr:colOff>
          <xdr:row>35</xdr:row>
          <xdr:rowOff>9525</xdr:rowOff>
        </xdr:to>
        <xdr:sp macro="" textlink="">
          <xdr:nvSpPr>
            <xdr:cNvPr id="1031" name="TIButton1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666750</xdr:colOff>
          <xdr:row>33</xdr:row>
          <xdr:rowOff>47625</xdr:rowOff>
        </xdr:from>
        <xdr:to>
          <xdr:col>11</xdr:col>
          <xdr:colOff>428625</xdr:colOff>
          <xdr:row>35</xdr:row>
          <xdr:rowOff>9525</xdr:rowOff>
        </xdr:to>
        <xdr:sp macro="" textlink="">
          <xdr:nvSpPr>
            <xdr:cNvPr id="1036" name="TIButton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33</xdr:row>
          <xdr:rowOff>19050</xdr:rowOff>
        </xdr:from>
        <xdr:to>
          <xdr:col>10</xdr:col>
          <xdr:colOff>85725</xdr:colOff>
          <xdr:row>35</xdr:row>
          <xdr:rowOff>28575</xdr:rowOff>
        </xdr:to>
        <xdr:sp macro="" textlink="">
          <xdr:nvSpPr>
            <xdr:cNvPr id="3073" name="TIButton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171450</xdr:colOff>
          <xdr:row>34</xdr:row>
          <xdr:rowOff>9525</xdr:rowOff>
        </xdr:from>
        <xdr:to>
          <xdr:col>9</xdr:col>
          <xdr:colOff>28575</xdr:colOff>
          <xdr:row>36</xdr:row>
          <xdr:rowOff>9525</xdr:rowOff>
        </xdr:to>
        <xdr:sp macro="" textlink="">
          <xdr:nvSpPr>
            <xdr:cNvPr id="2049" name="TIButton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3.emf"/><Relationship Id="rId4" Type="http://schemas.openxmlformats.org/officeDocument/2006/relationships/control" Target="../activeX/activeX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4.emf"/><Relationship Id="rId4" Type="http://schemas.openxmlformats.org/officeDocument/2006/relationships/control" Target="../activeX/activeX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pageSetUpPr fitToPage="1"/>
  </sheetPr>
  <dimension ref="A1:ALL108"/>
  <sheetViews>
    <sheetView showGridLines="0" tabSelected="1" topLeftCell="F32" zoomScaleNormal="100" workbookViewId="0">
      <pane xSplit="3" ySplit="7" topLeftCell="I39" activePane="bottomRight" state="frozen"/>
      <selection activeCell="F32" sqref="F32"/>
      <selection pane="topRight" activeCell="I32" sqref="I32"/>
      <selection pane="bottomLeft" activeCell="F43" sqref="F43"/>
      <selection pane="bottomRight" activeCell="G38" sqref="G38"/>
    </sheetView>
  </sheetViews>
  <sheetFormatPr defaultRowHeight="12" outlineLevelRow="1" outlineLevelCol="1" x14ac:dyDescent="0.2"/>
  <cols>
    <col min="1" max="1" width="13.85546875" style="16" hidden="1" customWidth="1" outlineLevel="1"/>
    <col min="2" max="2" width="24.140625" style="16" hidden="1" customWidth="1" outlineLevel="1"/>
    <col min="3" max="3" width="10.7109375" style="16" hidden="1" customWidth="1" outlineLevel="1"/>
    <col min="4" max="4" width="17.140625" style="16" hidden="1" customWidth="1" outlineLevel="1"/>
    <col min="5" max="5" width="19" style="25" hidden="1" customWidth="1" outlineLevel="1"/>
    <col min="6" max="6" width="0.85546875" style="22" customWidth="1" collapsed="1"/>
    <col min="7" max="7" width="8.42578125" style="22" customWidth="1"/>
    <col min="8" max="8" width="41.85546875" style="16" customWidth="1"/>
    <col min="9" max="10" width="10.42578125" style="21" customWidth="1"/>
    <col min="11" max="14" width="10.42578125" style="16" customWidth="1"/>
    <col min="15" max="15" width="10.28515625" style="16" customWidth="1"/>
    <col min="16" max="22" width="10.42578125" style="16" customWidth="1"/>
    <col min="23" max="23" width="1.140625" style="16" customWidth="1"/>
    <col min="24" max="24" width="10.42578125" style="16" customWidth="1"/>
    <col min="25" max="25" width="8.85546875" style="22" customWidth="1"/>
    <col min="26" max="26" width="1.140625" style="16" customWidth="1"/>
    <col min="27" max="27" width="10.42578125" style="16" customWidth="1"/>
    <col min="28" max="28" width="8.85546875" style="22" customWidth="1"/>
    <col min="29" max="29" width="1.140625" style="16" customWidth="1"/>
    <col min="30" max="31" width="50.5703125" style="41" customWidth="1"/>
    <col min="32" max="32" width="1.7109375" style="16" customWidth="1"/>
    <col min="33" max="999" width="0" style="16" hidden="1" customWidth="1"/>
    <col min="1000" max="16384" width="9.140625" style="16"/>
  </cols>
  <sheetData>
    <row r="1" spans="1:31" hidden="1" outlineLevel="1" x14ac:dyDescent="0.2">
      <c r="E1" s="17" t="s">
        <v>36</v>
      </c>
      <c r="F1" s="18"/>
      <c r="G1" s="19"/>
      <c r="H1" s="20"/>
    </row>
    <row r="2" spans="1:31" hidden="1" outlineLevel="1" x14ac:dyDescent="0.2">
      <c r="A2" s="23" t="s">
        <v>0</v>
      </c>
      <c r="B2" s="24" t="s">
        <v>211</v>
      </c>
      <c r="C2" s="16" t="str">
        <f>LEFT(B2,LEN(B2)-1)</f>
        <v>PTR01-AC</v>
      </c>
      <c r="H2" s="12" t="str">
        <f ca="1">IF(_xll.DBR($B$20,$H$3, "Current Year")=_xll.DBR($B$20,$H$34,"Current Year"), _xll.DBR($B$20,$H$3,"MonthNum"), IF(_xll.DBR($B$20,$H$3, "Current Year")&lt;_xll.DBR($B$20,$H$34,"Current Year"), 0, 12 ))</f>
        <v>4</v>
      </c>
      <c r="I2" s="12">
        <v>0</v>
      </c>
      <c r="J2" s="12">
        <v>1</v>
      </c>
      <c r="K2" s="12">
        <v>2</v>
      </c>
      <c r="L2" s="12">
        <v>3</v>
      </c>
      <c r="M2" s="12">
        <v>4</v>
      </c>
      <c r="N2" s="12">
        <v>5</v>
      </c>
      <c r="O2" s="12">
        <v>6</v>
      </c>
      <c r="P2" s="12">
        <v>7</v>
      </c>
      <c r="Q2" s="12">
        <v>8</v>
      </c>
      <c r="R2" s="12">
        <v>9</v>
      </c>
      <c r="S2" s="12">
        <v>10</v>
      </c>
      <c r="T2" s="12">
        <v>11</v>
      </c>
      <c r="U2" s="12">
        <v>12</v>
      </c>
      <c r="V2" s="12">
        <v>12</v>
      </c>
    </row>
    <row r="3" spans="1:31" hidden="1" outlineLevel="1" x14ac:dyDescent="0.2">
      <c r="A3" s="23" t="s">
        <v>1</v>
      </c>
      <c r="B3" s="24" t="str">
        <f>$B$2&amp;"bpmFinance"</f>
        <v>PTR01-AC:bpmFinance</v>
      </c>
      <c r="H3" s="12" t="str">
        <f ca="1">_xll.DBR($B$2&amp;"bpmControls","Value","Last Actual Period for Plan")</f>
        <v>Apr 2016</v>
      </c>
      <c r="I3" s="12" t="s">
        <v>176</v>
      </c>
      <c r="J3" s="12" t="s">
        <v>31</v>
      </c>
      <c r="K3" s="12" t="s">
        <v>32</v>
      </c>
      <c r="L3" s="12" t="s">
        <v>33</v>
      </c>
      <c r="M3" s="12" t="s">
        <v>22</v>
      </c>
      <c r="N3" s="12" t="s">
        <v>23</v>
      </c>
      <c r="O3" s="12" t="s">
        <v>24</v>
      </c>
      <c r="P3" s="12" t="s">
        <v>25</v>
      </c>
      <c r="Q3" s="12" t="s">
        <v>26</v>
      </c>
      <c r="R3" s="12" t="s">
        <v>27</v>
      </c>
      <c r="S3" s="12" t="s">
        <v>28</v>
      </c>
      <c r="T3" s="12" t="s">
        <v>29</v>
      </c>
      <c r="U3" s="12" t="s">
        <v>30</v>
      </c>
    </row>
    <row r="4" spans="1:31" hidden="1" outlineLevel="1" x14ac:dyDescent="0.2">
      <c r="H4" s="12"/>
      <c r="I4" s="13" t="str">
        <f ca="1">_xll.DBR($B$20,$H$34,"Current Year")</f>
        <v>2016</v>
      </c>
      <c r="J4" s="13" t="str">
        <f ca="1">_xll.DBR($B$20,$H$34,"Current Year")</f>
        <v>2016</v>
      </c>
      <c r="K4" s="13" t="str">
        <f ca="1">_xll.DBR($B$20,$H$34,"Current Year")</f>
        <v>2016</v>
      </c>
      <c r="L4" s="13" t="str">
        <f ca="1">_xll.DBR($B$20,$H$34,"Current Year")</f>
        <v>2016</v>
      </c>
      <c r="M4" s="13" t="str">
        <f ca="1">_xll.DBR($B$20,$H$34,"Current Year")</f>
        <v>2016</v>
      </c>
      <c r="N4" s="13" t="str">
        <f ca="1">_xll.DBR($B$20,$H$34,"Current Year")</f>
        <v>2016</v>
      </c>
      <c r="O4" s="13" t="str">
        <f ca="1">_xll.DBR($B$20,$H$34,"Current Year")</f>
        <v>2016</v>
      </c>
      <c r="P4" s="13" t="str">
        <f ca="1">_xll.DBR($B$20,$H$34,"Current Year")</f>
        <v>2016</v>
      </c>
      <c r="Q4" s="13" t="str">
        <f ca="1">_xll.DBR($B$20,$H$34,"Current Year")</f>
        <v>2016</v>
      </c>
      <c r="R4" s="13" t="str">
        <f ca="1">_xll.DBR($B$20,$H$34,"Current Year")</f>
        <v>2016</v>
      </c>
      <c r="S4" s="13" t="str">
        <f ca="1">_xll.DBR($B$20,$H$34,"Current Year")</f>
        <v>2016</v>
      </c>
      <c r="T4" s="13" t="str">
        <f ca="1">_xll.DBR($B$20,$H$34,"Current Year")</f>
        <v>2016</v>
      </c>
      <c r="U4" s="13" t="str">
        <f ca="1">_xll.DBR($B$20,$H$34,"Current Year")</f>
        <v>2016</v>
      </c>
    </row>
    <row r="5" spans="1:31" hidden="1" outlineLevel="1" x14ac:dyDescent="0.2">
      <c r="B5" s="127" t="str">
        <f>B3</f>
        <v>PTR01-AC:bpmFinance</v>
      </c>
      <c r="C5" s="127"/>
      <c r="D5" s="127"/>
      <c r="E5" s="17" t="s">
        <v>19</v>
      </c>
      <c r="F5" s="26"/>
      <c r="G5" s="27"/>
      <c r="H5" s="28"/>
      <c r="I5" s="16"/>
      <c r="J5" s="16"/>
    </row>
    <row r="6" spans="1:31" hidden="1" outlineLevel="1" x14ac:dyDescent="0.2">
      <c r="A6" s="29" t="s">
        <v>2</v>
      </c>
      <c r="B6" s="30" t="s">
        <v>3</v>
      </c>
      <c r="C6" s="29" t="s">
        <v>4</v>
      </c>
      <c r="D6" s="30" t="s">
        <v>5</v>
      </c>
      <c r="E6" s="14" t="s">
        <v>21</v>
      </c>
      <c r="F6" s="15"/>
      <c r="H6" s="16" t="s">
        <v>129</v>
      </c>
      <c r="I6" s="12" t="str">
        <f ca="1">IF(_xll.DBR($B$21,I$12,"IsPlanMonth")&gt;0,"Plan","Act")</f>
        <v>Act</v>
      </c>
      <c r="J6" s="12" t="str">
        <f ca="1">IF(_xll.DBR($B$21,J$12,"IsPlanMonth")&gt;0,"Plan","Act")</f>
        <v>Act</v>
      </c>
      <c r="K6" s="12" t="str">
        <f ca="1">IF(_xll.DBR($B$21,K$12,"IsPlanMonth")&gt;0,"Plan","Act")</f>
        <v>Act</v>
      </c>
      <c r="L6" s="12" t="str">
        <f ca="1">IF(_xll.DBR($B$21,L$12,"IsPlanMonth")&gt;0,"Plan","Act")</f>
        <v>Act</v>
      </c>
      <c r="M6" s="12" t="str">
        <f ca="1">IF(_xll.DBR($B$21,M$12,"IsPlanMonth")&gt;0,"Plan","Act")</f>
        <v>Act</v>
      </c>
      <c r="N6" s="12" t="str">
        <f ca="1">IF(_xll.DBR($B$21,N$12,"IsPlanMonth")&gt;0,"Plan","Act")</f>
        <v>Plan</v>
      </c>
      <c r="O6" s="12" t="str">
        <f ca="1">IF(_xll.DBR($B$21,O$12,"IsPlanMonth")&gt;0,"Plan","Act")</f>
        <v>Plan</v>
      </c>
      <c r="P6" s="12" t="str">
        <f ca="1">IF(_xll.DBR($B$21,P$12,"IsPlanMonth")&gt;0,"Plan","Act")</f>
        <v>Plan</v>
      </c>
      <c r="Q6" s="12" t="str">
        <f ca="1">IF(_xll.DBR($B$21,Q$12,"IsPlanMonth")&gt;0,"Plan","Act")</f>
        <v>Plan</v>
      </c>
      <c r="R6" s="12" t="str">
        <f ca="1">IF(_xll.DBR($B$21,R$12,"IsPlanMonth")&gt;0,"Plan","Act")</f>
        <v>Plan</v>
      </c>
      <c r="S6" s="12" t="str">
        <f ca="1">IF(_xll.DBR($B$21,S$12,"IsPlanMonth")&gt;0,"Plan","Act")</f>
        <v>Plan</v>
      </c>
      <c r="T6" s="12" t="str">
        <f ca="1">IF(_xll.DBR($B$21,T$12,"IsPlanMonth")&gt;0,"Plan","Act")</f>
        <v>Plan</v>
      </c>
      <c r="U6" s="12" t="str">
        <f ca="1">IF(_xll.DBR($B$21,U$12,"IsPlanMonth")&gt;0,"Plan","Act")</f>
        <v>Plan</v>
      </c>
      <c r="V6" s="12" t="s">
        <v>21</v>
      </c>
      <c r="X6" s="21"/>
      <c r="AA6" s="21"/>
    </row>
    <row r="7" spans="1:31" hidden="1" outlineLevel="1" x14ac:dyDescent="0.2">
      <c r="A7" s="29">
        <v>1</v>
      </c>
      <c r="B7" s="24" t="str">
        <f ca="1">$B$2&amp;_xll.TABDIM($B$3,A7)</f>
        <v>PTR01-AC:bpmScenario</v>
      </c>
      <c r="C7" s="31" t="s">
        <v>6</v>
      </c>
      <c r="D7" s="32"/>
      <c r="E7" s="14" t="s">
        <v>21</v>
      </c>
      <c r="F7" s="15"/>
      <c r="I7" s="12" t="s">
        <v>21</v>
      </c>
      <c r="J7" s="12" t="s">
        <v>21</v>
      </c>
      <c r="K7" s="12" t="s">
        <v>21</v>
      </c>
      <c r="L7" s="12" t="s">
        <v>21</v>
      </c>
      <c r="M7" s="12" t="s">
        <v>21</v>
      </c>
      <c r="N7" s="12" t="s">
        <v>21</v>
      </c>
      <c r="O7" s="12" t="s">
        <v>21</v>
      </c>
      <c r="P7" s="12" t="s">
        <v>21</v>
      </c>
      <c r="Q7" s="12" t="s">
        <v>21</v>
      </c>
      <c r="R7" s="12" t="s">
        <v>21</v>
      </c>
      <c r="S7" s="12" t="s">
        <v>21</v>
      </c>
      <c r="T7" s="12" t="s">
        <v>21</v>
      </c>
      <c r="U7" s="12" t="s">
        <v>21</v>
      </c>
      <c r="V7" s="12" t="s">
        <v>21</v>
      </c>
      <c r="X7" s="13" t="s">
        <v>128</v>
      </c>
      <c r="Y7" s="13" t="s">
        <v>8</v>
      </c>
      <c r="AA7" s="13" t="s">
        <v>49</v>
      </c>
      <c r="AB7" s="13" t="s">
        <v>8</v>
      </c>
      <c r="AD7" s="105" t="s">
        <v>21</v>
      </c>
      <c r="AE7" s="105" t="s">
        <v>21</v>
      </c>
    </row>
    <row r="8" spans="1:31" hidden="1" outlineLevel="1" x14ac:dyDescent="0.2">
      <c r="A8" s="29">
        <v>2</v>
      </c>
      <c r="B8" s="24" t="str">
        <f ca="1">$B$2&amp;_xll.TABDIM($B$3,A8)</f>
        <v>PTR01-AC:bpmCompany</v>
      </c>
      <c r="C8" s="31" t="s">
        <v>20</v>
      </c>
      <c r="D8" s="32"/>
      <c r="I8" s="16"/>
      <c r="J8" s="16"/>
      <c r="X8" s="21"/>
      <c r="AA8" s="21"/>
    </row>
    <row r="9" spans="1:31" hidden="1" outlineLevel="1" x14ac:dyDescent="0.2">
      <c r="A9" s="29">
        <v>3</v>
      </c>
      <c r="B9" s="24" t="str">
        <f ca="1">$B$2&amp;_xll.TABDIM($B$3,A9)</f>
        <v>PTR01-AC:bpmDepartment</v>
      </c>
      <c r="C9" s="31" t="s">
        <v>6</v>
      </c>
      <c r="D9" s="121" t="s">
        <v>175</v>
      </c>
      <c r="E9" s="121" t="s">
        <v>204</v>
      </c>
      <c r="X9" s="21"/>
      <c r="AA9" s="21"/>
    </row>
    <row r="10" spans="1:31" hidden="1" outlineLevel="1" x14ac:dyDescent="0.2">
      <c r="A10" s="29">
        <v>4</v>
      </c>
      <c r="B10" s="24" t="str">
        <f ca="1">$B$2&amp;_xll.TABDIM($B$3,A10)</f>
        <v>PTR01-AC:bpmAccount</v>
      </c>
      <c r="C10" s="31" t="s">
        <v>40</v>
      </c>
    </row>
    <row r="11" spans="1:31" hidden="1" outlineLevel="1" x14ac:dyDescent="0.2">
      <c r="A11" s="29">
        <v>5</v>
      </c>
      <c r="B11" s="24" t="str">
        <f ca="1">$B$2&amp;_xll.TABDIM($B$3,A11)</f>
        <v>PTR01-AC:bpmCurrency</v>
      </c>
      <c r="C11" s="31" t="s">
        <v>7</v>
      </c>
      <c r="D11" s="32" t="s">
        <v>41</v>
      </c>
    </row>
    <row r="12" spans="1:31" hidden="1" outlineLevel="1" x14ac:dyDescent="0.2">
      <c r="A12" s="29">
        <v>6</v>
      </c>
      <c r="B12" s="24" t="str">
        <f ca="1">$B$2&amp;_xll.TABDIM($B$3,A12)</f>
        <v>PTR01-AC:bpmPeriod</v>
      </c>
      <c r="C12" s="31" t="s">
        <v>42</v>
      </c>
      <c r="D12" s="32"/>
      <c r="E12" s="14" t="str">
        <f ca="1">$H$34&amp;" HasData"</f>
        <v>2016 HasData</v>
      </c>
      <c r="F12" s="15"/>
      <c r="I12" s="12" t="str">
        <f t="shared" ref="I12:U12" ca="1" si="0">I3&amp;" "&amp;I4</f>
        <v>OPB 2016</v>
      </c>
      <c r="J12" s="12" t="str">
        <f t="shared" ref="J12" ca="1" si="1">J3&amp;" "&amp;J4</f>
        <v>Jan 2016</v>
      </c>
      <c r="K12" s="12" t="str">
        <f t="shared" ca="1" si="0"/>
        <v>Feb 2016</v>
      </c>
      <c r="L12" s="12" t="str">
        <f t="shared" ca="1" si="0"/>
        <v>Mar 2016</v>
      </c>
      <c r="M12" s="12" t="str">
        <f t="shared" ca="1" si="0"/>
        <v>Apr 2016</v>
      </c>
      <c r="N12" s="12" t="str">
        <f t="shared" ca="1" si="0"/>
        <v>May 2016</v>
      </c>
      <c r="O12" s="12" t="str">
        <f t="shared" ca="1" si="0"/>
        <v>Jun 2016</v>
      </c>
      <c r="P12" s="12" t="str">
        <f t="shared" ca="1" si="0"/>
        <v>Jul 2016</v>
      </c>
      <c r="Q12" s="12" t="str">
        <f t="shared" ca="1" si="0"/>
        <v>Aug 2016</v>
      </c>
      <c r="R12" s="12" t="str">
        <f t="shared" ca="1" si="0"/>
        <v>Sep 2016</v>
      </c>
      <c r="S12" s="12" t="str">
        <f t="shared" ca="1" si="0"/>
        <v>Oct 2016</v>
      </c>
      <c r="T12" s="12" t="str">
        <f t="shared" ca="1" si="0"/>
        <v>Nov 2016</v>
      </c>
      <c r="U12" s="12" t="str">
        <f t="shared" ca="1" si="0"/>
        <v>Dec 2016</v>
      </c>
      <c r="V12" s="12" t="str">
        <f ca="1">$H$34</f>
        <v>2016</v>
      </c>
      <c r="X12" s="13" t="str">
        <f ca="1">_xll.DBR($B$20,V12,"Previous Period")</f>
        <v>2015</v>
      </c>
      <c r="Y12" s="13" t="s">
        <v>8</v>
      </c>
      <c r="AA12" s="13" t="str">
        <f ca="1">X12</f>
        <v>2015</v>
      </c>
      <c r="AB12" s="13" t="s">
        <v>8</v>
      </c>
      <c r="AD12" s="106" t="str">
        <f ca="1">$V$12</f>
        <v>2016</v>
      </c>
      <c r="AE12" s="106" t="str">
        <f ca="1">$V$12</f>
        <v>2016</v>
      </c>
    </row>
    <row r="13" spans="1:31" hidden="1" outlineLevel="1" x14ac:dyDescent="0.2">
      <c r="A13" s="29">
        <v>7</v>
      </c>
      <c r="B13" s="24" t="str">
        <f ca="1">$B$2&amp;_xll.TABDIM($B$3,A13)</f>
        <v>PTR01-AC:bpmFinance_Msr</v>
      </c>
      <c r="C13" s="31" t="s">
        <v>7</v>
      </c>
      <c r="D13" s="32" t="s">
        <v>43</v>
      </c>
      <c r="E13" s="14" t="str">
        <f t="shared" ref="E13" si="2">$D$13</f>
        <v>ORIGINAL</v>
      </c>
      <c r="F13" s="12"/>
      <c r="G13" s="12" t="s">
        <v>122</v>
      </c>
      <c r="I13" s="12" t="str">
        <f>$D$13</f>
        <v>ORIGINAL</v>
      </c>
      <c r="J13" s="12" t="str">
        <f>$D$13</f>
        <v>ORIGINAL</v>
      </c>
      <c r="K13" s="12" t="str">
        <f t="shared" ref="K13:AB13" si="3">$D$13</f>
        <v>ORIGINAL</v>
      </c>
      <c r="L13" s="12" t="str">
        <f t="shared" si="3"/>
        <v>ORIGINAL</v>
      </c>
      <c r="M13" s="12" t="str">
        <f t="shared" si="3"/>
        <v>ORIGINAL</v>
      </c>
      <c r="N13" s="12" t="str">
        <f t="shared" si="3"/>
        <v>ORIGINAL</v>
      </c>
      <c r="O13" s="12" t="str">
        <f t="shared" si="3"/>
        <v>ORIGINAL</v>
      </c>
      <c r="P13" s="12" t="str">
        <f t="shared" si="3"/>
        <v>ORIGINAL</v>
      </c>
      <c r="Q13" s="12" t="str">
        <f t="shared" si="3"/>
        <v>ORIGINAL</v>
      </c>
      <c r="R13" s="12" t="str">
        <f t="shared" si="3"/>
        <v>ORIGINAL</v>
      </c>
      <c r="S13" s="12" t="str">
        <f t="shared" si="3"/>
        <v>ORIGINAL</v>
      </c>
      <c r="T13" s="12" t="str">
        <f t="shared" si="3"/>
        <v>ORIGINAL</v>
      </c>
      <c r="U13" s="12" t="str">
        <f t="shared" si="3"/>
        <v>ORIGINAL</v>
      </c>
      <c r="V13" s="12" t="str">
        <f t="shared" si="3"/>
        <v>ORIGINAL</v>
      </c>
      <c r="W13" s="12"/>
      <c r="X13" s="12" t="str">
        <f t="shared" si="3"/>
        <v>ORIGINAL</v>
      </c>
      <c r="Y13" s="12" t="str">
        <f t="shared" si="3"/>
        <v>ORIGINAL</v>
      </c>
      <c r="Z13" s="12"/>
      <c r="AA13" s="12" t="str">
        <f t="shared" si="3"/>
        <v>ORIGINAL</v>
      </c>
      <c r="AB13" s="12" t="str">
        <f t="shared" si="3"/>
        <v>ORIGINAL</v>
      </c>
      <c r="AD13" s="105" t="s">
        <v>50</v>
      </c>
      <c r="AE13" s="105" t="s">
        <v>51</v>
      </c>
    </row>
    <row r="14" spans="1:31" hidden="1" outlineLevel="1" x14ac:dyDescent="0.2">
      <c r="I14" s="16"/>
      <c r="J14" s="16"/>
      <c r="Y14" s="16"/>
      <c r="AB14" s="16"/>
    </row>
    <row r="15" spans="1:31" hidden="1" outlineLevel="1" x14ac:dyDescent="0.2">
      <c r="B15" s="127" t="s">
        <v>11</v>
      </c>
      <c r="C15" s="127"/>
      <c r="D15" s="127"/>
      <c r="E15" s="17" t="s">
        <v>123</v>
      </c>
      <c r="F15" s="26"/>
      <c r="G15" s="27"/>
      <c r="H15" s="28"/>
      <c r="I15" s="16"/>
      <c r="J15" s="16"/>
    </row>
    <row r="16" spans="1:31" hidden="1" outlineLevel="1" x14ac:dyDescent="0.2">
      <c r="B16" s="33" t="str">
        <f ca="1">_xll.TM1RPTVIEW($B$2&amp;"bpmFinance:ASSETS1", IF($L$33="Yes",1,0), _xll.TM1RPTTITLE($B$2&amp;"bpmCompany",$H$33),   _xll.TM1RPTTITLE($B$2&amp;"bpmCurrency",$D$11),TM1RPTFMTRNG,TM1RPTFMTIDCOL)</f>
        <v>PTR01-AC:bpmFinance:ASSETS1</v>
      </c>
      <c r="C16" s="54" t="s">
        <v>174</v>
      </c>
      <c r="D16" s="36" t="str">
        <f>$B$3&amp;"_Annual"</f>
        <v>PTR01-AC:bpmFinance_Annual</v>
      </c>
      <c r="E16" s="36" t="str">
        <f>$B$3&amp;"_LineItem"</f>
        <v>PTR01-AC:bpmFinance_LineItem</v>
      </c>
      <c r="F16" s="31"/>
      <c r="G16" s="31" t="str">
        <f>$B$2&amp;"}ElementAttributes_bpmAccount"</f>
        <v>PTR01-AC:}ElementAttributes_bpmAccount</v>
      </c>
      <c r="H16" s="24"/>
      <c r="I16" s="16"/>
      <c r="J16" s="16"/>
    </row>
    <row r="17" spans="1:31" hidden="1" outlineLevel="1" x14ac:dyDescent="0.2">
      <c r="B17" s="33" t="str">
        <f ca="1">_xll.TM1RPTVIEW($B$2&amp;"bpmFinance:LIAB1", IF($L$33="Yes",1,0), _xll.TM1RPTTITLE($B$2&amp;"bpmCompany",$H$33),   _xll.TM1RPTTITLE($B$2&amp;"bpmCurrency",$D$11),TM1RPTFMTRNG,TM1RPTFMTIDCOL)</f>
        <v>PTR01-AC:bpmFinance:LIAB1</v>
      </c>
      <c r="C17" s="54" t="s">
        <v>180</v>
      </c>
      <c r="D17" s="123"/>
      <c r="E17" s="123"/>
      <c r="F17" s="38"/>
      <c r="G17" s="38"/>
      <c r="H17" s="39"/>
      <c r="I17" s="16"/>
      <c r="J17" s="16"/>
    </row>
    <row r="18" spans="1:31" ht="12.75" hidden="1" outlineLevel="1" x14ac:dyDescent="0.2">
      <c r="A18"/>
      <c r="B18" s="33" t="str">
        <f ca="1">_xll.TM1RPTVIEW($B$2&amp;"bpmFinance:EQTY1", IF($L$33="Yes",1,0), _xll.TM1RPTTITLE($B$2&amp;"bpmCompany",$H$33),   _xll.TM1RPTTITLE($B$2&amp;"bpmCurrency",$D$11),TM1RPTFMTRNG,TM1RPTFMTIDCOL)</f>
        <v>PTR01-AC:bpmFinance:EQTY1</v>
      </c>
      <c r="C18" s="54" t="s">
        <v>181</v>
      </c>
      <c r="D18"/>
      <c r="E18"/>
      <c r="F18" s="38"/>
      <c r="I18" s="16"/>
      <c r="J18" s="16"/>
    </row>
    <row r="19" spans="1:31" ht="12.75" hidden="1" outlineLevel="1" x14ac:dyDescent="0.2">
      <c r="A19"/>
      <c r="B19" s="127" t="s">
        <v>132</v>
      </c>
      <c r="C19" s="127"/>
      <c r="D19" s="127"/>
      <c r="E19"/>
      <c r="F19" s="38"/>
      <c r="G19" s="66"/>
      <c r="I19" s="16"/>
      <c r="J19" s="16"/>
    </row>
    <row r="20" spans="1:31" ht="12.75" hidden="1" outlineLevel="1" x14ac:dyDescent="0.2">
      <c r="B20" s="24" t="str">
        <f>$B$2&amp;"}ElementAttributes_bpmPeriod"</f>
        <v>PTR01-AC:}ElementAttributes_bpmPeriod</v>
      </c>
      <c r="C20" s="34"/>
      <c r="D20" s="35"/>
      <c r="E20" s="37"/>
      <c r="F20" s="38"/>
      <c r="G20" s="66"/>
      <c r="I20" s="16"/>
      <c r="J20" s="16"/>
    </row>
    <row r="21" spans="1:31" ht="12.75" hidden="1" outlineLevel="1" x14ac:dyDescent="0.2">
      <c r="B21" s="24" t="str">
        <f>$B$2&amp;"bpmPeriod_Info"</f>
        <v>PTR01-AC:bpmPeriod_Info</v>
      </c>
      <c r="C21" s="34"/>
      <c r="D21" s="35"/>
      <c r="E21" s="37"/>
      <c r="F21" s="38"/>
      <c r="G21" s="66"/>
      <c r="I21" s="16"/>
      <c r="J21" s="16"/>
    </row>
    <row r="22" spans="1:31" hidden="1" outlineLevel="1" x14ac:dyDescent="0.2">
      <c r="A22" s="40" t="s">
        <v>9</v>
      </c>
      <c r="I22" s="16"/>
      <c r="J22" s="16"/>
    </row>
    <row r="23" spans="1:31" hidden="1" outlineLevel="1" x14ac:dyDescent="0.2">
      <c r="A23" s="41" t="s">
        <v>13</v>
      </c>
      <c r="G23" s="87" t="s">
        <v>144</v>
      </c>
      <c r="H23" s="88" t="s">
        <v>18</v>
      </c>
      <c r="I23" s="95">
        <v>-99999999</v>
      </c>
      <c r="J23" s="95">
        <v>-99999999</v>
      </c>
      <c r="K23" s="95">
        <v>-99999999</v>
      </c>
      <c r="L23" s="95">
        <v>-99999999</v>
      </c>
      <c r="M23" s="95">
        <v>-99999999</v>
      </c>
      <c r="N23" s="95">
        <v>-99999999</v>
      </c>
      <c r="O23" s="95">
        <v>-99999999</v>
      </c>
      <c r="P23" s="95">
        <v>-99999999</v>
      </c>
      <c r="Q23" s="95">
        <v>-99999999</v>
      </c>
      <c r="R23" s="95">
        <v>-99999999</v>
      </c>
      <c r="S23" s="95">
        <v>-99999999</v>
      </c>
      <c r="T23" s="95">
        <v>-99999999</v>
      </c>
      <c r="U23" s="95">
        <v>-99999999</v>
      </c>
      <c r="V23" s="95">
        <v>-99999999</v>
      </c>
      <c r="X23" s="95">
        <v>-99999999</v>
      </c>
      <c r="Y23" s="97">
        <v>0.999</v>
      </c>
      <c r="AA23" s="95">
        <v>-99999999</v>
      </c>
      <c r="AB23" s="97">
        <v>0.999</v>
      </c>
      <c r="AD23" s="107" t="s">
        <v>18</v>
      </c>
      <c r="AE23" s="107" t="s">
        <v>18</v>
      </c>
    </row>
    <row r="24" spans="1:31" hidden="1" outlineLevel="1" x14ac:dyDescent="0.2">
      <c r="A24" s="41"/>
      <c r="G24" s="42"/>
      <c r="H24" s="43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X24" s="96"/>
      <c r="Y24" s="98"/>
      <c r="AA24" s="96"/>
      <c r="AB24" s="98"/>
      <c r="AD24" s="108"/>
      <c r="AE24" s="108"/>
    </row>
    <row r="25" spans="1:31" hidden="1" outlineLevel="1" x14ac:dyDescent="0.2">
      <c r="A25" s="41" t="s">
        <v>14</v>
      </c>
      <c r="G25" s="44" t="s">
        <v>144</v>
      </c>
      <c r="H25" s="45" t="s">
        <v>18</v>
      </c>
      <c r="I25" s="46">
        <v>9999999</v>
      </c>
      <c r="J25" s="46">
        <v>9999999</v>
      </c>
      <c r="K25" s="46">
        <v>9999999</v>
      </c>
      <c r="L25" s="46">
        <v>9999999</v>
      </c>
      <c r="M25" s="46">
        <v>9999999</v>
      </c>
      <c r="N25" s="46">
        <v>9999999</v>
      </c>
      <c r="O25" s="46">
        <v>9999999</v>
      </c>
      <c r="P25" s="46">
        <v>9999999</v>
      </c>
      <c r="Q25" s="46">
        <v>9999999</v>
      </c>
      <c r="R25" s="46">
        <v>9999999</v>
      </c>
      <c r="S25" s="46">
        <v>9999999</v>
      </c>
      <c r="T25" s="46">
        <v>9999999</v>
      </c>
      <c r="U25" s="46">
        <v>9999999</v>
      </c>
      <c r="V25" s="46">
        <v>9999999</v>
      </c>
      <c r="X25" s="46">
        <v>9999999</v>
      </c>
      <c r="Y25" s="99">
        <v>0.999</v>
      </c>
      <c r="AA25" s="46">
        <v>9999999</v>
      </c>
      <c r="AB25" s="99">
        <v>0.999</v>
      </c>
      <c r="AD25" s="109" t="s">
        <v>18</v>
      </c>
      <c r="AE25" s="109" t="s">
        <v>18</v>
      </c>
    </row>
    <row r="26" spans="1:31" hidden="1" outlineLevel="1" x14ac:dyDescent="0.2">
      <c r="G26" s="47"/>
      <c r="H26" s="48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X26" s="24"/>
      <c r="Y26" s="100"/>
      <c r="AA26" s="24"/>
      <c r="AB26" s="100"/>
      <c r="AD26" s="110"/>
      <c r="AE26" s="110"/>
    </row>
    <row r="27" spans="1:31" hidden="1" outlineLevel="1" x14ac:dyDescent="0.2">
      <c r="A27" s="41" t="s">
        <v>141</v>
      </c>
      <c r="B27" s="16" t="s">
        <v>124</v>
      </c>
      <c r="G27" s="89"/>
      <c r="H27" s="90" t="s">
        <v>18</v>
      </c>
      <c r="I27" s="91">
        <v>9999999</v>
      </c>
      <c r="J27" s="91">
        <v>9999999</v>
      </c>
      <c r="K27" s="91">
        <v>9999999</v>
      </c>
      <c r="L27" s="91">
        <v>9999999</v>
      </c>
      <c r="M27" s="91">
        <v>9999999</v>
      </c>
      <c r="N27" s="91">
        <v>9999999</v>
      </c>
      <c r="O27" s="91">
        <v>9999999</v>
      </c>
      <c r="P27" s="91">
        <v>9999999</v>
      </c>
      <c r="Q27" s="91">
        <v>9999999</v>
      </c>
      <c r="R27" s="91">
        <v>9999999</v>
      </c>
      <c r="S27" s="91">
        <v>9999999</v>
      </c>
      <c r="T27" s="91">
        <v>9999999</v>
      </c>
      <c r="U27" s="91">
        <v>9999999</v>
      </c>
      <c r="V27" s="91">
        <v>9999999</v>
      </c>
      <c r="X27" s="92">
        <v>9999999</v>
      </c>
      <c r="Y27" s="93">
        <v>0.999</v>
      </c>
      <c r="AA27" s="92">
        <v>9999999</v>
      </c>
      <c r="AB27" s="93">
        <v>0.999</v>
      </c>
      <c r="AD27" s="111" t="s">
        <v>18</v>
      </c>
      <c r="AE27" s="111" t="s">
        <v>18</v>
      </c>
    </row>
    <row r="28" spans="1:31" hidden="1" outlineLevel="1" x14ac:dyDescent="0.2">
      <c r="A28" s="40" t="s">
        <v>10</v>
      </c>
      <c r="I28" s="16"/>
      <c r="J28" s="16"/>
    </row>
    <row r="29" spans="1:31" hidden="1" outlineLevel="1" x14ac:dyDescent="0.2">
      <c r="A29" s="40"/>
      <c r="I29" s="16"/>
      <c r="J29" s="16"/>
      <c r="K29" s="52" t="s">
        <v>12</v>
      </c>
      <c r="L29" s="53" t="str">
        <f ca="1">_xll.SUBNM($B$2&amp;"bpmPickLevel","",10)</f>
        <v>10</v>
      </c>
      <c r="N29" s="52" t="s">
        <v>17</v>
      </c>
      <c r="O29" s="53" t="s">
        <v>16</v>
      </c>
    </row>
    <row r="30" spans="1:31" hidden="1" outlineLevel="1" x14ac:dyDescent="0.2">
      <c r="A30" s="40"/>
      <c r="I30" s="16"/>
      <c r="J30" s="16"/>
      <c r="N30" s="52" t="s">
        <v>38</v>
      </c>
      <c r="O30" s="53" t="s">
        <v>16</v>
      </c>
    </row>
    <row r="31" spans="1:31" hidden="1" outlineLevel="1" x14ac:dyDescent="0.2">
      <c r="A31" s="40"/>
      <c r="I31" s="16"/>
      <c r="J31" s="16"/>
      <c r="N31" s="52" t="s">
        <v>37</v>
      </c>
      <c r="O31" s="53">
        <v>1</v>
      </c>
    </row>
    <row r="32" spans="1:31" ht="6" customHeight="1" collapsed="1" x14ac:dyDescent="0.2">
      <c r="A32" s="40"/>
      <c r="I32" s="16"/>
      <c r="J32" s="16"/>
      <c r="N32" s="52"/>
      <c r="O32"/>
    </row>
    <row r="33" spans="1:1000" x14ac:dyDescent="0.2">
      <c r="G33" s="52" t="s">
        <v>45</v>
      </c>
      <c r="H33" s="54" t="str">
        <f ca="1">_xll.SUBNM("PTR01-AC:bpmCompany","Default","002 - Granny Smith (Oldies)","CodeName")</f>
        <v>002 - Granny Smith (Oldies)</v>
      </c>
      <c r="K33" s="52" t="s">
        <v>39</v>
      </c>
      <c r="L33" s="53" t="s">
        <v>16</v>
      </c>
    </row>
    <row r="34" spans="1:1000" ht="12.75" x14ac:dyDescent="0.2">
      <c r="B34" s="16" t="str">
        <f>$B$2&amp;"bpmYear"</f>
        <v>PTR01-AC:bpmYear</v>
      </c>
      <c r="G34" s="52" t="s">
        <v>127</v>
      </c>
      <c r="H34" s="54" t="str">
        <f ca="1">_xll.SUBNM($B$34,"Plan Years","2016")</f>
        <v>2016</v>
      </c>
      <c r="K34"/>
      <c r="M34"/>
      <c r="O34"/>
    </row>
    <row r="35" spans="1:1000" x14ac:dyDescent="0.2">
      <c r="G35" s="52"/>
    </row>
    <row r="36" spans="1:1000" ht="6.75" customHeight="1" x14ac:dyDescent="0.2">
      <c r="G36" s="52"/>
    </row>
    <row r="37" spans="1:1000" x14ac:dyDescent="0.2">
      <c r="G37" s="58"/>
      <c r="H37" s="58"/>
      <c r="I37" s="59" t="str">
        <f t="shared" ref="I37:V37" ca="1" si="4">I12</f>
        <v>OPB 2016</v>
      </c>
      <c r="J37" s="59" t="str">
        <f t="shared" ca="1" si="4"/>
        <v>Jan 2016</v>
      </c>
      <c r="K37" s="59" t="str">
        <f t="shared" ca="1" si="4"/>
        <v>Feb 2016</v>
      </c>
      <c r="L37" s="59" t="str">
        <f t="shared" ca="1" si="4"/>
        <v>Mar 2016</v>
      </c>
      <c r="M37" s="59" t="str">
        <f t="shared" ca="1" si="4"/>
        <v>Apr 2016</v>
      </c>
      <c r="N37" s="59" t="str">
        <f t="shared" ca="1" si="4"/>
        <v>May 2016</v>
      </c>
      <c r="O37" s="59" t="str">
        <f t="shared" ca="1" si="4"/>
        <v>Jun 2016</v>
      </c>
      <c r="P37" s="59" t="str">
        <f t="shared" ca="1" si="4"/>
        <v>Jul 2016</v>
      </c>
      <c r="Q37" s="59" t="str">
        <f t="shared" ca="1" si="4"/>
        <v>Aug 2016</v>
      </c>
      <c r="R37" s="59" t="str">
        <f t="shared" ca="1" si="4"/>
        <v>Sep 2016</v>
      </c>
      <c r="S37" s="59" t="str">
        <f t="shared" ca="1" si="4"/>
        <v>Oct 2016</v>
      </c>
      <c r="T37" s="59" t="str">
        <f t="shared" ca="1" si="4"/>
        <v>Nov 2016</v>
      </c>
      <c r="U37" s="59" t="str">
        <f t="shared" ca="1" si="4"/>
        <v>Dec 2016</v>
      </c>
      <c r="V37" s="59" t="str">
        <f t="shared" ca="1" si="4"/>
        <v>2016</v>
      </c>
      <c r="X37" s="59" t="str">
        <f ca="1">X12</f>
        <v>2015</v>
      </c>
      <c r="Y37" s="60" t="s">
        <v>34</v>
      </c>
      <c r="AA37" s="59" t="str">
        <f ca="1">AA12</f>
        <v>2015</v>
      </c>
      <c r="AB37" s="60" t="s">
        <v>34</v>
      </c>
      <c r="AD37" s="59" t="str">
        <f ca="1">AD12</f>
        <v>2016</v>
      </c>
      <c r="AE37" s="59" t="str">
        <f ca="1">AE12</f>
        <v>2016</v>
      </c>
    </row>
    <row r="38" spans="1:1000" x14ac:dyDescent="0.2">
      <c r="A38" s="61" t="s">
        <v>15</v>
      </c>
      <c r="B38" s="120"/>
      <c r="C38" s="61" t="s">
        <v>143</v>
      </c>
      <c r="D38" s="61" t="s">
        <v>133</v>
      </c>
      <c r="E38" s="62" t="s">
        <v>117</v>
      </c>
      <c r="F38" s="61"/>
      <c r="G38" s="63" t="s">
        <v>126</v>
      </c>
      <c r="H38" s="64" t="s">
        <v>44</v>
      </c>
      <c r="I38" s="59" t="str">
        <f ca="1">I$6</f>
        <v>Act</v>
      </c>
      <c r="J38" s="59" t="str">
        <f ca="1">J$6</f>
        <v>Act</v>
      </c>
      <c r="K38" s="59" t="str">
        <f t="shared" ref="K38:V38" ca="1" si="5">K$6</f>
        <v>Act</v>
      </c>
      <c r="L38" s="59" t="str">
        <f t="shared" ca="1" si="5"/>
        <v>Act</v>
      </c>
      <c r="M38" s="59" t="str">
        <f t="shared" ca="1" si="5"/>
        <v>Act</v>
      </c>
      <c r="N38" s="59" t="str">
        <f t="shared" ca="1" si="5"/>
        <v>Plan</v>
      </c>
      <c r="O38" s="59" t="str">
        <f t="shared" ca="1" si="5"/>
        <v>Plan</v>
      </c>
      <c r="P38" s="59" t="str">
        <f t="shared" ca="1" si="5"/>
        <v>Plan</v>
      </c>
      <c r="Q38" s="59" t="str">
        <f t="shared" ca="1" si="5"/>
        <v>Plan</v>
      </c>
      <c r="R38" s="59" t="str">
        <f t="shared" ca="1" si="5"/>
        <v>Plan</v>
      </c>
      <c r="S38" s="59" t="str">
        <f t="shared" ca="1" si="5"/>
        <v>Plan</v>
      </c>
      <c r="T38" s="59" t="str">
        <f t="shared" ca="1" si="5"/>
        <v>Plan</v>
      </c>
      <c r="U38" s="59" t="str">
        <f t="shared" ca="1" si="5"/>
        <v>Plan</v>
      </c>
      <c r="V38" s="59" t="str">
        <f t="shared" si="5"/>
        <v>Plan</v>
      </c>
      <c r="X38" s="59" t="str">
        <f>X7</f>
        <v>Actuals</v>
      </c>
      <c r="Y38" s="59" t="s">
        <v>142</v>
      </c>
      <c r="AA38" s="59" t="str">
        <f>AA7</f>
        <v>Final Budget</v>
      </c>
      <c r="AB38" s="59" t="s">
        <v>35</v>
      </c>
      <c r="AD38" s="59" t="str">
        <f>AD13</f>
        <v>Planner Comment</v>
      </c>
      <c r="AE38" s="59" t="str">
        <f>AE13</f>
        <v>Manager Comment</v>
      </c>
    </row>
    <row r="39" spans="1:1000" s="39" customFormat="1" x14ac:dyDescent="0.2">
      <c r="E39" s="37"/>
      <c r="F39" s="38"/>
      <c r="G39" s="38"/>
      <c r="H39" s="122" t="s">
        <v>177</v>
      </c>
      <c r="W39" s="16"/>
      <c r="Y39" s="38"/>
      <c r="Z39" s="16"/>
      <c r="AB39" s="38"/>
      <c r="AC39" s="16"/>
      <c r="AD39" s="112"/>
      <c r="AE39" s="112"/>
    </row>
    <row r="40" spans="1:1000" x14ac:dyDescent="0.2">
      <c r="A40" s="41" t="str">
        <f ca="1">IF(_xll.TM1RPTELLEV($H$40,$H40)=0,"Root",IF(OR(_xll.ELLEV($B$10,$H40)=0,_xll.TM1RPTELLEV($H$40,$H40)+1&gt;=VALUE($L$29)),"Base","Default"))</f>
        <v>Base</v>
      </c>
      <c r="C40" s="16" t="str">
        <f ca="1">_xll.DBRW($G$16,$H40,C$38)</f>
        <v>1</v>
      </c>
      <c r="D40" s="16">
        <f ca="1">_xll.DBRW($D$16,E$7,$H$33,$E$9,$H40,$D$11,$H$34,$D$38)</f>
        <v>0</v>
      </c>
      <c r="E40" s="25">
        <f ca="1">_xll.DBRW($E$16,E$7,$H$33,$E$9,$H40,$D$11,E$38,E$12,E$13)</f>
        <v>0</v>
      </c>
      <c r="G40" s="89" t="str">
        <f ca="1">_xll.DBRW($G$16,$H40,G$13)&amp;IF(_xll.ELLEV($B$10,$H40)&lt;&gt;0,"",IF($D40&lt;&gt;0,"Annual",IF($E40&lt;&gt;0,"LID","")))</f>
        <v/>
      </c>
      <c r="H40" s="116" t="str">
        <f ca="1">_xll.TM1RPTROW($B$16,$B$10,,,"CodeName", IF($O$30="Yes",1,0),"{Descendants( { [bpmAccount].["&amp;$C$16&amp;"] },"&amp;$L$29&amp;",BEFORE )}",$O$31, IF($O$29="Yes",1,0))</f>
        <v>100100 - Savings Account - Mutual Bank</v>
      </c>
      <c r="I40" s="91">
        <f ca="1">_xll.DBRW($B$16,I$7,$H$33,$D$9,$H40,$D$11,I$12,I$13)</f>
        <v>775.71575655308936</v>
      </c>
      <c r="J40" s="91">
        <f ca="1">_xll.DBRW($B$16,J$7,$H$33,$D$9,$H40,$D$11,J$12,J$13)</f>
        <v>25.92172427001282</v>
      </c>
      <c r="K40" s="91">
        <f ca="1">_xll.DBRW($B$16,K$7,$H$33,$D$9,$H40,$D$11,K$12,K$13)</f>
        <v>2.3889138201439182</v>
      </c>
      <c r="L40" s="91">
        <f ca="1">_xll.DBRW($B$16,L$7,$H$33,$D$9,$H40,$D$11,L$12,L$13)</f>
        <v>113.7594937156131</v>
      </c>
      <c r="M40" s="91">
        <f ca="1">_xll.DBRW($B$16,M$7,$H$33,$D$9,$H40,$D$11,M$12,M$13)</f>
        <v>99.883454723030951</v>
      </c>
      <c r="N40" s="91">
        <f ca="1">_xll.DBRW($B$16,N$7,$H$33,$D$9,$H40,$D$11,N$12,N$13)</f>
        <v>11.167488786443201</v>
      </c>
      <c r="O40" s="91">
        <f ca="1">_xll.DBRW($B$16,O$7,$H$33,$D$9,$H40,$D$11,O$12,O$13)</f>
        <v>0.92104316445734002</v>
      </c>
      <c r="P40" s="91">
        <f ca="1">_xll.DBRW($B$16,P$7,$H$33,$D$9,$H40,$D$11,P$12,P$13)</f>
        <v>10.577450052653401</v>
      </c>
      <c r="Q40" s="91">
        <f ca="1">_xll.DBRW($B$16,Q$7,$H$33,$D$9,$H40,$D$11,Q$12,Q$13)</f>
        <v>3.5383827944494199</v>
      </c>
      <c r="R40" s="91">
        <f ca="1">_xll.DBRW($B$16,R$7,$H$33,$D$9,$H40,$D$11,R$12,R$13)</f>
        <v>26.025462286210299</v>
      </c>
      <c r="S40" s="91">
        <f ca="1">_xll.DBRW($B$16,S$7,$H$33,$D$9,$H40,$D$11,S$12,S$13)</f>
        <v>26.858839423855699</v>
      </c>
      <c r="T40" s="91">
        <f ca="1">_xll.DBRW($B$16,T$7,$H$33,$D$9,$H40,$D$11,T$12,T$13)</f>
        <v>4.29471940072475</v>
      </c>
      <c r="U40" s="91">
        <f ca="1">_xll.DBRW($B$16,U$7,$H$33,$D$9,$H40,$D$11,U$12,U$13)</f>
        <v>21.748919183466501</v>
      </c>
      <c r="V40" s="91">
        <f ca="1">_xll.DBRW($B$16,V$7,$H$33,$D$9,$H40,$D$11,V$12,V$13)</f>
        <v>1122.8016481741508</v>
      </c>
      <c r="X40" s="92">
        <f ca="1">_xll.DBRW($B$16,X$7,$H$33,$D$9,$H40,$D$11,X$12,X$13)</f>
        <v>929.06256061426882</v>
      </c>
      <c r="Y40" s="93">
        <f ca="1">IF(X40=0,"",($V40/X40-1)*$C40)</f>
        <v>0.20853179944285705</v>
      </c>
      <c r="AA40" s="92">
        <f ca="1">_xll.DBRW($B$16,AA$7,$H$33,$D$9,$H40,$D$11,AA$12,AA$13)</f>
        <v>0</v>
      </c>
      <c r="AB40" s="93" t="str">
        <f ca="1">IF(AA40=0,"",($V40/AA40-1)*$C40)</f>
        <v/>
      </c>
      <c r="AD40" s="111" t="str">
        <f ca="1">_xll.DBRW($B$16,AD$7,$H$33,$D$9,$H40,$D$11,AD$12,AD$13)</f>
        <v/>
      </c>
      <c r="AE40" s="111" t="str">
        <f ca="1">_xll.DBRW($B$16,AE$7,$H$33,$D$9,$H40,$D$11,AE$12,AE$13)</f>
        <v/>
      </c>
    </row>
    <row r="41" spans="1:1000" customFormat="1" ht="12.75" x14ac:dyDescent="0.2">
      <c r="A41" s="41" t="str">
        <f ca="1">IF(_xll.TM1RPTELLEV($H$40,$H41)=0,"Root",IF(OR(_xll.ELLEV($B$10,$H41)=0,_xll.TM1RPTELLEV($H$40,$H41)+1&gt;=VALUE($L$29)),"Base","Default"))</f>
        <v>Base</v>
      </c>
      <c r="B41" s="16"/>
      <c r="C41" s="16" t="str">
        <f ca="1">_xll.DBRW($G$16,$H41,C$38)</f>
        <v>1</v>
      </c>
      <c r="D41" s="16">
        <f ca="1">_xll.DBRW($D$16,E$7,$H$33,$E$9,$H41,$D$11,$H$34,$D$38)</f>
        <v>0</v>
      </c>
      <c r="E41" s="25">
        <f ca="1">_xll.DBRW($E$16,E$7,$H$33,$E$9,$H41,$D$11,E$38,E$12,E$13)</f>
        <v>0</v>
      </c>
      <c r="F41" s="22"/>
      <c r="G41" s="89" t="str">
        <f ca="1">_xll.DBRW($G$16,$H41,G$13)&amp;IF(_xll.ELLEV($B$10,$H41)&lt;&gt;0,"",IF($D41&lt;&gt;0,"Annual",IF($E41&lt;&gt;0,"LID","")))</f>
        <v/>
      </c>
      <c r="H41" s="116" t="s">
        <v>212</v>
      </c>
      <c r="I41" s="91">
        <f ca="1">_xll.DBRW($B$16,I$7,$H$33,$D$9,$H41,$D$11,I$12,I$13)</f>
        <v>828122.05791609955</v>
      </c>
      <c r="J41" s="91">
        <f ca="1">_xll.DBRW($B$16,J$7,$H$33,$D$9,$H41,$D$11,J$12,J$13)</f>
        <v>13709.284263931801</v>
      </c>
      <c r="K41" s="91">
        <f ca="1">_xll.DBRW($B$16,K$7,$H$33,$D$9,$H41,$D$11,K$12,K$13)</f>
        <v>7672.6174981861159</v>
      </c>
      <c r="L41" s="91">
        <f ca="1">_xll.DBRW($B$16,L$7,$H$33,$D$9,$H41,$D$11,L$12,L$13)</f>
        <v>122149.96708518171</v>
      </c>
      <c r="M41" s="91">
        <f ca="1">_xll.DBRW($B$16,M$7,$H$33,$D$9,$H41,$D$11,M$12,M$13)</f>
        <v>79588.182889183241</v>
      </c>
      <c r="N41" s="91">
        <f ca="1">_xll.DBRW($B$16,N$7,$H$33,$D$9,$H41,$D$11,N$12,N$13)</f>
        <v>863.02432195243296</v>
      </c>
      <c r="O41" s="91">
        <f ca="1">_xll.DBRW($B$16,O$7,$H$33,$D$9,$H41,$D$11,O$12,O$13)</f>
        <v>13670.1819220207</v>
      </c>
      <c r="P41" s="91">
        <f ca="1">_xll.DBRW($B$16,P$7,$H$33,$D$9,$H41,$D$11,P$12,P$13)</f>
        <v>5594.1212879545101</v>
      </c>
      <c r="Q41" s="91">
        <f ca="1">_xll.DBRW($B$16,Q$7,$H$33,$D$9,$H41,$D$11,Q$12,Q$13)</f>
        <v>11364.4358013458</v>
      </c>
      <c r="R41" s="91">
        <f ca="1">_xll.DBRW($B$16,R$7,$H$33,$D$9,$H41,$D$11,R$12,R$13)</f>
        <v>27945.002722888501</v>
      </c>
      <c r="S41" s="91">
        <f ca="1">_xll.DBRW($B$16,S$7,$H$33,$D$9,$H41,$D$11,S$12,S$13)</f>
        <v>21401.404568800299</v>
      </c>
      <c r="T41" s="91">
        <f ca="1">_xll.DBRW($B$16,T$7,$H$33,$D$9,$H41,$D$11,T$12,T$13)</f>
        <v>4167.4063909010201</v>
      </c>
      <c r="U41" s="91">
        <f ca="1">_xll.DBRW($B$16,U$7,$H$33,$D$9,$H41,$D$11,U$12,U$13)</f>
        <v>21904.690183865001</v>
      </c>
      <c r="V41" s="91">
        <f ca="1">_xll.DBRW($B$16,V$7,$H$33,$D$9,$H41,$D$11,V$12,V$13)</f>
        <v>1158152.3768523107</v>
      </c>
      <c r="W41" s="16"/>
      <c r="X41" s="92">
        <f ca="1">_xll.DBRW($B$16,X$7,$H$33,$D$9,$H41,$D$11,X$12,X$13)</f>
        <v>1037767.0586618664</v>
      </c>
      <c r="Y41" s="93">
        <f t="shared" ref="Y41:Y72" ca="1" si="6">IF(X41=0,"",($V41/X41-1)*$C41)</f>
        <v>0.1160041814640691</v>
      </c>
      <c r="Z41" s="16"/>
      <c r="AA41" s="92">
        <f ca="1">_xll.DBRW($B$16,AA$7,$H$33,$D$9,$H41,$D$11,AA$12,AA$13)</f>
        <v>0</v>
      </c>
      <c r="AB41" s="93" t="str">
        <f t="shared" ref="AB41:AB72" ca="1" si="7">IF(AA41=0,"",($V41/AA41-1)*$C41)</f>
        <v/>
      </c>
      <c r="AC41" s="16"/>
      <c r="AD41" s="111" t="str">
        <f ca="1">_xll.DBRW($B$16,AD$7,$H$33,$D$9,$H41,$D$11,AD$12,AD$13)</f>
        <v/>
      </c>
      <c r="AE41" s="111" t="str">
        <f ca="1">_xll.DBRW($B$16,AE$7,$H$33,$D$9,$H41,$D$11,AE$12,AE$13)</f>
        <v/>
      </c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16"/>
      <c r="DY41" s="16"/>
      <c r="DZ41" s="16"/>
      <c r="EA41" s="16"/>
      <c r="EB41" s="16"/>
      <c r="EC41" s="16"/>
      <c r="ED41" s="16"/>
      <c r="EE41" s="16"/>
      <c r="EF41" s="16"/>
      <c r="EG41" s="16"/>
      <c r="EH41" s="16"/>
      <c r="EI41" s="16"/>
      <c r="EJ41" s="16"/>
      <c r="EK41" s="16"/>
      <c r="EL41" s="16"/>
      <c r="EM41" s="16"/>
      <c r="EN41" s="16"/>
      <c r="EO41" s="16"/>
      <c r="EP41" s="16"/>
      <c r="EQ41" s="16"/>
      <c r="ER41" s="16"/>
      <c r="ES41" s="16"/>
      <c r="ET41" s="16"/>
      <c r="EU41" s="16"/>
      <c r="EV41" s="16"/>
      <c r="EW41" s="16"/>
      <c r="EX41" s="16"/>
      <c r="EY41" s="16"/>
      <c r="EZ41" s="16"/>
      <c r="FA41" s="16"/>
      <c r="FB41" s="16"/>
      <c r="FC41" s="16"/>
      <c r="FD41" s="16"/>
      <c r="FE41" s="16"/>
      <c r="FF41" s="16"/>
      <c r="FG41" s="16"/>
      <c r="FH41" s="16"/>
      <c r="FI41" s="16"/>
      <c r="FJ41" s="16"/>
      <c r="FK41" s="16"/>
      <c r="FL41" s="16"/>
      <c r="FM41" s="16"/>
      <c r="FN41" s="16"/>
      <c r="FO41" s="16"/>
      <c r="FP41" s="16"/>
      <c r="FQ41" s="16"/>
      <c r="FR41" s="16"/>
      <c r="FS41" s="16"/>
      <c r="FT41" s="16"/>
      <c r="FU41" s="16"/>
      <c r="FV41" s="16"/>
      <c r="FW41" s="16"/>
      <c r="FX41" s="16"/>
      <c r="FY41" s="16"/>
      <c r="FZ41" s="16"/>
      <c r="GA41" s="16"/>
      <c r="GB41" s="16"/>
      <c r="GC41" s="16"/>
      <c r="GD41" s="16"/>
      <c r="GE41" s="16"/>
      <c r="GF41" s="16"/>
      <c r="GG41" s="16"/>
      <c r="GH41" s="16"/>
      <c r="GI41" s="16"/>
      <c r="GJ41" s="16"/>
      <c r="GK41" s="16"/>
      <c r="GL41" s="16"/>
      <c r="GM41" s="16"/>
      <c r="GN41" s="16"/>
      <c r="GO41" s="16"/>
      <c r="GP41" s="16"/>
      <c r="GQ41" s="16"/>
      <c r="GR41" s="16"/>
      <c r="GS41" s="16"/>
      <c r="GT41" s="16"/>
      <c r="GU41" s="16"/>
      <c r="GV41" s="16"/>
      <c r="GW41" s="16"/>
      <c r="GX41" s="16"/>
      <c r="GY41" s="16"/>
      <c r="GZ41" s="16"/>
      <c r="HA41" s="16"/>
      <c r="HB41" s="16"/>
      <c r="HC41" s="16"/>
      <c r="HD41" s="16"/>
      <c r="HE41" s="16"/>
      <c r="HF41" s="16"/>
      <c r="HG41" s="16"/>
      <c r="HH41" s="16"/>
      <c r="HI41" s="16"/>
      <c r="HJ41" s="16"/>
      <c r="HK41" s="16"/>
      <c r="HL41" s="16"/>
      <c r="HM41" s="16"/>
      <c r="HN41" s="16"/>
      <c r="HO41" s="16"/>
      <c r="HP41" s="16"/>
      <c r="HQ41" s="16"/>
      <c r="HR41" s="16"/>
      <c r="HS41" s="16"/>
      <c r="HT41" s="16"/>
      <c r="HU41" s="16"/>
      <c r="HV41" s="16"/>
      <c r="HW41" s="16"/>
      <c r="HX41" s="16"/>
      <c r="HY41" s="16"/>
      <c r="HZ41" s="16"/>
      <c r="IA41" s="16"/>
      <c r="IB41" s="16"/>
      <c r="IC41" s="16"/>
      <c r="ID41" s="16"/>
      <c r="IE41" s="16"/>
      <c r="IF41" s="16"/>
      <c r="IG41" s="16"/>
      <c r="IH41" s="16"/>
      <c r="II41" s="16"/>
      <c r="IJ41" s="16"/>
      <c r="IK41" s="16"/>
      <c r="IL41" s="16"/>
      <c r="IM41" s="16"/>
      <c r="IN41" s="16"/>
      <c r="IO41" s="16"/>
      <c r="IP41" s="16"/>
      <c r="IQ41" s="16"/>
      <c r="IR41" s="16"/>
      <c r="IS41" s="16"/>
      <c r="IT41" s="16"/>
      <c r="IU41" s="16"/>
      <c r="IV41" s="16"/>
      <c r="IW41" s="16"/>
      <c r="IX41" s="16"/>
      <c r="IY41" s="16"/>
      <c r="IZ41" s="16"/>
      <c r="JA41" s="16"/>
      <c r="JB41" s="16"/>
      <c r="JC41" s="16"/>
      <c r="JD41" s="16"/>
      <c r="JE41" s="16"/>
      <c r="JF41" s="16"/>
      <c r="JG41" s="16"/>
      <c r="JH41" s="16"/>
      <c r="JI41" s="16"/>
      <c r="JJ41" s="16"/>
      <c r="JK41" s="16"/>
      <c r="JL41" s="16"/>
      <c r="JM41" s="16"/>
      <c r="JN41" s="16"/>
      <c r="JO41" s="16"/>
      <c r="JP41" s="16"/>
      <c r="JQ41" s="16"/>
      <c r="JR41" s="16"/>
      <c r="JS41" s="16"/>
      <c r="JT41" s="16"/>
      <c r="JU41" s="16"/>
      <c r="JV41" s="16"/>
      <c r="JW41" s="16"/>
      <c r="JX41" s="16"/>
      <c r="JY41" s="16"/>
      <c r="JZ41" s="16"/>
      <c r="KA41" s="16"/>
      <c r="KB41" s="16"/>
      <c r="KC41" s="16"/>
      <c r="KD41" s="16"/>
      <c r="KE41" s="16"/>
      <c r="KF41" s="16"/>
      <c r="KG41" s="16"/>
      <c r="KH41" s="16"/>
      <c r="KI41" s="16"/>
      <c r="KJ41" s="16"/>
      <c r="KK41" s="16"/>
      <c r="KL41" s="16"/>
      <c r="KM41" s="16"/>
      <c r="KN41" s="16"/>
      <c r="KO41" s="16"/>
      <c r="KP41" s="16"/>
      <c r="KQ41" s="16"/>
      <c r="KR41" s="16"/>
      <c r="KS41" s="16"/>
      <c r="KT41" s="16"/>
      <c r="KU41" s="16"/>
      <c r="KV41" s="16"/>
      <c r="KW41" s="16"/>
      <c r="KX41" s="16"/>
      <c r="KY41" s="16"/>
      <c r="KZ41" s="16"/>
      <c r="LA41" s="16"/>
      <c r="LB41" s="16"/>
      <c r="LC41" s="16"/>
      <c r="LD41" s="16"/>
      <c r="LE41" s="16"/>
      <c r="LF41" s="16"/>
      <c r="LG41" s="16"/>
      <c r="LH41" s="16"/>
      <c r="LI41" s="16"/>
      <c r="LJ41" s="16"/>
      <c r="LK41" s="16"/>
      <c r="LL41" s="16"/>
      <c r="LM41" s="16"/>
      <c r="LN41" s="16"/>
      <c r="LO41" s="16"/>
      <c r="LP41" s="16"/>
      <c r="LQ41" s="16"/>
      <c r="LR41" s="16"/>
      <c r="LS41" s="16"/>
      <c r="LT41" s="16"/>
      <c r="LU41" s="16"/>
      <c r="LV41" s="16"/>
      <c r="LW41" s="16"/>
      <c r="LX41" s="16"/>
      <c r="LY41" s="16"/>
      <c r="LZ41" s="16"/>
      <c r="MA41" s="16"/>
      <c r="MB41" s="16"/>
      <c r="MC41" s="16"/>
      <c r="MD41" s="16"/>
      <c r="ME41" s="16"/>
      <c r="MF41" s="16"/>
      <c r="MG41" s="16"/>
      <c r="MH41" s="16"/>
      <c r="MI41" s="16"/>
      <c r="MJ41" s="16"/>
      <c r="MK41" s="16"/>
      <c r="ML41" s="16"/>
      <c r="MM41" s="16"/>
      <c r="MN41" s="16"/>
      <c r="MO41" s="16"/>
      <c r="MP41" s="16"/>
      <c r="MQ41" s="16"/>
      <c r="MR41" s="16"/>
      <c r="MS41" s="16"/>
      <c r="MT41" s="16"/>
      <c r="MU41" s="16"/>
      <c r="MV41" s="16"/>
      <c r="MW41" s="16"/>
      <c r="MX41" s="16"/>
      <c r="MY41" s="16"/>
      <c r="MZ41" s="16"/>
      <c r="NA41" s="16"/>
      <c r="NB41" s="16"/>
      <c r="NC41" s="16"/>
      <c r="ND41" s="16"/>
      <c r="NE41" s="16"/>
      <c r="NF41" s="16"/>
      <c r="NG41" s="16"/>
      <c r="NH41" s="16"/>
      <c r="NI41" s="16"/>
      <c r="NJ41" s="16"/>
      <c r="NK41" s="16"/>
      <c r="NL41" s="16"/>
      <c r="NM41" s="16"/>
      <c r="NN41" s="16"/>
      <c r="NO41" s="16"/>
      <c r="NP41" s="16"/>
      <c r="NQ41" s="16"/>
      <c r="NR41" s="16"/>
      <c r="NS41" s="16"/>
      <c r="NT41" s="16"/>
      <c r="NU41" s="16"/>
      <c r="NV41" s="16"/>
      <c r="NW41" s="16"/>
      <c r="NX41" s="16"/>
      <c r="NY41" s="16"/>
      <c r="NZ41" s="16"/>
      <c r="OA41" s="16"/>
      <c r="OB41" s="16"/>
      <c r="OC41" s="16"/>
      <c r="OD41" s="16"/>
      <c r="OE41" s="16"/>
      <c r="OF41" s="16"/>
      <c r="OG41" s="16"/>
      <c r="OH41" s="16"/>
      <c r="OI41" s="16"/>
      <c r="OJ41" s="16"/>
      <c r="OK41" s="16"/>
      <c r="OL41" s="16"/>
      <c r="OM41" s="16"/>
      <c r="ON41" s="16"/>
      <c r="OO41" s="16"/>
      <c r="OP41" s="16"/>
      <c r="OQ41" s="16"/>
      <c r="OR41" s="16"/>
      <c r="OS41" s="16"/>
      <c r="OT41" s="16"/>
      <c r="OU41" s="16"/>
      <c r="OV41" s="16"/>
      <c r="OW41" s="16"/>
      <c r="OX41" s="16"/>
      <c r="OY41" s="16"/>
      <c r="OZ41" s="16"/>
      <c r="PA41" s="16"/>
      <c r="PB41" s="16"/>
      <c r="PC41" s="16"/>
      <c r="PD41" s="16"/>
      <c r="PE41" s="16"/>
      <c r="PF41" s="16"/>
      <c r="PG41" s="16"/>
      <c r="PH41" s="16"/>
      <c r="PI41" s="16"/>
      <c r="PJ41" s="16"/>
      <c r="PK41" s="16"/>
      <c r="PL41" s="16"/>
      <c r="PM41" s="16"/>
      <c r="PN41" s="16"/>
      <c r="PO41" s="16"/>
      <c r="PP41" s="16"/>
      <c r="PQ41" s="16"/>
      <c r="PR41" s="16"/>
      <c r="PS41" s="16"/>
      <c r="PT41" s="16"/>
      <c r="PU41" s="16"/>
      <c r="PV41" s="16"/>
      <c r="PW41" s="16"/>
      <c r="PX41" s="16"/>
      <c r="PY41" s="16"/>
      <c r="PZ41" s="16"/>
      <c r="QA41" s="16"/>
      <c r="QB41" s="16"/>
      <c r="QC41" s="16"/>
      <c r="QD41" s="16"/>
      <c r="QE41" s="16"/>
      <c r="QF41" s="16"/>
      <c r="QG41" s="16"/>
      <c r="QH41" s="16"/>
      <c r="QI41" s="16"/>
      <c r="QJ41" s="16"/>
      <c r="QK41" s="16"/>
      <c r="QL41" s="16"/>
      <c r="QM41" s="16"/>
      <c r="QN41" s="16"/>
      <c r="QO41" s="16"/>
      <c r="QP41" s="16"/>
      <c r="QQ41" s="16"/>
      <c r="QR41" s="16"/>
      <c r="QS41" s="16"/>
      <c r="QT41" s="16"/>
      <c r="QU41" s="16"/>
      <c r="QV41" s="16"/>
      <c r="QW41" s="16"/>
      <c r="QX41" s="16"/>
      <c r="QY41" s="16"/>
      <c r="QZ41" s="16"/>
      <c r="RA41" s="16"/>
      <c r="RB41" s="16"/>
      <c r="RC41" s="16"/>
      <c r="RD41" s="16"/>
      <c r="RE41" s="16"/>
      <c r="RF41" s="16"/>
      <c r="RG41" s="16"/>
      <c r="RH41" s="16"/>
      <c r="RI41" s="16"/>
      <c r="RJ41" s="16"/>
      <c r="RK41" s="16"/>
      <c r="RL41" s="16"/>
      <c r="RM41" s="16"/>
      <c r="RN41" s="16"/>
      <c r="RO41" s="16"/>
      <c r="RP41" s="16"/>
      <c r="RQ41" s="16"/>
      <c r="RR41" s="16"/>
      <c r="RS41" s="16"/>
      <c r="RT41" s="16"/>
      <c r="RU41" s="16"/>
      <c r="RV41" s="16"/>
      <c r="RW41" s="16"/>
      <c r="RX41" s="16"/>
      <c r="RY41" s="16"/>
      <c r="RZ41" s="16"/>
      <c r="SA41" s="16"/>
      <c r="SB41" s="16"/>
      <c r="SC41" s="16"/>
      <c r="SD41" s="16"/>
      <c r="SE41" s="16"/>
      <c r="SF41" s="16"/>
      <c r="SG41" s="16"/>
      <c r="SH41" s="16"/>
      <c r="SI41" s="16"/>
      <c r="SJ41" s="16"/>
      <c r="SK41" s="16"/>
      <c r="SL41" s="16"/>
      <c r="SM41" s="16"/>
      <c r="SN41" s="16"/>
      <c r="SO41" s="16"/>
      <c r="SP41" s="16"/>
      <c r="SQ41" s="16"/>
      <c r="SR41" s="16"/>
      <c r="SS41" s="16"/>
      <c r="ST41" s="16"/>
      <c r="SU41" s="16"/>
      <c r="SV41" s="16"/>
      <c r="SW41" s="16"/>
      <c r="SX41" s="16"/>
      <c r="SY41" s="16"/>
      <c r="SZ41" s="16"/>
      <c r="TA41" s="16"/>
      <c r="TB41" s="16"/>
      <c r="TC41" s="16"/>
      <c r="TD41" s="16"/>
      <c r="TE41" s="16"/>
      <c r="TF41" s="16"/>
      <c r="TG41" s="16"/>
      <c r="TH41" s="16"/>
      <c r="TI41" s="16"/>
      <c r="TJ41" s="16"/>
      <c r="TK41" s="16"/>
      <c r="TL41" s="16"/>
      <c r="TM41" s="16"/>
      <c r="TN41" s="16"/>
      <c r="TO41" s="16"/>
      <c r="TP41" s="16"/>
      <c r="TQ41" s="16"/>
      <c r="TR41" s="16"/>
      <c r="TS41" s="16"/>
      <c r="TT41" s="16"/>
      <c r="TU41" s="16"/>
      <c r="TV41" s="16"/>
      <c r="TW41" s="16"/>
      <c r="TX41" s="16"/>
      <c r="TY41" s="16"/>
      <c r="TZ41" s="16"/>
      <c r="UA41" s="16"/>
      <c r="UB41" s="16"/>
      <c r="UC41" s="16"/>
      <c r="UD41" s="16"/>
      <c r="UE41" s="16"/>
      <c r="UF41" s="16"/>
      <c r="UG41" s="16"/>
      <c r="UH41" s="16"/>
      <c r="UI41" s="16"/>
      <c r="UJ41" s="16"/>
      <c r="UK41" s="16"/>
      <c r="UL41" s="16"/>
      <c r="UM41" s="16"/>
      <c r="UN41" s="16"/>
      <c r="UO41" s="16"/>
      <c r="UP41" s="16"/>
      <c r="UQ41" s="16"/>
      <c r="UR41" s="16"/>
      <c r="US41" s="16"/>
      <c r="UT41" s="16"/>
      <c r="UU41" s="16"/>
      <c r="UV41" s="16"/>
      <c r="UW41" s="16"/>
      <c r="UX41" s="16"/>
      <c r="UY41" s="16"/>
      <c r="UZ41" s="16"/>
      <c r="VA41" s="16"/>
      <c r="VB41" s="16"/>
      <c r="VC41" s="16"/>
      <c r="VD41" s="16"/>
      <c r="VE41" s="16"/>
      <c r="VF41" s="16"/>
      <c r="VG41" s="16"/>
      <c r="VH41" s="16"/>
      <c r="VI41" s="16"/>
      <c r="VJ41" s="16"/>
      <c r="VK41" s="16"/>
      <c r="VL41" s="16"/>
      <c r="VM41" s="16"/>
      <c r="VN41" s="16"/>
      <c r="VO41" s="16"/>
      <c r="VP41" s="16"/>
      <c r="VQ41" s="16"/>
      <c r="VR41" s="16"/>
      <c r="VS41" s="16"/>
      <c r="VT41" s="16"/>
      <c r="VU41" s="16"/>
      <c r="VV41" s="16"/>
      <c r="VW41" s="16"/>
      <c r="VX41" s="16"/>
      <c r="VY41" s="16"/>
      <c r="VZ41" s="16"/>
      <c r="WA41" s="16"/>
      <c r="WB41" s="16"/>
      <c r="WC41" s="16"/>
      <c r="WD41" s="16"/>
      <c r="WE41" s="16"/>
      <c r="WF41" s="16"/>
      <c r="WG41" s="16"/>
      <c r="WH41" s="16"/>
      <c r="WI41" s="16"/>
      <c r="WJ41" s="16"/>
      <c r="WK41" s="16"/>
      <c r="WL41" s="16"/>
      <c r="WM41" s="16"/>
      <c r="WN41" s="16"/>
      <c r="WO41" s="16"/>
      <c r="WP41" s="16"/>
      <c r="WQ41" s="16"/>
      <c r="WR41" s="16"/>
      <c r="WS41" s="16"/>
      <c r="WT41" s="16"/>
      <c r="WU41" s="16"/>
      <c r="WV41" s="16"/>
      <c r="WW41" s="16"/>
      <c r="WX41" s="16"/>
      <c r="WY41" s="16"/>
      <c r="WZ41" s="16"/>
      <c r="XA41" s="16"/>
      <c r="XB41" s="16"/>
      <c r="XC41" s="16"/>
      <c r="XD41" s="16"/>
      <c r="XE41" s="16"/>
      <c r="XF41" s="16"/>
      <c r="XG41" s="16"/>
      <c r="XH41" s="16"/>
      <c r="XI41" s="16"/>
      <c r="XJ41" s="16"/>
      <c r="XK41" s="16"/>
      <c r="XL41" s="16"/>
      <c r="XM41" s="16"/>
      <c r="XN41" s="16"/>
      <c r="XO41" s="16"/>
      <c r="XP41" s="16"/>
      <c r="XQ41" s="16"/>
      <c r="XR41" s="16"/>
      <c r="XS41" s="16"/>
      <c r="XT41" s="16"/>
      <c r="XU41" s="16"/>
      <c r="XV41" s="16"/>
      <c r="XW41" s="16"/>
      <c r="XX41" s="16"/>
      <c r="XY41" s="16"/>
      <c r="XZ41" s="16"/>
      <c r="YA41" s="16"/>
      <c r="YB41" s="16"/>
      <c r="YC41" s="16"/>
      <c r="YD41" s="16"/>
      <c r="YE41" s="16"/>
      <c r="YF41" s="16"/>
      <c r="YG41" s="16"/>
      <c r="YH41" s="16"/>
      <c r="YI41" s="16"/>
      <c r="YJ41" s="16"/>
      <c r="YK41" s="16"/>
      <c r="YL41" s="16"/>
      <c r="YM41" s="16"/>
      <c r="YN41" s="16"/>
      <c r="YO41" s="16"/>
      <c r="YP41" s="16"/>
      <c r="YQ41" s="16"/>
      <c r="YR41" s="16"/>
      <c r="YS41" s="16"/>
      <c r="YT41" s="16"/>
      <c r="YU41" s="16"/>
      <c r="YV41" s="16"/>
      <c r="YW41" s="16"/>
      <c r="YX41" s="16"/>
      <c r="YY41" s="16"/>
      <c r="YZ41" s="16"/>
      <c r="ZA41" s="16"/>
      <c r="ZB41" s="16"/>
      <c r="ZC41" s="16"/>
      <c r="ZD41" s="16"/>
      <c r="ZE41" s="16"/>
      <c r="ZF41" s="16"/>
      <c r="ZG41" s="16"/>
      <c r="ZH41" s="16"/>
      <c r="ZI41" s="16"/>
      <c r="ZJ41" s="16"/>
      <c r="ZK41" s="16"/>
      <c r="ZL41" s="16"/>
      <c r="ZM41" s="16"/>
      <c r="ZN41" s="16"/>
      <c r="ZO41" s="16"/>
      <c r="ZP41" s="16"/>
      <c r="ZQ41" s="16"/>
      <c r="ZR41" s="16"/>
      <c r="ZS41" s="16"/>
      <c r="ZT41" s="16"/>
      <c r="ZU41" s="16"/>
      <c r="ZV41" s="16"/>
      <c r="ZW41" s="16"/>
      <c r="ZX41" s="16"/>
      <c r="ZY41" s="16"/>
      <c r="ZZ41" s="16"/>
      <c r="AAA41" s="16"/>
      <c r="AAB41" s="16"/>
      <c r="AAC41" s="16"/>
      <c r="AAD41" s="16"/>
      <c r="AAE41" s="16"/>
      <c r="AAF41" s="16"/>
      <c r="AAG41" s="16"/>
      <c r="AAH41" s="16"/>
      <c r="AAI41" s="16"/>
      <c r="AAJ41" s="16"/>
      <c r="AAK41" s="16"/>
      <c r="AAL41" s="16"/>
      <c r="AAM41" s="16"/>
      <c r="AAN41" s="16"/>
      <c r="AAO41" s="16"/>
      <c r="AAP41" s="16"/>
      <c r="AAQ41" s="16"/>
      <c r="AAR41" s="16"/>
      <c r="AAS41" s="16"/>
      <c r="AAT41" s="16"/>
      <c r="AAU41" s="16"/>
      <c r="AAV41" s="16"/>
      <c r="AAW41" s="16"/>
      <c r="AAX41" s="16"/>
      <c r="AAY41" s="16"/>
      <c r="AAZ41" s="16"/>
      <c r="ABA41" s="16"/>
      <c r="ABB41" s="16"/>
      <c r="ABC41" s="16"/>
      <c r="ABD41" s="16"/>
      <c r="ABE41" s="16"/>
      <c r="ABF41" s="16"/>
      <c r="ABG41" s="16"/>
      <c r="ABH41" s="16"/>
      <c r="ABI41" s="16"/>
      <c r="ABJ41" s="16"/>
      <c r="ABK41" s="16"/>
      <c r="ABL41" s="16"/>
      <c r="ABM41" s="16"/>
      <c r="ABN41" s="16"/>
      <c r="ABO41" s="16"/>
      <c r="ABP41" s="16"/>
      <c r="ABQ41" s="16"/>
      <c r="ABR41" s="16"/>
      <c r="ABS41" s="16"/>
      <c r="ABT41" s="16"/>
      <c r="ABU41" s="16"/>
      <c r="ABV41" s="16"/>
      <c r="ABW41" s="16"/>
      <c r="ABX41" s="16"/>
      <c r="ABY41" s="16"/>
      <c r="ABZ41" s="16"/>
      <c r="ACA41" s="16"/>
      <c r="ACB41" s="16"/>
      <c r="ACC41" s="16"/>
      <c r="ACD41" s="16"/>
      <c r="ACE41" s="16"/>
      <c r="ACF41" s="16"/>
      <c r="ACG41" s="16"/>
      <c r="ACH41" s="16"/>
      <c r="ACI41" s="16"/>
      <c r="ACJ41" s="16"/>
      <c r="ACK41" s="16"/>
      <c r="ACL41" s="16"/>
      <c r="ACM41" s="16"/>
      <c r="ACN41" s="16"/>
      <c r="ACO41" s="16"/>
      <c r="ACP41" s="16"/>
      <c r="ACQ41" s="16"/>
      <c r="ACR41" s="16"/>
      <c r="ACS41" s="16"/>
      <c r="ACT41" s="16"/>
      <c r="ACU41" s="16"/>
      <c r="ACV41" s="16"/>
      <c r="ACW41" s="16"/>
      <c r="ACX41" s="16"/>
      <c r="ACY41" s="16"/>
      <c r="ACZ41" s="16"/>
      <c r="ADA41" s="16"/>
      <c r="ADB41" s="16"/>
      <c r="ADC41" s="16"/>
      <c r="ADD41" s="16"/>
      <c r="ADE41" s="16"/>
      <c r="ADF41" s="16"/>
      <c r="ADG41" s="16"/>
      <c r="ADH41" s="16"/>
      <c r="ADI41" s="16"/>
      <c r="ADJ41" s="16"/>
      <c r="ADK41" s="16"/>
      <c r="ADL41" s="16"/>
      <c r="ADM41" s="16"/>
      <c r="ADN41" s="16"/>
      <c r="ADO41" s="16"/>
      <c r="ADP41" s="16"/>
      <c r="ADQ41" s="16"/>
      <c r="ADR41" s="16"/>
      <c r="ADS41" s="16"/>
      <c r="ADT41" s="16"/>
      <c r="ADU41" s="16"/>
      <c r="ADV41" s="16"/>
      <c r="ADW41" s="16"/>
      <c r="ADX41" s="16"/>
      <c r="ADY41" s="16"/>
      <c r="ADZ41" s="16"/>
      <c r="AEA41" s="16"/>
      <c r="AEB41" s="16"/>
      <c r="AEC41" s="16"/>
      <c r="AED41" s="16"/>
      <c r="AEE41" s="16"/>
      <c r="AEF41" s="16"/>
      <c r="AEG41" s="16"/>
      <c r="AEH41" s="16"/>
      <c r="AEI41" s="16"/>
      <c r="AEJ41" s="16"/>
      <c r="AEK41" s="16"/>
      <c r="AEL41" s="16"/>
      <c r="AEM41" s="16"/>
      <c r="AEN41" s="16"/>
      <c r="AEO41" s="16"/>
      <c r="AEP41" s="16"/>
      <c r="AEQ41" s="16"/>
      <c r="AER41" s="16"/>
      <c r="AES41" s="16"/>
      <c r="AET41" s="16"/>
      <c r="AEU41" s="16"/>
      <c r="AEV41" s="16"/>
      <c r="AEW41" s="16"/>
      <c r="AEX41" s="16"/>
      <c r="AEY41" s="16"/>
      <c r="AEZ41" s="16"/>
      <c r="AFA41" s="16"/>
      <c r="AFB41" s="16"/>
      <c r="AFC41" s="16"/>
      <c r="AFD41" s="16"/>
      <c r="AFE41" s="16"/>
      <c r="AFF41" s="16"/>
      <c r="AFG41" s="16"/>
      <c r="AFH41" s="16"/>
      <c r="AFI41" s="16"/>
      <c r="AFJ41" s="16"/>
      <c r="AFK41" s="16"/>
      <c r="AFL41" s="16"/>
      <c r="AFM41" s="16"/>
      <c r="AFN41" s="16"/>
      <c r="AFO41" s="16"/>
      <c r="AFP41" s="16"/>
      <c r="AFQ41" s="16"/>
      <c r="AFR41" s="16"/>
      <c r="AFS41" s="16"/>
      <c r="AFT41" s="16"/>
      <c r="AFU41" s="16"/>
      <c r="AFV41" s="16"/>
      <c r="AFW41" s="16"/>
      <c r="AFX41" s="16"/>
      <c r="AFY41" s="16"/>
      <c r="AFZ41" s="16"/>
      <c r="AGA41" s="16"/>
      <c r="AGB41" s="16"/>
      <c r="AGC41" s="16"/>
      <c r="AGD41" s="16"/>
      <c r="AGE41" s="16"/>
      <c r="AGF41" s="16"/>
      <c r="AGG41" s="16"/>
      <c r="AGH41" s="16"/>
      <c r="AGI41" s="16"/>
      <c r="AGJ41" s="16"/>
      <c r="AGK41" s="16"/>
      <c r="AGL41" s="16"/>
      <c r="AGM41" s="16"/>
      <c r="AGN41" s="16"/>
      <c r="AGO41" s="16"/>
      <c r="AGP41" s="16"/>
      <c r="AGQ41" s="16"/>
      <c r="AGR41" s="16"/>
      <c r="AGS41" s="16"/>
      <c r="AGT41" s="16"/>
      <c r="AGU41" s="16"/>
      <c r="AGV41" s="16"/>
      <c r="AGW41" s="16"/>
      <c r="AGX41" s="16"/>
      <c r="AGY41" s="16"/>
      <c r="AGZ41" s="16"/>
      <c r="AHA41" s="16"/>
      <c r="AHB41" s="16"/>
      <c r="AHC41" s="16"/>
      <c r="AHD41" s="16"/>
      <c r="AHE41" s="16"/>
      <c r="AHF41" s="16"/>
      <c r="AHG41" s="16"/>
      <c r="AHH41" s="16"/>
      <c r="AHI41" s="16"/>
      <c r="AHJ41" s="16"/>
      <c r="AHK41" s="16"/>
      <c r="AHL41" s="16"/>
      <c r="AHM41" s="16"/>
      <c r="AHN41" s="16"/>
      <c r="AHO41" s="16"/>
      <c r="AHP41" s="16"/>
      <c r="AHQ41" s="16"/>
      <c r="AHR41" s="16"/>
      <c r="AHS41" s="16"/>
      <c r="AHT41" s="16"/>
      <c r="AHU41" s="16"/>
      <c r="AHV41" s="16"/>
      <c r="AHW41" s="16"/>
      <c r="AHX41" s="16"/>
      <c r="AHY41" s="16"/>
      <c r="AHZ41" s="16"/>
      <c r="AIA41" s="16"/>
      <c r="AIB41" s="16"/>
      <c r="AIC41" s="16"/>
      <c r="AID41" s="16"/>
      <c r="AIE41" s="16"/>
      <c r="AIF41" s="16"/>
      <c r="AIG41" s="16"/>
      <c r="AIH41" s="16"/>
      <c r="AII41" s="16"/>
      <c r="AIJ41" s="16"/>
      <c r="AIK41" s="16"/>
      <c r="AIL41" s="16"/>
      <c r="AIM41" s="16"/>
      <c r="AIN41" s="16"/>
      <c r="AIO41" s="16"/>
      <c r="AIP41" s="16"/>
      <c r="AIQ41" s="16"/>
      <c r="AIR41" s="16"/>
      <c r="AIS41" s="16"/>
      <c r="AIT41" s="16"/>
      <c r="AIU41" s="16"/>
      <c r="AIV41" s="16"/>
      <c r="AIW41" s="16"/>
      <c r="AIX41" s="16"/>
      <c r="AIY41" s="16"/>
      <c r="AIZ41" s="16"/>
      <c r="AJA41" s="16"/>
      <c r="AJB41" s="16"/>
      <c r="AJC41" s="16"/>
      <c r="AJD41" s="16"/>
      <c r="AJE41" s="16"/>
      <c r="AJF41" s="16"/>
      <c r="AJG41" s="16"/>
      <c r="AJH41" s="16"/>
      <c r="AJI41" s="16"/>
      <c r="AJJ41" s="16"/>
      <c r="AJK41" s="16"/>
      <c r="AJL41" s="16"/>
      <c r="AJM41" s="16"/>
      <c r="AJN41" s="16"/>
      <c r="AJO41" s="16"/>
      <c r="AJP41" s="16"/>
      <c r="AJQ41" s="16"/>
      <c r="AJR41" s="16"/>
      <c r="AJS41" s="16"/>
      <c r="AJT41" s="16"/>
      <c r="AJU41" s="16"/>
      <c r="AJV41" s="16"/>
      <c r="AJW41" s="16"/>
      <c r="AJX41" s="16"/>
      <c r="AJY41" s="16"/>
      <c r="AJZ41" s="16"/>
      <c r="AKA41" s="16"/>
      <c r="AKB41" s="16"/>
      <c r="AKC41" s="16"/>
      <c r="AKD41" s="16"/>
      <c r="AKE41" s="16"/>
      <c r="AKF41" s="16"/>
      <c r="AKG41" s="16"/>
      <c r="AKH41" s="16"/>
      <c r="AKI41" s="16"/>
      <c r="AKJ41" s="16"/>
      <c r="AKK41" s="16"/>
      <c r="AKL41" s="16"/>
      <c r="AKM41" s="16"/>
      <c r="AKN41" s="16"/>
      <c r="AKO41" s="16"/>
      <c r="AKP41" s="16"/>
      <c r="AKQ41" s="16"/>
      <c r="AKR41" s="16"/>
      <c r="AKS41" s="16"/>
      <c r="AKT41" s="16"/>
      <c r="AKU41" s="16"/>
      <c r="AKV41" s="16"/>
      <c r="AKW41" s="16"/>
      <c r="AKX41" s="16"/>
      <c r="AKY41" s="16"/>
      <c r="AKZ41" s="16"/>
      <c r="ALA41" s="16"/>
      <c r="ALB41" s="16"/>
      <c r="ALC41" s="16"/>
      <c r="ALD41" s="16"/>
      <c r="ALE41" s="16"/>
      <c r="ALF41" s="16"/>
      <c r="ALG41" s="16"/>
      <c r="ALH41" s="16"/>
      <c r="ALI41" s="16"/>
      <c r="ALJ41" s="16"/>
      <c r="ALK41" s="16"/>
      <c r="ALL41" s="16"/>
    </row>
    <row r="42" spans="1:1000" customFormat="1" ht="12.75" x14ac:dyDescent="0.2">
      <c r="A42" s="41" t="str">
        <f ca="1">IF(_xll.TM1RPTELLEV($H$40,$H42)=0,"Root",IF(OR(_xll.ELLEV($B$10,$H42)=0,_xll.TM1RPTELLEV($H$40,$H42)+1&gt;=VALUE($L$29)),"Base","Default"))</f>
        <v>Base</v>
      </c>
      <c r="B42" s="16"/>
      <c r="C42" s="16" t="str">
        <f ca="1">_xll.DBRW($G$16,$H42,C$38)</f>
        <v>1</v>
      </c>
      <c r="D42" s="16">
        <f ca="1">_xll.DBRW($D$16,E$7,$H$33,$E$9,$H42,$D$11,$H$34,$D$38)</f>
        <v>0</v>
      </c>
      <c r="E42" s="25">
        <f ca="1">_xll.DBRW($E$16,E$7,$H$33,$E$9,$H42,$D$11,E$38,E$12,E$13)</f>
        <v>0</v>
      </c>
      <c r="F42" s="22"/>
      <c r="G42" s="89" t="str">
        <f ca="1">_xll.DBRW($G$16,$H42,G$13)&amp;IF(_xll.ELLEV($B$10,$H42)&lt;&gt;0,"",IF($D42&lt;&gt;0,"Annual",IF($E42&lt;&gt;0,"LID","")))</f>
        <v/>
      </c>
      <c r="H42" s="116" t="s">
        <v>145</v>
      </c>
      <c r="I42" s="91">
        <f ca="1">_xll.DBRW($B$16,I$7,$H$33,$D$9,$H42,$D$11,I$12,I$13)</f>
        <v>5959.2790378201144</v>
      </c>
      <c r="J42" s="91">
        <f ca="1">_xll.DBRW($B$16,J$7,$H$33,$D$9,$H42,$D$11,J$12,J$13)</f>
        <v>51.352372627504032</v>
      </c>
      <c r="K42" s="91">
        <f ca="1">_xll.DBRW($B$16,K$7,$H$33,$D$9,$H42,$D$11,K$12,K$13)</f>
        <v>22.387498152128469</v>
      </c>
      <c r="L42" s="91">
        <f ca="1">_xll.DBRW($B$16,L$7,$H$33,$D$9,$H42,$D$11,L$12,L$13)</f>
        <v>63.14179242174562</v>
      </c>
      <c r="M42" s="91">
        <f ca="1">_xll.DBRW($B$16,M$7,$H$33,$D$9,$H42,$D$11,M$12,M$13)</f>
        <v>383.07159016941</v>
      </c>
      <c r="N42" s="91">
        <f ca="1">_xll.DBRW($B$16,N$7,$H$33,$D$9,$H42,$D$11,N$12,N$13)</f>
        <v>196.40930971761799</v>
      </c>
      <c r="O42" s="91">
        <f ca="1">_xll.DBRW($B$16,O$7,$H$33,$D$9,$H42,$D$11,O$12,O$13)</f>
        <v>26.751092842092799</v>
      </c>
      <c r="P42" s="91">
        <f ca="1">_xll.DBRW($B$16,P$7,$H$33,$D$9,$H42,$D$11,P$12,P$13)</f>
        <v>20.954514865395598</v>
      </c>
      <c r="Q42" s="91">
        <f ca="1">_xll.DBRW($B$16,Q$7,$H$33,$D$9,$H42,$D$11,Q$12,Q$13)</f>
        <v>33.159646699807404</v>
      </c>
      <c r="R42" s="91">
        <f ca="1">_xll.DBRW($B$16,R$7,$H$33,$D$9,$H42,$D$11,R$12,R$13)</f>
        <v>14.4453379993403</v>
      </c>
      <c r="S42" s="91">
        <f ca="1">_xll.DBRW($B$16,S$7,$H$33,$D$9,$H42,$D$11,S$12,S$13)</f>
        <v>103.008634980953</v>
      </c>
      <c r="T42" s="91">
        <f ca="1">_xll.DBRW($B$16,T$7,$H$33,$D$9,$H42,$D$11,T$12,T$13)</f>
        <v>12.707971035829701</v>
      </c>
      <c r="U42" s="91">
        <f ca="1">_xll.DBRW($B$16,U$7,$H$33,$D$9,$H42,$D$11,U$12,U$13)</f>
        <v>245.585565165444</v>
      </c>
      <c r="V42" s="91">
        <f ca="1">_xll.DBRW($B$16,V$7,$H$33,$D$9,$H42,$D$11,V$12,V$13)</f>
        <v>7132.2543644973839</v>
      </c>
      <c r="W42" s="16"/>
      <c r="X42" s="92">
        <f ca="1">_xll.DBRW($B$16,X$7,$H$33,$D$9,$H42,$D$11,X$12,X$13)</f>
        <v>7186.0657365613442</v>
      </c>
      <c r="Y42" s="93">
        <f t="shared" ca="1" si="6"/>
        <v>-7.4882938782731001E-3</v>
      </c>
      <c r="Z42" s="16"/>
      <c r="AA42" s="92">
        <f ca="1">_xll.DBRW($B$16,AA$7,$H$33,$D$9,$H42,$D$11,AA$12,AA$13)</f>
        <v>0</v>
      </c>
      <c r="AB42" s="93" t="str">
        <f t="shared" ca="1" si="7"/>
        <v/>
      </c>
      <c r="AC42" s="16"/>
      <c r="AD42" s="111" t="str">
        <f ca="1">_xll.DBRW($B$16,AD$7,$H$33,$D$9,$H42,$D$11,AD$12,AD$13)</f>
        <v/>
      </c>
      <c r="AE42" s="111" t="str">
        <f ca="1">_xll.DBRW($B$16,AE$7,$H$33,$D$9,$H42,$D$11,AE$12,AE$13)</f>
        <v/>
      </c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16"/>
      <c r="DM42" s="16"/>
      <c r="DN42" s="16"/>
      <c r="DO42" s="16"/>
      <c r="DP42" s="16"/>
      <c r="DQ42" s="16"/>
      <c r="DR42" s="16"/>
      <c r="DS42" s="16"/>
      <c r="DT42" s="16"/>
      <c r="DU42" s="16"/>
      <c r="DV42" s="16"/>
      <c r="DW42" s="16"/>
      <c r="DX42" s="16"/>
      <c r="DY42" s="16"/>
      <c r="DZ42" s="16"/>
      <c r="EA42" s="16"/>
      <c r="EB42" s="16"/>
      <c r="EC42" s="16"/>
      <c r="ED42" s="16"/>
      <c r="EE42" s="16"/>
      <c r="EF42" s="16"/>
      <c r="EG42" s="16"/>
      <c r="EH42" s="16"/>
      <c r="EI42" s="16"/>
      <c r="EJ42" s="16"/>
      <c r="EK42" s="16"/>
      <c r="EL42" s="16"/>
      <c r="EM42" s="16"/>
      <c r="EN42" s="16"/>
      <c r="EO42" s="16"/>
      <c r="EP42" s="16"/>
      <c r="EQ42" s="16"/>
      <c r="ER42" s="16"/>
      <c r="ES42" s="16"/>
      <c r="ET42" s="16"/>
      <c r="EU42" s="16"/>
      <c r="EV42" s="16"/>
      <c r="EW42" s="16"/>
      <c r="EX42" s="16"/>
      <c r="EY42" s="16"/>
      <c r="EZ42" s="16"/>
      <c r="FA42" s="16"/>
      <c r="FB42" s="16"/>
      <c r="FC42" s="16"/>
      <c r="FD42" s="16"/>
      <c r="FE42" s="16"/>
      <c r="FF42" s="16"/>
      <c r="FG42" s="16"/>
      <c r="FH42" s="16"/>
      <c r="FI42" s="16"/>
      <c r="FJ42" s="16"/>
      <c r="FK42" s="16"/>
      <c r="FL42" s="16"/>
      <c r="FM42" s="16"/>
      <c r="FN42" s="16"/>
      <c r="FO42" s="16"/>
      <c r="FP42" s="16"/>
      <c r="FQ42" s="16"/>
      <c r="FR42" s="16"/>
      <c r="FS42" s="16"/>
      <c r="FT42" s="16"/>
      <c r="FU42" s="16"/>
      <c r="FV42" s="16"/>
      <c r="FW42" s="16"/>
      <c r="FX42" s="16"/>
      <c r="FY42" s="16"/>
      <c r="FZ42" s="16"/>
      <c r="GA42" s="16"/>
      <c r="GB42" s="16"/>
      <c r="GC42" s="16"/>
      <c r="GD42" s="16"/>
      <c r="GE42" s="16"/>
      <c r="GF42" s="16"/>
      <c r="GG42" s="16"/>
      <c r="GH42" s="16"/>
      <c r="GI42" s="16"/>
      <c r="GJ42" s="16"/>
      <c r="GK42" s="16"/>
      <c r="GL42" s="16"/>
      <c r="GM42" s="16"/>
      <c r="GN42" s="16"/>
      <c r="GO42" s="16"/>
      <c r="GP42" s="16"/>
      <c r="GQ42" s="16"/>
      <c r="GR42" s="16"/>
      <c r="GS42" s="16"/>
      <c r="GT42" s="16"/>
      <c r="GU42" s="16"/>
      <c r="GV42" s="16"/>
      <c r="GW42" s="16"/>
      <c r="GX42" s="16"/>
      <c r="GY42" s="16"/>
      <c r="GZ42" s="16"/>
      <c r="HA42" s="16"/>
      <c r="HB42" s="16"/>
      <c r="HC42" s="16"/>
      <c r="HD42" s="16"/>
      <c r="HE42" s="16"/>
      <c r="HF42" s="16"/>
      <c r="HG42" s="16"/>
      <c r="HH42" s="16"/>
      <c r="HI42" s="16"/>
      <c r="HJ42" s="16"/>
      <c r="HK42" s="16"/>
      <c r="HL42" s="16"/>
      <c r="HM42" s="16"/>
      <c r="HN42" s="16"/>
      <c r="HO42" s="16"/>
      <c r="HP42" s="16"/>
      <c r="HQ42" s="16"/>
      <c r="HR42" s="16"/>
      <c r="HS42" s="16"/>
      <c r="HT42" s="16"/>
      <c r="HU42" s="16"/>
      <c r="HV42" s="16"/>
      <c r="HW42" s="16"/>
      <c r="HX42" s="16"/>
      <c r="HY42" s="16"/>
      <c r="HZ42" s="16"/>
      <c r="IA42" s="16"/>
      <c r="IB42" s="16"/>
      <c r="IC42" s="16"/>
      <c r="ID42" s="16"/>
      <c r="IE42" s="16"/>
      <c r="IF42" s="16"/>
      <c r="IG42" s="16"/>
      <c r="IH42" s="16"/>
      <c r="II42" s="16"/>
      <c r="IJ42" s="16"/>
      <c r="IK42" s="16"/>
      <c r="IL42" s="16"/>
      <c r="IM42" s="16"/>
      <c r="IN42" s="16"/>
      <c r="IO42" s="16"/>
      <c r="IP42" s="16"/>
      <c r="IQ42" s="16"/>
      <c r="IR42" s="16"/>
      <c r="IS42" s="16"/>
      <c r="IT42" s="16"/>
      <c r="IU42" s="16"/>
      <c r="IV42" s="16"/>
      <c r="IW42" s="16"/>
      <c r="IX42" s="16"/>
      <c r="IY42" s="16"/>
      <c r="IZ42" s="16"/>
      <c r="JA42" s="16"/>
      <c r="JB42" s="16"/>
      <c r="JC42" s="16"/>
      <c r="JD42" s="16"/>
      <c r="JE42" s="16"/>
      <c r="JF42" s="16"/>
      <c r="JG42" s="16"/>
      <c r="JH42" s="16"/>
      <c r="JI42" s="16"/>
      <c r="JJ42" s="16"/>
      <c r="JK42" s="16"/>
      <c r="JL42" s="16"/>
      <c r="JM42" s="16"/>
      <c r="JN42" s="16"/>
      <c r="JO42" s="16"/>
      <c r="JP42" s="16"/>
      <c r="JQ42" s="16"/>
      <c r="JR42" s="16"/>
      <c r="JS42" s="16"/>
      <c r="JT42" s="16"/>
      <c r="JU42" s="16"/>
      <c r="JV42" s="16"/>
      <c r="JW42" s="16"/>
      <c r="JX42" s="16"/>
      <c r="JY42" s="16"/>
      <c r="JZ42" s="16"/>
      <c r="KA42" s="16"/>
      <c r="KB42" s="16"/>
      <c r="KC42" s="16"/>
      <c r="KD42" s="16"/>
      <c r="KE42" s="16"/>
      <c r="KF42" s="16"/>
      <c r="KG42" s="16"/>
      <c r="KH42" s="16"/>
      <c r="KI42" s="16"/>
      <c r="KJ42" s="16"/>
      <c r="KK42" s="16"/>
      <c r="KL42" s="16"/>
      <c r="KM42" s="16"/>
      <c r="KN42" s="16"/>
      <c r="KO42" s="16"/>
      <c r="KP42" s="16"/>
      <c r="KQ42" s="16"/>
      <c r="KR42" s="16"/>
      <c r="KS42" s="16"/>
      <c r="KT42" s="16"/>
      <c r="KU42" s="16"/>
      <c r="KV42" s="16"/>
      <c r="KW42" s="16"/>
      <c r="KX42" s="16"/>
      <c r="KY42" s="16"/>
      <c r="KZ42" s="16"/>
      <c r="LA42" s="16"/>
      <c r="LB42" s="16"/>
      <c r="LC42" s="16"/>
      <c r="LD42" s="16"/>
      <c r="LE42" s="16"/>
      <c r="LF42" s="16"/>
      <c r="LG42" s="16"/>
      <c r="LH42" s="16"/>
      <c r="LI42" s="16"/>
      <c r="LJ42" s="16"/>
      <c r="LK42" s="16"/>
      <c r="LL42" s="16"/>
      <c r="LM42" s="16"/>
      <c r="LN42" s="16"/>
      <c r="LO42" s="16"/>
      <c r="LP42" s="16"/>
      <c r="LQ42" s="16"/>
      <c r="LR42" s="16"/>
      <c r="LS42" s="16"/>
      <c r="LT42" s="16"/>
      <c r="LU42" s="16"/>
      <c r="LV42" s="16"/>
      <c r="LW42" s="16"/>
      <c r="LX42" s="16"/>
      <c r="LY42" s="16"/>
      <c r="LZ42" s="16"/>
      <c r="MA42" s="16"/>
      <c r="MB42" s="16"/>
      <c r="MC42" s="16"/>
      <c r="MD42" s="16"/>
      <c r="ME42" s="16"/>
      <c r="MF42" s="16"/>
      <c r="MG42" s="16"/>
      <c r="MH42" s="16"/>
      <c r="MI42" s="16"/>
      <c r="MJ42" s="16"/>
      <c r="MK42" s="16"/>
      <c r="ML42" s="16"/>
      <c r="MM42" s="16"/>
      <c r="MN42" s="16"/>
      <c r="MO42" s="16"/>
      <c r="MP42" s="16"/>
      <c r="MQ42" s="16"/>
      <c r="MR42" s="16"/>
      <c r="MS42" s="16"/>
      <c r="MT42" s="16"/>
      <c r="MU42" s="16"/>
      <c r="MV42" s="16"/>
      <c r="MW42" s="16"/>
      <c r="MX42" s="16"/>
      <c r="MY42" s="16"/>
      <c r="MZ42" s="16"/>
      <c r="NA42" s="16"/>
      <c r="NB42" s="16"/>
      <c r="NC42" s="16"/>
      <c r="ND42" s="16"/>
      <c r="NE42" s="16"/>
      <c r="NF42" s="16"/>
      <c r="NG42" s="16"/>
      <c r="NH42" s="16"/>
      <c r="NI42" s="16"/>
      <c r="NJ42" s="16"/>
      <c r="NK42" s="16"/>
      <c r="NL42" s="16"/>
      <c r="NM42" s="16"/>
      <c r="NN42" s="16"/>
      <c r="NO42" s="16"/>
      <c r="NP42" s="16"/>
      <c r="NQ42" s="16"/>
      <c r="NR42" s="16"/>
      <c r="NS42" s="16"/>
      <c r="NT42" s="16"/>
      <c r="NU42" s="16"/>
      <c r="NV42" s="16"/>
      <c r="NW42" s="16"/>
      <c r="NX42" s="16"/>
      <c r="NY42" s="16"/>
      <c r="NZ42" s="16"/>
      <c r="OA42" s="16"/>
      <c r="OB42" s="16"/>
      <c r="OC42" s="16"/>
      <c r="OD42" s="16"/>
      <c r="OE42" s="16"/>
      <c r="OF42" s="16"/>
      <c r="OG42" s="16"/>
      <c r="OH42" s="16"/>
      <c r="OI42" s="16"/>
      <c r="OJ42" s="16"/>
      <c r="OK42" s="16"/>
      <c r="OL42" s="16"/>
      <c r="OM42" s="16"/>
      <c r="ON42" s="16"/>
      <c r="OO42" s="16"/>
      <c r="OP42" s="16"/>
      <c r="OQ42" s="16"/>
      <c r="OR42" s="16"/>
      <c r="OS42" s="16"/>
      <c r="OT42" s="16"/>
      <c r="OU42" s="16"/>
      <c r="OV42" s="16"/>
      <c r="OW42" s="16"/>
      <c r="OX42" s="16"/>
      <c r="OY42" s="16"/>
      <c r="OZ42" s="16"/>
      <c r="PA42" s="16"/>
      <c r="PB42" s="16"/>
      <c r="PC42" s="16"/>
      <c r="PD42" s="16"/>
      <c r="PE42" s="16"/>
      <c r="PF42" s="16"/>
      <c r="PG42" s="16"/>
      <c r="PH42" s="16"/>
      <c r="PI42" s="16"/>
      <c r="PJ42" s="16"/>
      <c r="PK42" s="16"/>
      <c r="PL42" s="16"/>
      <c r="PM42" s="16"/>
      <c r="PN42" s="16"/>
      <c r="PO42" s="16"/>
      <c r="PP42" s="16"/>
      <c r="PQ42" s="16"/>
      <c r="PR42" s="16"/>
      <c r="PS42" s="16"/>
      <c r="PT42" s="16"/>
      <c r="PU42" s="16"/>
      <c r="PV42" s="16"/>
      <c r="PW42" s="16"/>
      <c r="PX42" s="16"/>
      <c r="PY42" s="16"/>
      <c r="PZ42" s="16"/>
      <c r="QA42" s="16"/>
      <c r="QB42" s="16"/>
      <c r="QC42" s="16"/>
      <c r="QD42" s="16"/>
      <c r="QE42" s="16"/>
      <c r="QF42" s="16"/>
      <c r="QG42" s="16"/>
      <c r="QH42" s="16"/>
      <c r="QI42" s="16"/>
      <c r="QJ42" s="16"/>
      <c r="QK42" s="16"/>
      <c r="QL42" s="16"/>
      <c r="QM42" s="16"/>
      <c r="QN42" s="16"/>
      <c r="QO42" s="16"/>
      <c r="QP42" s="16"/>
      <c r="QQ42" s="16"/>
      <c r="QR42" s="16"/>
      <c r="QS42" s="16"/>
      <c r="QT42" s="16"/>
      <c r="QU42" s="16"/>
      <c r="QV42" s="16"/>
      <c r="QW42" s="16"/>
      <c r="QX42" s="16"/>
      <c r="QY42" s="16"/>
      <c r="QZ42" s="16"/>
      <c r="RA42" s="16"/>
      <c r="RB42" s="16"/>
      <c r="RC42" s="16"/>
      <c r="RD42" s="16"/>
      <c r="RE42" s="16"/>
      <c r="RF42" s="16"/>
      <c r="RG42" s="16"/>
      <c r="RH42" s="16"/>
      <c r="RI42" s="16"/>
      <c r="RJ42" s="16"/>
      <c r="RK42" s="16"/>
      <c r="RL42" s="16"/>
      <c r="RM42" s="16"/>
      <c r="RN42" s="16"/>
      <c r="RO42" s="16"/>
      <c r="RP42" s="16"/>
      <c r="RQ42" s="16"/>
      <c r="RR42" s="16"/>
      <c r="RS42" s="16"/>
      <c r="RT42" s="16"/>
      <c r="RU42" s="16"/>
      <c r="RV42" s="16"/>
      <c r="RW42" s="16"/>
      <c r="RX42" s="16"/>
      <c r="RY42" s="16"/>
      <c r="RZ42" s="16"/>
      <c r="SA42" s="16"/>
      <c r="SB42" s="16"/>
      <c r="SC42" s="16"/>
      <c r="SD42" s="16"/>
      <c r="SE42" s="16"/>
      <c r="SF42" s="16"/>
      <c r="SG42" s="16"/>
      <c r="SH42" s="16"/>
      <c r="SI42" s="16"/>
      <c r="SJ42" s="16"/>
      <c r="SK42" s="16"/>
      <c r="SL42" s="16"/>
      <c r="SM42" s="16"/>
      <c r="SN42" s="16"/>
      <c r="SO42" s="16"/>
      <c r="SP42" s="16"/>
      <c r="SQ42" s="16"/>
      <c r="SR42" s="16"/>
      <c r="SS42" s="16"/>
      <c r="ST42" s="16"/>
      <c r="SU42" s="16"/>
      <c r="SV42" s="16"/>
      <c r="SW42" s="16"/>
      <c r="SX42" s="16"/>
      <c r="SY42" s="16"/>
      <c r="SZ42" s="16"/>
      <c r="TA42" s="16"/>
      <c r="TB42" s="16"/>
      <c r="TC42" s="16"/>
      <c r="TD42" s="16"/>
      <c r="TE42" s="16"/>
      <c r="TF42" s="16"/>
      <c r="TG42" s="16"/>
      <c r="TH42" s="16"/>
      <c r="TI42" s="16"/>
      <c r="TJ42" s="16"/>
      <c r="TK42" s="16"/>
      <c r="TL42" s="16"/>
      <c r="TM42" s="16"/>
      <c r="TN42" s="16"/>
      <c r="TO42" s="16"/>
      <c r="TP42" s="16"/>
      <c r="TQ42" s="16"/>
      <c r="TR42" s="16"/>
      <c r="TS42" s="16"/>
      <c r="TT42" s="16"/>
      <c r="TU42" s="16"/>
      <c r="TV42" s="16"/>
      <c r="TW42" s="16"/>
      <c r="TX42" s="16"/>
      <c r="TY42" s="16"/>
      <c r="TZ42" s="16"/>
      <c r="UA42" s="16"/>
      <c r="UB42" s="16"/>
      <c r="UC42" s="16"/>
      <c r="UD42" s="16"/>
      <c r="UE42" s="16"/>
      <c r="UF42" s="16"/>
      <c r="UG42" s="16"/>
      <c r="UH42" s="16"/>
      <c r="UI42" s="16"/>
      <c r="UJ42" s="16"/>
      <c r="UK42" s="16"/>
      <c r="UL42" s="16"/>
      <c r="UM42" s="16"/>
      <c r="UN42" s="16"/>
      <c r="UO42" s="16"/>
      <c r="UP42" s="16"/>
      <c r="UQ42" s="16"/>
      <c r="UR42" s="16"/>
      <c r="US42" s="16"/>
      <c r="UT42" s="16"/>
      <c r="UU42" s="16"/>
      <c r="UV42" s="16"/>
      <c r="UW42" s="16"/>
      <c r="UX42" s="16"/>
      <c r="UY42" s="16"/>
      <c r="UZ42" s="16"/>
      <c r="VA42" s="16"/>
      <c r="VB42" s="16"/>
      <c r="VC42" s="16"/>
      <c r="VD42" s="16"/>
      <c r="VE42" s="16"/>
      <c r="VF42" s="16"/>
      <c r="VG42" s="16"/>
      <c r="VH42" s="16"/>
      <c r="VI42" s="16"/>
      <c r="VJ42" s="16"/>
      <c r="VK42" s="16"/>
      <c r="VL42" s="16"/>
      <c r="VM42" s="16"/>
      <c r="VN42" s="16"/>
      <c r="VO42" s="16"/>
      <c r="VP42" s="16"/>
      <c r="VQ42" s="16"/>
      <c r="VR42" s="16"/>
      <c r="VS42" s="16"/>
      <c r="VT42" s="16"/>
      <c r="VU42" s="16"/>
      <c r="VV42" s="16"/>
      <c r="VW42" s="16"/>
      <c r="VX42" s="16"/>
      <c r="VY42" s="16"/>
      <c r="VZ42" s="16"/>
      <c r="WA42" s="16"/>
      <c r="WB42" s="16"/>
      <c r="WC42" s="16"/>
      <c r="WD42" s="16"/>
      <c r="WE42" s="16"/>
      <c r="WF42" s="16"/>
      <c r="WG42" s="16"/>
      <c r="WH42" s="16"/>
      <c r="WI42" s="16"/>
      <c r="WJ42" s="16"/>
      <c r="WK42" s="16"/>
      <c r="WL42" s="16"/>
      <c r="WM42" s="16"/>
      <c r="WN42" s="16"/>
      <c r="WO42" s="16"/>
      <c r="WP42" s="16"/>
      <c r="WQ42" s="16"/>
      <c r="WR42" s="16"/>
      <c r="WS42" s="16"/>
      <c r="WT42" s="16"/>
      <c r="WU42" s="16"/>
      <c r="WV42" s="16"/>
      <c r="WW42" s="16"/>
      <c r="WX42" s="16"/>
      <c r="WY42" s="16"/>
      <c r="WZ42" s="16"/>
      <c r="XA42" s="16"/>
      <c r="XB42" s="16"/>
      <c r="XC42" s="16"/>
      <c r="XD42" s="16"/>
      <c r="XE42" s="16"/>
      <c r="XF42" s="16"/>
      <c r="XG42" s="16"/>
      <c r="XH42" s="16"/>
      <c r="XI42" s="16"/>
      <c r="XJ42" s="16"/>
      <c r="XK42" s="16"/>
      <c r="XL42" s="16"/>
      <c r="XM42" s="16"/>
      <c r="XN42" s="16"/>
      <c r="XO42" s="16"/>
      <c r="XP42" s="16"/>
      <c r="XQ42" s="16"/>
      <c r="XR42" s="16"/>
      <c r="XS42" s="16"/>
      <c r="XT42" s="16"/>
      <c r="XU42" s="16"/>
      <c r="XV42" s="16"/>
      <c r="XW42" s="16"/>
      <c r="XX42" s="16"/>
      <c r="XY42" s="16"/>
      <c r="XZ42" s="16"/>
      <c r="YA42" s="16"/>
      <c r="YB42" s="16"/>
      <c r="YC42" s="16"/>
      <c r="YD42" s="16"/>
      <c r="YE42" s="16"/>
      <c r="YF42" s="16"/>
      <c r="YG42" s="16"/>
      <c r="YH42" s="16"/>
      <c r="YI42" s="16"/>
      <c r="YJ42" s="16"/>
      <c r="YK42" s="16"/>
      <c r="YL42" s="16"/>
      <c r="YM42" s="16"/>
      <c r="YN42" s="16"/>
      <c r="YO42" s="16"/>
      <c r="YP42" s="16"/>
      <c r="YQ42" s="16"/>
      <c r="YR42" s="16"/>
      <c r="YS42" s="16"/>
      <c r="YT42" s="16"/>
      <c r="YU42" s="16"/>
      <c r="YV42" s="16"/>
      <c r="YW42" s="16"/>
      <c r="YX42" s="16"/>
      <c r="YY42" s="16"/>
      <c r="YZ42" s="16"/>
      <c r="ZA42" s="16"/>
      <c r="ZB42" s="16"/>
      <c r="ZC42" s="16"/>
      <c r="ZD42" s="16"/>
      <c r="ZE42" s="16"/>
      <c r="ZF42" s="16"/>
      <c r="ZG42" s="16"/>
      <c r="ZH42" s="16"/>
      <c r="ZI42" s="16"/>
      <c r="ZJ42" s="16"/>
      <c r="ZK42" s="16"/>
      <c r="ZL42" s="16"/>
      <c r="ZM42" s="16"/>
      <c r="ZN42" s="16"/>
      <c r="ZO42" s="16"/>
      <c r="ZP42" s="16"/>
      <c r="ZQ42" s="16"/>
      <c r="ZR42" s="16"/>
      <c r="ZS42" s="16"/>
      <c r="ZT42" s="16"/>
      <c r="ZU42" s="16"/>
      <c r="ZV42" s="16"/>
      <c r="ZW42" s="16"/>
      <c r="ZX42" s="16"/>
      <c r="ZY42" s="16"/>
      <c r="ZZ42" s="16"/>
      <c r="AAA42" s="16"/>
      <c r="AAB42" s="16"/>
      <c r="AAC42" s="16"/>
      <c r="AAD42" s="16"/>
      <c r="AAE42" s="16"/>
      <c r="AAF42" s="16"/>
      <c r="AAG42" s="16"/>
      <c r="AAH42" s="16"/>
      <c r="AAI42" s="16"/>
      <c r="AAJ42" s="16"/>
      <c r="AAK42" s="16"/>
      <c r="AAL42" s="16"/>
      <c r="AAM42" s="16"/>
      <c r="AAN42" s="16"/>
      <c r="AAO42" s="16"/>
      <c r="AAP42" s="16"/>
      <c r="AAQ42" s="16"/>
      <c r="AAR42" s="16"/>
      <c r="AAS42" s="16"/>
      <c r="AAT42" s="16"/>
      <c r="AAU42" s="16"/>
      <c r="AAV42" s="16"/>
      <c r="AAW42" s="16"/>
      <c r="AAX42" s="16"/>
      <c r="AAY42" s="16"/>
      <c r="AAZ42" s="16"/>
      <c r="ABA42" s="16"/>
      <c r="ABB42" s="16"/>
      <c r="ABC42" s="16"/>
      <c r="ABD42" s="16"/>
      <c r="ABE42" s="16"/>
      <c r="ABF42" s="16"/>
      <c r="ABG42" s="16"/>
      <c r="ABH42" s="16"/>
      <c r="ABI42" s="16"/>
      <c r="ABJ42" s="16"/>
      <c r="ABK42" s="16"/>
      <c r="ABL42" s="16"/>
      <c r="ABM42" s="16"/>
      <c r="ABN42" s="16"/>
      <c r="ABO42" s="16"/>
      <c r="ABP42" s="16"/>
      <c r="ABQ42" s="16"/>
      <c r="ABR42" s="16"/>
      <c r="ABS42" s="16"/>
      <c r="ABT42" s="16"/>
      <c r="ABU42" s="16"/>
      <c r="ABV42" s="16"/>
      <c r="ABW42" s="16"/>
      <c r="ABX42" s="16"/>
      <c r="ABY42" s="16"/>
      <c r="ABZ42" s="16"/>
      <c r="ACA42" s="16"/>
      <c r="ACB42" s="16"/>
      <c r="ACC42" s="16"/>
      <c r="ACD42" s="16"/>
      <c r="ACE42" s="16"/>
      <c r="ACF42" s="16"/>
      <c r="ACG42" s="16"/>
      <c r="ACH42" s="16"/>
      <c r="ACI42" s="16"/>
      <c r="ACJ42" s="16"/>
      <c r="ACK42" s="16"/>
      <c r="ACL42" s="16"/>
      <c r="ACM42" s="16"/>
      <c r="ACN42" s="16"/>
      <c r="ACO42" s="16"/>
      <c r="ACP42" s="16"/>
      <c r="ACQ42" s="16"/>
      <c r="ACR42" s="16"/>
      <c r="ACS42" s="16"/>
      <c r="ACT42" s="16"/>
      <c r="ACU42" s="16"/>
      <c r="ACV42" s="16"/>
      <c r="ACW42" s="16"/>
      <c r="ACX42" s="16"/>
      <c r="ACY42" s="16"/>
      <c r="ACZ42" s="16"/>
      <c r="ADA42" s="16"/>
      <c r="ADB42" s="16"/>
      <c r="ADC42" s="16"/>
      <c r="ADD42" s="16"/>
      <c r="ADE42" s="16"/>
      <c r="ADF42" s="16"/>
      <c r="ADG42" s="16"/>
      <c r="ADH42" s="16"/>
      <c r="ADI42" s="16"/>
      <c r="ADJ42" s="16"/>
      <c r="ADK42" s="16"/>
      <c r="ADL42" s="16"/>
      <c r="ADM42" s="16"/>
      <c r="ADN42" s="16"/>
      <c r="ADO42" s="16"/>
      <c r="ADP42" s="16"/>
      <c r="ADQ42" s="16"/>
      <c r="ADR42" s="16"/>
      <c r="ADS42" s="16"/>
      <c r="ADT42" s="16"/>
      <c r="ADU42" s="16"/>
      <c r="ADV42" s="16"/>
      <c r="ADW42" s="16"/>
      <c r="ADX42" s="16"/>
      <c r="ADY42" s="16"/>
      <c r="ADZ42" s="16"/>
      <c r="AEA42" s="16"/>
      <c r="AEB42" s="16"/>
      <c r="AEC42" s="16"/>
      <c r="AED42" s="16"/>
      <c r="AEE42" s="16"/>
      <c r="AEF42" s="16"/>
      <c r="AEG42" s="16"/>
      <c r="AEH42" s="16"/>
      <c r="AEI42" s="16"/>
      <c r="AEJ42" s="16"/>
      <c r="AEK42" s="16"/>
      <c r="AEL42" s="16"/>
      <c r="AEM42" s="16"/>
      <c r="AEN42" s="16"/>
      <c r="AEO42" s="16"/>
      <c r="AEP42" s="16"/>
      <c r="AEQ42" s="16"/>
      <c r="AER42" s="16"/>
      <c r="AES42" s="16"/>
      <c r="AET42" s="16"/>
      <c r="AEU42" s="16"/>
      <c r="AEV42" s="16"/>
      <c r="AEW42" s="16"/>
      <c r="AEX42" s="16"/>
      <c r="AEY42" s="16"/>
      <c r="AEZ42" s="16"/>
      <c r="AFA42" s="16"/>
      <c r="AFB42" s="16"/>
      <c r="AFC42" s="16"/>
      <c r="AFD42" s="16"/>
      <c r="AFE42" s="16"/>
      <c r="AFF42" s="16"/>
      <c r="AFG42" s="16"/>
      <c r="AFH42" s="16"/>
      <c r="AFI42" s="16"/>
      <c r="AFJ42" s="16"/>
      <c r="AFK42" s="16"/>
      <c r="AFL42" s="16"/>
      <c r="AFM42" s="16"/>
      <c r="AFN42" s="16"/>
      <c r="AFO42" s="16"/>
      <c r="AFP42" s="16"/>
      <c r="AFQ42" s="16"/>
      <c r="AFR42" s="16"/>
      <c r="AFS42" s="16"/>
      <c r="AFT42" s="16"/>
      <c r="AFU42" s="16"/>
      <c r="AFV42" s="16"/>
      <c r="AFW42" s="16"/>
      <c r="AFX42" s="16"/>
      <c r="AFY42" s="16"/>
      <c r="AFZ42" s="16"/>
      <c r="AGA42" s="16"/>
      <c r="AGB42" s="16"/>
      <c r="AGC42" s="16"/>
      <c r="AGD42" s="16"/>
      <c r="AGE42" s="16"/>
      <c r="AGF42" s="16"/>
      <c r="AGG42" s="16"/>
      <c r="AGH42" s="16"/>
      <c r="AGI42" s="16"/>
      <c r="AGJ42" s="16"/>
      <c r="AGK42" s="16"/>
      <c r="AGL42" s="16"/>
      <c r="AGM42" s="16"/>
      <c r="AGN42" s="16"/>
      <c r="AGO42" s="16"/>
      <c r="AGP42" s="16"/>
      <c r="AGQ42" s="16"/>
      <c r="AGR42" s="16"/>
      <c r="AGS42" s="16"/>
      <c r="AGT42" s="16"/>
      <c r="AGU42" s="16"/>
      <c r="AGV42" s="16"/>
      <c r="AGW42" s="16"/>
      <c r="AGX42" s="16"/>
      <c r="AGY42" s="16"/>
      <c r="AGZ42" s="16"/>
      <c r="AHA42" s="16"/>
      <c r="AHB42" s="16"/>
      <c r="AHC42" s="16"/>
      <c r="AHD42" s="16"/>
      <c r="AHE42" s="16"/>
      <c r="AHF42" s="16"/>
      <c r="AHG42" s="16"/>
      <c r="AHH42" s="16"/>
      <c r="AHI42" s="16"/>
      <c r="AHJ42" s="16"/>
      <c r="AHK42" s="16"/>
      <c r="AHL42" s="16"/>
      <c r="AHM42" s="16"/>
      <c r="AHN42" s="16"/>
      <c r="AHO42" s="16"/>
      <c r="AHP42" s="16"/>
      <c r="AHQ42" s="16"/>
      <c r="AHR42" s="16"/>
      <c r="AHS42" s="16"/>
      <c r="AHT42" s="16"/>
      <c r="AHU42" s="16"/>
      <c r="AHV42" s="16"/>
      <c r="AHW42" s="16"/>
      <c r="AHX42" s="16"/>
      <c r="AHY42" s="16"/>
      <c r="AHZ42" s="16"/>
      <c r="AIA42" s="16"/>
      <c r="AIB42" s="16"/>
      <c r="AIC42" s="16"/>
      <c r="AID42" s="16"/>
      <c r="AIE42" s="16"/>
      <c r="AIF42" s="16"/>
      <c r="AIG42" s="16"/>
      <c r="AIH42" s="16"/>
      <c r="AII42" s="16"/>
      <c r="AIJ42" s="16"/>
      <c r="AIK42" s="16"/>
      <c r="AIL42" s="16"/>
      <c r="AIM42" s="16"/>
      <c r="AIN42" s="16"/>
      <c r="AIO42" s="16"/>
      <c r="AIP42" s="16"/>
      <c r="AIQ42" s="16"/>
      <c r="AIR42" s="16"/>
      <c r="AIS42" s="16"/>
      <c r="AIT42" s="16"/>
      <c r="AIU42" s="16"/>
      <c r="AIV42" s="16"/>
      <c r="AIW42" s="16"/>
      <c r="AIX42" s="16"/>
      <c r="AIY42" s="16"/>
      <c r="AIZ42" s="16"/>
      <c r="AJA42" s="16"/>
      <c r="AJB42" s="16"/>
      <c r="AJC42" s="16"/>
      <c r="AJD42" s="16"/>
      <c r="AJE42" s="16"/>
      <c r="AJF42" s="16"/>
      <c r="AJG42" s="16"/>
      <c r="AJH42" s="16"/>
      <c r="AJI42" s="16"/>
      <c r="AJJ42" s="16"/>
      <c r="AJK42" s="16"/>
      <c r="AJL42" s="16"/>
      <c r="AJM42" s="16"/>
      <c r="AJN42" s="16"/>
      <c r="AJO42" s="16"/>
      <c r="AJP42" s="16"/>
      <c r="AJQ42" s="16"/>
      <c r="AJR42" s="16"/>
      <c r="AJS42" s="16"/>
      <c r="AJT42" s="16"/>
      <c r="AJU42" s="16"/>
      <c r="AJV42" s="16"/>
      <c r="AJW42" s="16"/>
      <c r="AJX42" s="16"/>
      <c r="AJY42" s="16"/>
      <c r="AJZ42" s="16"/>
      <c r="AKA42" s="16"/>
      <c r="AKB42" s="16"/>
      <c r="AKC42" s="16"/>
      <c r="AKD42" s="16"/>
      <c r="AKE42" s="16"/>
      <c r="AKF42" s="16"/>
      <c r="AKG42" s="16"/>
      <c r="AKH42" s="16"/>
      <c r="AKI42" s="16"/>
      <c r="AKJ42" s="16"/>
      <c r="AKK42" s="16"/>
      <c r="AKL42" s="16"/>
      <c r="AKM42" s="16"/>
      <c r="AKN42" s="16"/>
      <c r="AKO42" s="16"/>
      <c r="AKP42" s="16"/>
      <c r="AKQ42" s="16"/>
      <c r="AKR42" s="16"/>
      <c r="AKS42" s="16"/>
      <c r="AKT42" s="16"/>
      <c r="AKU42" s="16"/>
      <c r="AKV42" s="16"/>
      <c r="AKW42" s="16"/>
      <c r="AKX42" s="16"/>
      <c r="AKY42" s="16"/>
      <c r="AKZ42" s="16"/>
      <c r="ALA42" s="16"/>
      <c r="ALB42" s="16"/>
      <c r="ALC42" s="16"/>
      <c r="ALD42" s="16"/>
      <c r="ALE42" s="16"/>
      <c r="ALF42" s="16"/>
      <c r="ALG42" s="16"/>
      <c r="ALH42" s="16"/>
      <c r="ALI42" s="16"/>
      <c r="ALJ42" s="16"/>
      <c r="ALK42" s="16"/>
      <c r="ALL42" s="16"/>
    </row>
    <row r="43" spans="1:1000" customFormat="1" ht="12.75" x14ac:dyDescent="0.2">
      <c r="A43" s="41" t="str">
        <f ca="1">IF(_xll.TM1RPTELLEV($H$40,$H43)=0,"Root",IF(OR(_xll.ELLEV($B$10,$H43)=0,_xll.TM1RPTELLEV($H$40,$H43)+1&gt;=VALUE($L$29)),"Base","Default"))</f>
        <v>Default</v>
      </c>
      <c r="B43" s="16"/>
      <c r="C43" s="16" t="str">
        <f ca="1">_xll.DBRW($G$16,$H43,C$38)</f>
        <v>1</v>
      </c>
      <c r="D43" s="16">
        <f ca="1">_xll.DBRW($D$16,E$7,$H$33,$E$9,$H43,$D$11,$H$34,$D$38)</f>
        <v>0</v>
      </c>
      <c r="E43" s="25">
        <f ca="1">_xll.DBRW($E$16,E$7,$H$33,$E$9,$H43,$D$11,E$38,E$12,E$13)</f>
        <v>0</v>
      </c>
      <c r="F43" s="22"/>
      <c r="G43" s="44" t="str">
        <f ca="1">_xll.DBRW($G$16,$H43,G$13)&amp;IF(_xll.ELLEV($B$10,$H43)&lt;&gt;0,"",IF($D43&lt;&gt;0,"Annual",IF($E43&lt;&gt;0,"LID","")))</f>
        <v/>
      </c>
      <c r="H43" s="117" t="s">
        <v>146</v>
      </c>
      <c r="I43" s="46">
        <f ca="1">_xll.DBRW($B$16,I$7,$H$33,$D$9,$H43,$D$11,I$12,I$13)</f>
        <v>834857.05271047272</v>
      </c>
      <c r="J43" s="46">
        <f ca="1">_xll.DBRW($B$16,J$7,$H$33,$D$9,$H43,$D$11,J$12,J$13)</f>
        <v>13786.558360829316</v>
      </c>
      <c r="K43" s="46">
        <f ca="1">_xll.DBRW($B$16,K$7,$H$33,$D$9,$H43,$D$11,K$12,K$13)</f>
        <v>7697.3939101583883</v>
      </c>
      <c r="L43" s="46">
        <f ca="1">_xll.DBRW($B$16,L$7,$H$33,$D$9,$H43,$D$11,L$12,L$13)</f>
        <v>122326.86837131905</v>
      </c>
      <c r="M43" s="46">
        <f ca="1">_xll.DBRW($B$16,M$7,$H$33,$D$9,$H43,$D$11,M$12,M$13)</f>
        <v>80071.137934075683</v>
      </c>
      <c r="N43" s="46">
        <f ca="1">_xll.DBRW($B$16,N$7,$H$33,$D$9,$H43,$D$11,N$12,N$13)</f>
        <v>1070.6011204564941</v>
      </c>
      <c r="O43" s="46">
        <f ca="1">_xll.DBRW($B$16,O$7,$H$33,$D$9,$H43,$D$11,O$12,O$13)</f>
        <v>13697.854058027249</v>
      </c>
      <c r="P43" s="46">
        <f ca="1">_xll.DBRW($B$16,P$7,$H$33,$D$9,$H43,$D$11,P$12,P$13)</f>
        <v>5625.6532528725593</v>
      </c>
      <c r="Q43" s="46">
        <f ca="1">_xll.DBRW($B$16,Q$7,$H$33,$D$9,$H43,$D$11,Q$12,Q$13)</f>
        <v>11401.133830840057</v>
      </c>
      <c r="R43" s="46">
        <f ca="1">_xll.DBRW($B$16,R$7,$H$33,$D$9,$H43,$D$11,R$12,R$13)</f>
        <v>27985.473523174049</v>
      </c>
      <c r="S43" s="46">
        <f ca="1">_xll.DBRW($B$16,S$7,$H$33,$D$9,$H43,$D$11,S$12,S$13)</f>
        <v>21531.272043205106</v>
      </c>
      <c r="T43" s="46">
        <f ca="1">_xll.DBRW($B$16,T$7,$H$33,$D$9,$H43,$D$11,T$12,T$13)</f>
        <v>4184.4090813375742</v>
      </c>
      <c r="U43" s="46">
        <f ca="1">_xll.DBRW($B$16,U$7,$H$33,$D$9,$H43,$D$11,U$12,U$13)</f>
        <v>22172.024668213911</v>
      </c>
      <c r="V43" s="46">
        <f ca="1">_xll.DBRW($B$16,V$7,$H$33,$D$9,$H43,$D$11,V$12,V$13)</f>
        <v>1166407.4328649824</v>
      </c>
      <c r="W43" s="16"/>
      <c r="X43" s="46">
        <f ca="1">_xll.DBRW($B$16,X$7,$H$33,$D$9,$H43,$D$11,X$12,X$13)</f>
        <v>1045882.186959042</v>
      </c>
      <c r="Y43" s="99">
        <f t="shared" ca="1" si="6"/>
        <v>0.1152378799531657</v>
      </c>
      <c r="Z43" s="16"/>
      <c r="AA43" s="46">
        <f ca="1">_xll.DBRW($B$16,AA$7,$H$33,$D$9,$H43,$D$11,AA$12,AA$13)</f>
        <v>0</v>
      </c>
      <c r="AB43" s="99" t="str">
        <f t="shared" ca="1" si="7"/>
        <v/>
      </c>
      <c r="AC43" s="16"/>
      <c r="AD43" s="109" t="str">
        <f ca="1">_xll.DBRW($B$16,AD$7,$H$33,$D$9,$H43,$D$11,AD$12,AD$13)</f>
        <v/>
      </c>
      <c r="AE43" s="109" t="str">
        <f ca="1">_xll.DBRW($B$16,AE$7,$H$33,$D$9,$H43,$D$11,AE$12,AE$13)</f>
        <v/>
      </c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  <c r="DN43" s="16"/>
      <c r="DO43" s="16"/>
      <c r="DP43" s="16"/>
      <c r="DQ43" s="16"/>
      <c r="DR43" s="16"/>
      <c r="DS43" s="16"/>
      <c r="DT43" s="16"/>
      <c r="DU43" s="16"/>
      <c r="DV43" s="16"/>
      <c r="DW43" s="16"/>
      <c r="DX43" s="16"/>
      <c r="DY43" s="16"/>
      <c r="DZ43" s="16"/>
      <c r="EA43" s="16"/>
      <c r="EB43" s="16"/>
      <c r="EC43" s="16"/>
      <c r="ED43" s="16"/>
      <c r="EE43" s="16"/>
      <c r="EF43" s="16"/>
      <c r="EG43" s="16"/>
      <c r="EH43" s="16"/>
      <c r="EI43" s="16"/>
      <c r="EJ43" s="16"/>
      <c r="EK43" s="16"/>
      <c r="EL43" s="16"/>
      <c r="EM43" s="16"/>
      <c r="EN43" s="16"/>
      <c r="EO43" s="16"/>
      <c r="EP43" s="16"/>
      <c r="EQ43" s="16"/>
      <c r="ER43" s="16"/>
      <c r="ES43" s="16"/>
      <c r="ET43" s="16"/>
      <c r="EU43" s="16"/>
      <c r="EV43" s="16"/>
      <c r="EW43" s="16"/>
      <c r="EX43" s="16"/>
      <c r="EY43" s="16"/>
      <c r="EZ43" s="16"/>
      <c r="FA43" s="16"/>
      <c r="FB43" s="16"/>
      <c r="FC43" s="16"/>
      <c r="FD43" s="16"/>
      <c r="FE43" s="16"/>
      <c r="FF43" s="16"/>
      <c r="FG43" s="16"/>
      <c r="FH43" s="16"/>
      <c r="FI43" s="16"/>
      <c r="FJ43" s="16"/>
      <c r="FK43" s="16"/>
      <c r="FL43" s="16"/>
      <c r="FM43" s="16"/>
      <c r="FN43" s="16"/>
      <c r="FO43" s="16"/>
      <c r="FP43" s="16"/>
      <c r="FQ43" s="16"/>
      <c r="FR43" s="16"/>
      <c r="FS43" s="16"/>
      <c r="FT43" s="16"/>
      <c r="FU43" s="16"/>
      <c r="FV43" s="16"/>
      <c r="FW43" s="16"/>
      <c r="FX43" s="16"/>
      <c r="FY43" s="16"/>
      <c r="FZ43" s="16"/>
      <c r="GA43" s="16"/>
      <c r="GB43" s="16"/>
      <c r="GC43" s="16"/>
      <c r="GD43" s="16"/>
      <c r="GE43" s="16"/>
      <c r="GF43" s="16"/>
      <c r="GG43" s="16"/>
      <c r="GH43" s="16"/>
      <c r="GI43" s="16"/>
      <c r="GJ43" s="16"/>
      <c r="GK43" s="16"/>
      <c r="GL43" s="16"/>
      <c r="GM43" s="16"/>
      <c r="GN43" s="16"/>
      <c r="GO43" s="16"/>
      <c r="GP43" s="16"/>
      <c r="GQ43" s="16"/>
      <c r="GR43" s="16"/>
      <c r="GS43" s="16"/>
      <c r="GT43" s="16"/>
      <c r="GU43" s="16"/>
      <c r="GV43" s="16"/>
      <c r="GW43" s="16"/>
      <c r="GX43" s="16"/>
      <c r="GY43" s="16"/>
      <c r="GZ43" s="16"/>
      <c r="HA43" s="16"/>
      <c r="HB43" s="16"/>
      <c r="HC43" s="16"/>
      <c r="HD43" s="16"/>
      <c r="HE43" s="16"/>
      <c r="HF43" s="16"/>
      <c r="HG43" s="16"/>
      <c r="HH43" s="16"/>
      <c r="HI43" s="16"/>
      <c r="HJ43" s="16"/>
      <c r="HK43" s="16"/>
      <c r="HL43" s="16"/>
      <c r="HM43" s="16"/>
      <c r="HN43" s="16"/>
      <c r="HO43" s="16"/>
      <c r="HP43" s="16"/>
      <c r="HQ43" s="16"/>
      <c r="HR43" s="16"/>
      <c r="HS43" s="16"/>
      <c r="HT43" s="16"/>
      <c r="HU43" s="16"/>
      <c r="HV43" s="16"/>
      <c r="HW43" s="16"/>
      <c r="HX43" s="16"/>
      <c r="HY43" s="16"/>
      <c r="HZ43" s="16"/>
      <c r="IA43" s="16"/>
      <c r="IB43" s="16"/>
      <c r="IC43" s="16"/>
      <c r="ID43" s="16"/>
      <c r="IE43" s="16"/>
      <c r="IF43" s="16"/>
      <c r="IG43" s="16"/>
      <c r="IH43" s="16"/>
      <c r="II43" s="16"/>
      <c r="IJ43" s="16"/>
      <c r="IK43" s="16"/>
      <c r="IL43" s="16"/>
      <c r="IM43" s="16"/>
      <c r="IN43" s="16"/>
      <c r="IO43" s="16"/>
      <c r="IP43" s="16"/>
      <c r="IQ43" s="16"/>
      <c r="IR43" s="16"/>
      <c r="IS43" s="16"/>
      <c r="IT43" s="16"/>
      <c r="IU43" s="16"/>
      <c r="IV43" s="16"/>
      <c r="IW43" s="16"/>
      <c r="IX43" s="16"/>
      <c r="IY43" s="16"/>
      <c r="IZ43" s="16"/>
      <c r="JA43" s="16"/>
      <c r="JB43" s="16"/>
      <c r="JC43" s="16"/>
      <c r="JD43" s="16"/>
      <c r="JE43" s="16"/>
      <c r="JF43" s="16"/>
      <c r="JG43" s="16"/>
      <c r="JH43" s="16"/>
      <c r="JI43" s="16"/>
      <c r="JJ43" s="16"/>
      <c r="JK43" s="16"/>
      <c r="JL43" s="16"/>
      <c r="JM43" s="16"/>
      <c r="JN43" s="16"/>
      <c r="JO43" s="16"/>
      <c r="JP43" s="16"/>
      <c r="JQ43" s="16"/>
      <c r="JR43" s="16"/>
      <c r="JS43" s="16"/>
      <c r="JT43" s="16"/>
      <c r="JU43" s="16"/>
      <c r="JV43" s="16"/>
      <c r="JW43" s="16"/>
      <c r="JX43" s="16"/>
      <c r="JY43" s="16"/>
      <c r="JZ43" s="16"/>
      <c r="KA43" s="16"/>
      <c r="KB43" s="16"/>
      <c r="KC43" s="16"/>
      <c r="KD43" s="16"/>
      <c r="KE43" s="16"/>
      <c r="KF43" s="16"/>
      <c r="KG43" s="16"/>
      <c r="KH43" s="16"/>
      <c r="KI43" s="16"/>
      <c r="KJ43" s="16"/>
      <c r="KK43" s="16"/>
      <c r="KL43" s="16"/>
      <c r="KM43" s="16"/>
      <c r="KN43" s="16"/>
      <c r="KO43" s="16"/>
      <c r="KP43" s="16"/>
      <c r="KQ43" s="16"/>
      <c r="KR43" s="16"/>
      <c r="KS43" s="16"/>
      <c r="KT43" s="16"/>
      <c r="KU43" s="16"/>
      <c r="KV43" s="16"/>
      <c r="KW43" s="16"/>
      <c r="KX43" s="16"/>
      <c r="KY43" s="16"/>
      <c r="KZ43" s="16"/>
      <c r="LA43" s="16"/>
      <c r="LB43" s="16"/>
      <c r="LC43" s="16"/>
      <c r="LD43" s="16"/>
      <c r="LE43" s="16"/>
      <c r="LF43" s="16"/>
      <c r="LG43" s="16"/>
      <c r="LH43" s="16"/>
      <c r="LI43" s="16"/>
      <c r="LJ43" s="16"/>
      <c r="LK43" s="16"/>
      <c r="LL43" s="16"/>
      <c r="LM43" s="16"/>
      <c r="LN43" s="16"/>
      <c r="LO43" s="16"/>
      <c r="LP43" s="16"/>
      <c r="LQ43" s="16"/>
      <c r="LR43" s="16"/>
      <c r="LS43" s="16"/>
      <c r="LT43" s="16"/>
      <c r="LU43" s="16"/>
      <c r="LV43" s="16"/>
      <c r="LW43" s="16"/>
      <c r="LX43" s="16"/>
      <c r="LY43" s="16"/>
      <c r="LZ43" s="16"/>
      <c r="MA43" s="16"/>
      <c r="MB43" s="16"/>
      <c r="MC43" s="16"/>
      <c r="MD43" s="16"/>
      <c r="ME43" s="16"/>
      <c r="MF43" s="16"/>
      <c r="MG43" s="16"/>
      <c r="MH43" s="16"/>
      <c r="MI43" s="16"/>
      <c r="MJ43" s="16"/>
      <c r="MK43" s="16"/>
      <c r="ML43" s="16"/>
      <c r="MM43" s="16"/>
      <c r="MN43" s="16"/>
      <c r="MO43" s="16"/>
      <c r="MP43" s="16"/>
      <c r="MQ43" s="16"/>
      <c r="MR43" s="16"/>
      <c r="MS43" s="16"/>
      <c r="MT43" s="16"/>
      <c r="MU43" s="16"/>
      <c r="MV43" s="16"/>
      <c r="MW43" s="16"/>
      <c r="MX43" s="16"/>
      <c r="MY43" s="16"/>
      <c r="MZ43" s="16"/>
      <c r="NA43" s="16"/>
      <c r="NB43" s="16"/>
      <c r="NC43" s="16"/>
      <c r="ND43" s="16"/>
      <c r="NE43" s="16"/>
      <c r="NF43" s="16"/>
      <c r="NG43" s="16"/>
      <c r="NH43" s="16"/>
      <c r="NI43" s="16"/>
      <c r="NJ43" s="16"/>
      <c r="NK43" s="16"/>
      <c r="NL43" s="16"/>
      <c r="NM43" s="16"/>
      <c r="NN43" s="16"/>
      <c r="NO43" s="16"/>
      <c r="NP43" s="16"/>
      <c r="NQ43" s="16"/>
      <c r="NR43" s="16"/>
      <c r="NS43" s="16"/>
      <c r="NT43" s="16"/>
      <c r="NU43" s="16"/>
      <c r="NV43" s="16"/>
      <c r="NW43" s="16"/>
      <c r="NX43" s="16"/>
      <c r="NY43" s="16"/>
      <c r="NZ43" s="16"/>
      <c r="OA43" s="16"/>
      <c r="OB43" s="16"/>
      <c r="OC43" s="16"/>
      <c r="OD43" s="16"/>
      <c r="OE43" s="16"/>
      <c r="OF43" s="16"/>
      <c r="OG43" s="16"/>
      <c r="OH43" s="16"/>
      <c r="OI43" s="16"/>
      <c r="OJ43" s="16"/>
      <c r="OK43" s="16"/>
      <c r="OL43" s="16"/>
      <c r="OM43" s="16"/>
      <c r="ON43" s="16"/>
      <c r="OO43" s="16"/>
      <c r="OP43" s="16"/>
      <c r="OQ43" s="16"/>
      <c r="OR43" s="16"/>
      <c r="OS43" s="16"/>
      <c r="OT43" s="16"/>
      <c r="OU43" s="16"/>
      <c r="OV43" s="16"/>
      <c r="OW43" s="16"/>
      <c r="OX43" s="16"/>
      <c r="OY43" s="16"/>
      <c r="OZ43" s="16"/>
      <c r="PA43" s="16"/>
      <c r="PB43" s="16"/>
      <c r="PC43" s="16"/>
      <c r="PD43" s="16"/>
      <c r="PE43" s="16"/>
      <c r="PF43" s="16"/>
      <c r="PG43" s="16"/>
      <c r="PH43" s="16"/>
      <c r="PI43" s="16"/>
      <c r="PJ43" s="16"/>
      <c r="PK43" s="16"/>
      <c r="PL43" s="16"/>
      <c r="PM43" s="16"/>
      <c r="PN43" s="16"/>
      <c r="PO43" s="16"/>
      <c r="PP43" s="16"/>
      <c r="PQ43" s="16"/>
      <c r="PR43" s="16"/>
      <c r="PS43" s="16"/>
      <c r="PT43" s="16"/>
      <c r="PU43" s="16"/>
      <c r="PV43" s="16"/>
      <c r="PW43" s="16"/>
      <c r="PX43" s="16"/>
      <c r="PY43" s="16"/>
      <c r="PZ43" s="16"/>
      <c r="QA43" s="16"/>
      <c r="QB43" s="16"/>
      <c r="QC43" s="16"/>
      <c r="QD43" s="16"/>
      <c r="QE43" s="16"/>
      <c r="QF43" s="16"/>
      <c r="QG43" s="16"/>
      <c r="QH43" s="16"/>
      <c r="QI43" s="16"/>
      <c r="QJ43" s="16"/>
      <c r="QK43" s="16"/>
      <c r="QL43" s="16"/>
      <c r="QM43" s="16"/>
      <c r="QN43" s="16"/>
      <c r="QO43" s="16"/>
      <c r="QP43" s="16"/>
      <c r="QQ43" s="16"/>
      <c r="QR43" s="16"/>
      <c r="QS43" s="16"/>
      <c r="QT43" s="16"/>
      <c r="QU43" s="16"/>
      <c r="QV43" s="16"/>
      <c r="QW43" s="16"/>
      <c r="QX43" s="16"/>
      <c r="QY43" s="16"/>
      <c r="QZ43" s="16"/>
      <c r="RA43" s="16"/>
      <c r="RB43" s="16"/>
      <c r="RC43" s="16"/>
      <c r="RD43" s="16"/>
      <c r="RE43" s="16"/>
      <c r="RF43" s="16"/>
      <c r="RG43" s="16"/>
      <c r="RH43" s="16"/>
      <c r="RI43" s="16"/>
      <c r="RJ43" s="16"/>
      <c r="RK43" s="16"/>
      <c r="RL43" s="16"/>
      <c r="RM43" s="16"/>
      <c r="RN43" s="16"/>
      <c r="RO43" s="16"/>
      <c r="RP43" s="16"/>
      <c r="RQ43" s="16"/>
      <c r="RR43" s="16"/>
      <c r="RS43" s="16"/>
      <c r="RT43" s="16"/>
      <c r="RU43" s="16"/>
      <c r="RV43" s="16"/>
      <c r="RW43" s="16"/>
      <c r="RX43" s="16"/>
      <c r="RY43" s="16"/>
      <c r="RZ43" s="16"/>
      <c r="SA43" s="16"/>
      <c r="SB43" s="16"/>
      <c r="SC43" s="16"/>
      <c r="SD43" s="16"/>
      <c r="SE43" s="16"/>
      <c r="SF43" s="16"/>
      <c r="SG43" s="16"/>
      <c r="SH43" s="16"/>
      <c r="SI43" s="16"/>
      <c r="SJ43" s="16"/>
      <c r="SK43" s="16"/>
      <c r="SL43" s="16"/>
      <c r="SM43" s="16"/>
      <c r="SN43" s="16"/>
      <c r="SO43" s="16"/>
      <c r="SP43" s="16"/>
      <c r="SQ43" s="16"/>
      <c r="SR43" s="16"/>
      <c r="SS43" s="16"/>
      <c r="ST43" s="16"/>
      <c r="SU43" s="16"/>
      <c r="SV43" s="16"/>
      <c r="SW43" s="16"/>
      <c r="SX43" s="16"/>
      <c r="SY43" s="16"/>
      <c r="SZ43" s="16"/>
      <c r="TA43" s="16"/>
      <c r="TB43" s="16"/>
      <c r="TC43" s="16"/>
      <c r="TD43" s="16"/>
      <c r="TE43" s="16"/>
      <c r="TF43" s="16"/>
      <c r="TG43" s="16"/>
      <c r="TH43" s="16"/>
      <c r="TI43" s="16"/>
      <c r="TJ43" s="16"/>
      <c r="TK43" s="16"/>
      <c r="TL43" s="16"/>
      <c r="TM43" s="16"/>
      <c r="TN43" s="16"/>
      <c r="TO43" s="16"/>
      <c r="TP43" s="16"/>
      <c r="TQ43" s="16"/>
      <c r="TR43" s="16"/>
      <c r="TS43" s="16"/>
      <c r="TT43" s="16"/>
      <c r="TU43" s="16"/>
      <c r="TV43" s="16"/>
      <c r="TW43" s="16"/>
      <c r="TX43" s="16"/>
      <c r="TY43" s="16"/>
      <c r="TZ43" s="16"/>
      <c r="UA43" s="16"/>
      <c r="UB43" s="16"/>
      <c r="UC43" s="16"/>
      <c r="UD43" s="16"/>
      <c r="UE43" s="16"/>
      <c r="UF43" s="16"/>
      <c r="UG43" s="16"/>
      <c r="UH43" s="16"/>
      <c r="UI43" s="16"/>
      <c r="UJ43" s="16"/>
      <c r="UK43" s="16"/>
      <c r="UL43" s="16"/>
      <c r="UM43" s="16"/>
      <c r="UN43" s="16"/>
      <c r="UO43" s="16"/>
      <c r="UP43" s="16"/>
      <c r="UQ43" s="16"/>
      <c r="UR43" s="16"/>
      <c r="US43" s="16"/>
      <c r="UT43" s="16"/>
      <c r="UU43" s="16"/>
      <c r="UV43" s="16"/>
      <c r="UW43" s="16"/>
      <c r="UX43" s="16"/>
      <c r="UY43" s="16"/>
      <c r="UZ43" s="16"/>
      <c r="VA43" s="16"/>
      <c r="VB43" s="16"/>
      <c r="VC43" s="16"/>
      <c r="VD43" s="16"/>
      <c r="VE43" s="16"/>
      <c r="VF43" s="16"/>
      <c r="VG43" s="16"/>
      <c r="VH43" s="16"/>
      <c r="VI43" s="16"/>
      <c r="VJ43" s="16"/>
      <c r="VK43" s="16"/>
      <c r="VL43" s="16"/>
      <c r="VM43" s="16"/>
      <c r="VN43" s="16"/>
      <c r="VO43" s="16"/>
      <c r="VP43" s="16"/>
      <c r="VQ43" s="16"/>
      <c r="VR43" s="16"/>
      <c r="VS43" s="16"/>
      <c r="VT43" s="16"/>
      <c r="VU43" s="16"/>
      <c r="VV43" s="16"/>
      <c r="VW43" s="16"/>
      <c r="VX43" s="16"/>
      <c r="VY43" s="16"/>
      <c r="VZ43" s="16"/>
      <c r="WA43" s="16"/>
      <c r="WB43" s="16"/>
      <c r="WC43" s="16"/>
      <c r="WD43" s="16"/>
      <c r="WE43" s="16"/>
      <c r="WF43" s="16"/>
      <c r="WG43" s="16"/>
      <c r="WH43" s="16"/>
      <c r="WI43" s="16"/>
      <c r="WJ43" s="16"/>
      <c r="WK43" s="16"/>
      <c r="WL43" s="16"/>
      <c r="WM43" s="16"/>
      <c r="WN43" s="16"/>
      <c r="WO43" s="16"/>
      <c r="WP43" s="16"/>
      <c r="WQ43" s="16"/>
      <c r="WR43" s="16"/>
      <c r="WS43" s="16"/>
      <c r="WT43" s="16"/>
      <c r="WU43" s="16"/>
      <c r="WV43" s="16"/>
      <c r="WW43" s="16"/>
      <c r="WX43" s="16"/>
      <c r="WY43" s="16"/>
      <c r="WZ43" s="16"/>
      <c r="XA43" s="16"/>
      <c r="XB43" s="16"/>
      <c r="XC43" s="16"/>
      <c r="XD43" s="16"/>
      <c r="XE43" s="16"/>
      <c r="XF43" s="16"/>
      <c r="XG43" s="16"/>
      <c r="XH43" s="16"/>
      <c r="XI43" s="16"/>
      <c r="XJ43" s="16"/>
      <c r="XK43" s="16"/>
      <c r="XL43" s="16"/>
      <c r="XM43" s="16"/>
      <c r="XN43" s="16"/>
      <c r="XO43" s="16"/>
      <c r="XP43" s="16"/>
      <c r="XQ43" s="16"/>
      <c r="XR43" s="16"/>
      <c r="XS43" s="16"/>
      <c r="XT43" s="16"/>
      <c r="XU43" s="16"/>
      <c r="XV43" s="16"/>
      <c r="XW43" s="16"/>
      <c r="XX43" s="16"/>
      <c r="XY43" s="16"/>
      <c r="XZ43" s="16"/>
      <c r="YA43" s="16"/>
      <c r="YB43" s="16"/>
      <c r="YC43" s="16"/>
      <c r="YD43" s="16"/>
      <c r="YE43" s="16"/>
      <c r="YF43" s="16"/>
      <c r="YG43" s="16"/>
      <c r="YH43" s="16"/>
      <c r="YI43" s="16"/>
      <c r="YJ43" s="16"/>
      <c r="YK43" s="16"/>
      <c r="YL43" s="16"/>
      <c r="YM43" s="16"/>
      <c r="YN43" s="16"/>
      <c r="YO43" s="16"/>
      <c r="YP43" s="16"/>
      <c r="YQ43" s="16"/>
      <c r="YR43" s="16"/>
      <c r="YS43" s="16"/>
      <c r="YT43" s="16"/>
      <c r="YU43" s="16"/>
      <c r="YV43" s="16"/>
      <c r="YW43" s="16"/>
      <c r="YX43" s="16"/>
      <c r="YY43" s="16"/>
      <c r="YZ43" s="16"/>
      <c r="ZA43" s="16"/>
      <c r="ZB43" s="16"/>
      <c r="ZC43" s="16"/>
      <c r="ZD43" s="16"/>
      <c r="ZE43" s="16"/>
      <c r="ZF43" s="16"/>
      <c r="ZG43" s="16"/>
      <c r="ZH43" s="16"/>
      <c r="ZI43" s="16"/>
      <c r="ZJ43" s="16"/>
      <c r="ZK43" s="16"/>
      <c r="ZL43" s="16"/>
      <c r="ZM43" s="16"/>
      <c r="ZN43" s="16"/>
      <c r="ZO43" s="16"/>
      <c r="ZP43" s="16"/>
      <c r="ZQ43" s="16"/>
      <c r="ZR43" s="16"/>
      <c r="ZS43" s="16"/>
      <c r="ZT43" s="16"/>
      <c r="ZU43" s="16"/>
      <c r="ZV43" s="16"/>
      <c r="ZW43" s="16"/>
      <c r="ZX43" s="16"/>
      <c r="ZY43" s="16"/>
      <c r="ZZ43" s="16"/>
      <c r="AAA43" s="16"/>
      <c r="AAB43" s="16"/>
      <c r="AAC43" s="16"/>
      <c r="AAD43" s="16"/>
      <c r="AAE43" s="16"/>
      <c r="AAF43" s="16"/>
      <c r="AAG43" s="16"/>
      <c r="AAH43" s="16"/>
      <c r="AAI43" s="16"/>
      <c r="AAJ43" s="16"/>
      <c r="AAK43" s="16"/>
      <c r="AAL43" s="16"/>
      <c r="AAM43" s="16"/>
      <c r="AAN43" s="16"/>
      <c r="AAO43" s="16"/>
      <c r="AAP43" s="16"/>
      <c r="AAQ43" s="16"/>
      <c r="AAR43" s="16"/>
      <c r="AAS43" s="16"/>
      <c r="AAT43" s="16"/>
      <c r="AAU43" s="16"/>
      <c r="AAV43" s="16"/>
      <c r="AAW43" s="16"/>
      <c r="AAX43" s="16"/>
      <c r="AAY43" s="16"/>
      <c r="AAZ43" s="16"/>
      <c r="ABA43" s="16"/>
      <c r="ABB43" s="16"/>
      <c r="ABC43" s="16"/>
      <c r="ABD43" s="16"/>
      <c r="ABE43" s="16"/>
      <c r="ABF43" s="16"/>
      <c r="ABG43" s="16"/>
      <c r="ABH43" s="16"/>
      <c r="ABI43" s="16"/>
      <c r="ABJ43" s="16"/>
      <c r="ABK43" s="16"/>
      <c r="ABL43" s="16"/>
      <c r="ABM43" s="16"/>
      <c r="ABN43" s="16"/>
      <c r="ABO43" s="16"/>
      <c r="ABP43" s="16"/>
      <c r="ABQ43" s="16"/>
      <c r="ABR43" s="16"/>
      <c r="ABS43" s="16"/>
      <c r="ABT43" s="16"/>
      <c r="ABU43" s="16"/>
      <c r="ABV43" s="16"/>
      <c r="ABW43" s="16"/>
      <c r="ABX43" s="16"/>
      <c r="ABY43" s="16"/>
      <c r="ABZ43" s="16"/>
      <c r="ACA43" s="16"/>
      <c r="ACB43" s="16"/>
      <c r="ACC43" s="16"/>
      <c r="ACD43" s="16"/>
      <c r="ACE43" s="16"/>
      <c r="ACF43" s="16"/>
      <c r="ACG43" s="16"/>
      <c r="ACH43" s="16"/>
      <c r="ACI43" s="16"/>
      <c r="ACJ43" s="16"/>
      <c r="ACK43" s="16"/>
      <c r="ACL43" s="16"/>
      <c r="ACM43" s="16"/>
      <c r="ACN43" s="16"/>
      <c r="ACO43" s="16"/>
      <c r="ACP43" s="16"/>
      <c r="ACQ43" s="16"/>
      <c r="ACR43" s="16"/>
      <c r="ACS43" s="16"/>
      <c r="ACT43" s="16"/>
      <c r="ACU43" s="16"/>
      <c r="ACV43" s="16"/>
      <c r="ACW43" s="16"/>
      <c r="ACX43" s="16"/>
      <c r="ACY43" s="16"/>
      <c r="ACZ43" s="16"/>
      <c r="ADA43" s="16"/>
      <c r="ADB43" s="16"/>
      <c r="ADC43" s="16"/>
      <c r="ADD43" s="16"/>
      <c r="ADE43" s="16"/>
      <c r="ADF43" s="16"/>
      <c r="ADG43" s="16"/>
      <c r="ADH43" s="16"/>
      <c r="ADI43" s="16"/>
      <c r="ADJ43" s="16"/>
      <c r="ADK43" s="16"/>
      <c r="ADL43" s="16"/>
      <c r="ADM43" s="16"/>
      <c r="ADN43" s="16"/>
      <c r="ADO43" s="16"/>
      <c r="ADP43" s="16"/>
      <c r="ADQ43" s="16"/>
      <c r="ADR43" s="16"/>
      <c r="ADS43" s="16"/>
      <c r="ADT43" s="16"/>
      <c r="ADU43" s="16"/>
      <c r="ADV43" s="16"/>
      <c r="ADW43" s="16"/>
      <c r="ADX43" s="16"/>
      <c r="ADY43" s="16"/>
      <c r="ADZ43" s="16"/>
      <c r="AEA43" s="16"/>
      <c r="AEB43" s="16"/>
      <c r="AEC43" s="16"/>
      <c r="AED43" s="16"/>
      <c r="AEE43" s="16"/>
      <c r="AEF43" s="16"/>
      <c r="AEG43" s="16"/>
      <c r="AEH43" s="16"/>
      <c r="AEI43" s="16"/>
      <c r="AEJ43" s="16"/>
      <c r="AEK43" s="16"/>
      <c r="AEL43" s="16"/>
      <c r="AEM43" s="16"/>
      <c r="AEN43" s="16"/>
      <c r="AEO43" s="16"/>
      <c r="AEP43" s="16"/>
      <c r="AEQ43" s="16"/>
      <c r="AER43" s="16"/>
      <c r="AES43" s="16"/>
      <c r="AET43" s="16"/>
      <c r="AEU43" s="16"/>
      <c r="AEV43" s="16"/>
      <c r="AEW43" s="16"/>
      <c r="AEX43" s="16"/>
      <c r="AEY43" s="16"/>
      <c r="AEZ43" s="16"/>
      <c r="AFA43" s="16"/>
      <c r="AFB43" s="16"/>
      <c r="AFC43" s="16"/>
      <c r="AFD43" s="16"/>
      <c r="AFE43" s="16"/>
      <c r="AFF43" s="16"/>
      <c r="AFG43" s="16"/>
      <c r="AFH43" s="16"/>
      <c r="AFI43" s="16"/>
      <c r="AFJ43" s="16"/>
      <c r="AFK43" s="16"/>
      <c r="AFL43" s="16"/>
      <c r="AFM43" s="16"/>
      <c r="AFN43" s="16"/>
      <c r="AFO43" s="16"/>
      <c r="AFP43" s="16"/>
      <c r="AFQ43" s="16"/>
      <c r="AFR43" s="16"/>
      <c r="AFS43" s="16"/>
      <c r="AFT43" s="16"/>
      <c r="AFU43" s="16"/>
      <c r="AFV43" s="16"/>
      <c r="AFW43" s="16"/>
      <c r="AFX43" s="16"/>
      <c r="AFY43" s="16"/>
      <c r="AFZ43" s="16"/>
      <c r="AGA43" s="16"/>
      <c r="AGB43" s="16"/>
      <c r="AGC43" s="16"/>
      <c r="AGD43" s="16"/>
      <c r="AGE43" s="16"/>
      <c r="AGF43" s="16"/>
      <c r="AGG43" s="16"/>
      <c r="AGH43" s="16"/>
      <c r="AGI43" s="16"/>
      <c r="AGJ43" s="16"/>
      <c r="AGK43" s="16"/>
      <c r="AGL43" s="16"/>
      <c r="AGM43" s="16"/>
      <c r="AGN43" s="16"/>
      <c r="AGO43" s="16"/>
      <c r="AGP43" s="16"/>
      <c r="AGQ43" s="16"/>
      <c r="AGR43" s="16"/>
      <c r="AGS43" s="16"/>
      <c r="AGT43" s="16"/>
      <c r="AGU43" s="16"/>
      <c r="AGV43" s="16"/>
      <c r="AGW43" s="16"/>
      <c r="AGX43" s="16"/>
      <c r="AGY43" s="16"/>
      <c r="AGZ43" s="16"/>
      <c r="AHA43" s="16"/>
      <c r="AHB43" s="16"/>
      <c r="AHC43" s="16"/>
      <c r="AHD43" s="16"/>
      <c r="AHE43" s="16"/>
      <c r="AHF43" s="16"/>
      <c r="AHG43" s="16"/>
      <c r="AHH43" s="16"/>
      <c r="AHI43" s="16"/>
      <c r="AHJ43" s="16"/>
      <c r="AHK43" s="16"/>
      <c r="AHL43" s="16"/>
      <c r="AHM43" s="16"/>
      <c r="AHN43" s="16"/>
      <c r="AHO43" s="16"/>
      <c r="AHP43" s="16"/>
      <c r="AHQ43" s="16"/>
      <c r="AHR43" s="16"/>
      <c r="AHS43" s="16"/>
      <c r="AHT43" s="16"/>
      <c r="AHU43" s="16"/>
      <c r="AHV43" s="16"/>
      <c r="AHW43" s="16"/>
      <c r="AHX43" s="16"/>
      <c r="AHY43" s="16"/>
      <c r="AHZ43" s="16"/>
      <c r="AIA43" s="16"/>
      <c r="AIB43" s="16"/>
      <c r="AIC43" s="16"/>
      <c r="AID43" s="16"/>
      <c r="AIE43" s="16"/>
      <c r="AIF43" s="16"/>
      <c r="AIG43" s="16"/>
      <c r="AIH43" s="16"/>
      <c r="AII43" s="16"/>
      <c r="AIJ43" s="16"/>
      <c r="AIK43" s="16"/>
      <c r="AIL43" s="16"/>
      <c r="AIM43" s="16"/>
      <c r="AIN43" s="16"/>
      <c r="AIO43" s="16"/>
      <c r="AIP43" s="16"/>
      <c r="AIQ43" s="16"/>
      <c r="AIR43" s="16"/>
      <c r="AIS43" s="16"/>
      <c r="AIT43" s="16"/>
      <c r="AIU43" s="16"/>
      <c r="AIV43" s="16"/>
      <c r="AIW43" s="16"/>
      <c r="AIX43" s="16"/>
      <c r="AIY43" s="16"/>
      <c r="AIZ43" s="16"/>
      <c r="AJA43" s="16"/>
      <c r="AJB43" s="16"/>
      <c r="AJC43" s="16"/>
      <c r="AJD43" s="16"/>
      <c r="AJE43" s="16"/>
      <c r="AJF43" s="16"/>
      <c r="AJG43" s="16"/>
      <c r="AJH43" s="16"/>
      <c r="AJI43" s="16"/>
      <c r="AJJ43" s="16"/>
      <c r="AJK43" s="16"/>
      <c r="AJL43" s="16"/>
      <c r="AJM43" s="16"/>
      <c r="AJN43" s="16"/>
      <c r="AJO43" s="16"/>
      <c r="AJP43" s="16"/>
      <c r="AJQ43" s="16"/>
      <c r="AJR43" s="16"/>
      <c r="AJS43" s="16"/>
      <c r="AJT43" s="16"/>
      <c r="AJU43" s="16"/>
      <c r="AJV43" s="16"/>
      <c r="AJW43" s="16"/>
      <c r="AJX43" s="16"/>
      <c r="AJY43" s="16"/>
      <c r="AJZ43" s="16"/>
      <c r="AKA43" s="16"/>
      <c r="AKB43" s="16"/>
      <c r="AKC43" s="16"/>
      <c r="AKD43" s="16"/>
      <c r="AKE43" s="16"/>
      <c r="AKF43" s="16"/>
      <c r="AKG43" s="16"/>
      <c r="AKH43" s="16"/>
      <c r="AKI43" s="16"/>
      <c r="AKJ43" s="16"/>
      <c r="AKK43" s="16"/>
      <c r="AKL43" s="16"/>
      <c r="AKM43" s="16"/>
      <c r="AKN43" s="16"/>
      <c r="AKO43" s="16"/>
      <c r="AKP43" s="16"/>
      <c r="AKQ43" s="16"/>
      <c r="AKR43" s="16"/>
      <c r="AKS43" s="16"/>
      <c r="AKT43" s="16"/>
      <c r="AKU43" s="16"/>
      <c r="AKV43" s="16"/>
      <c r="AKW43" s="16"/>
      <c r="AKX43" s="16"/>
      <c r="AKY43" s="16"/>
      <c r="AKZ43" s="16"/>
      <c r="ALA43" s="16"/>
      <c r="ALB43" s="16"/>
      <c r="ALC43" s="16"/>
      <c r="ALD43" s="16"/>
      <c r="ALE43" s="16"/>
      <c r="ALF43" s="16"/>
      <c r="ALG43" s="16"/>
      <c r="ALH43" s="16"/>
      <c r="ALI43" s="16"/>
      <c r="ALJ43" s="16"/>
      <c r="ALK43" s="16"/>
      <c r="ALL43" s="16"/>
    </row>
    <row r="44" spans="1:1000" customFormat="1" ht="12.75" x14ac:dyDescent="0.2">
      <c r="A44" s="41" t="str">
        <f ca="1">IF(_xll.TM1RPTELLEV($H$40,$H44)=0,"Root",IF(OR(_xll.ELLEV($B$10,$H44)=0,_xll.TM1RPTELLEV($H$40,$H44)+1&gt;=VALUE($L$29)),"Base","Default"))</f>
        <v>Base</v>
      </c>
      <c r="B44" s="16"/>
      <c r="C44" s="16" t="str">
        <f ca="1">_xll.DBRW($G$16,$H44,C$38)</f>
        <v>1</v>
      </c>
      <c r="D44" s="16">
        <f ca="1">_xll.DBRW($D$16,E$7,$H$33,$E$9,$H44,$D$11,$H$34,$D$38)</f>
        <v>0</v>
      </c>
      <c r="E44" s="25">
        <f ca="1">_xll.DBRW($E$16,E$7,$H$33,$E$9,$H44,$D$11,E$38,E$12,E$13)</f>
        <v>0</v>
      </c>
      <c r="F44" s="22"/>
      <c r="G44" s="89" t="str">
        <f ca="1">_xll.DBRW($G$16,$H44,G$13)&amp;IF(_xll.ELLEV($B$10,$H44)&lt;&gt;0,"",IF($D44&lt;&gt;0,"Annual",IF($E44&lt;&gt;0,"LID","")))</f>
        <v/>
      </c>
      <c r="H44" s="116" t="s">
        <v>147</v>
      </c>
      <c r="I44" s="91">
        <f ca="1">_xll.DBRW($B$16,I$7,$H$33,$D$9,$H44,$D$11,I$12,I$13)</f>
        <v>2517781.7683021491</v>
      </c>
      <c r="J44" s="91">
        <f ca="1">_xll.DBRW($B$16,J$7,$H$33,$D$9,$H44,$D$11,J$12,J$13)</f>
        <v>136992.08847343351</v>
      </c>
      <c r="K44" s="91">
        <f ca="1">_xll.DBRW($B$16,K$7,$H$33,$D$9,$H44,$D$11,K$12,K$13)</f>
        <v>38273.349720205973</v>
      </c>
      <c r="L44" s="91">
        <f ca="1">_xll.DBRW($B$16,L$7,$H$33,$D$9,$H44,$D$11,L$12,L$13)</f>
        <v>82803.259152198822</v>
      </c>
      <c r="M44" s="91">
        <f ca="1">_xll.DBRW($B$16,M$7,$H$33,$D$9,$H44,$D$11,M$12,M$13)</f>
        <v>287993.94357637502</v>
      </c>
      <c r="N44" s="91">
        <f ca="1">_xll.DBRW($B$16,N$7,$H$33,$D$9,$H44,$D$11,N$12,N$13)</f>
        <v>37867.678206498997</v>
      </c>
      <c r="O44" s="91">
        <f ca="1">_xll.DBRW($B$16,O$7,$H$33,$D$9,$H44,$D$11,O$12,O$13)</f>
        <v>57117.918115243097</v>
      </c>
      <c r="P44" s="91">
        <f ca="1">_xll.DBRW($B$16,P$7,$H$33,$D$9,$H44,$D$11,P$12,P$13)</f>
        <v>55900.099790533801</v>
      </c>
      <c r="Q44" s="91">
        <f ca="1">_xll.DBRW($B$16,Q$7,$H$33,$D$9,$H44,$D$11,Q$12,Q$13)</f>
        <v>56689.262288986101</v>
      </c>
      <c r="R44" s="91">
        <f ca="1">_xll.DBRW($B$16,R$7,$H$33,$D$9,$H44,$D$11,R$12,R$13)</f>
        <v>18943.413229564001</v>
      </c>
      <c r="S44" s="91">
        <f ca="1">_xll.DBRW($B$16,S$7,$H$33,$D$9,$H44,$D$11,S$12,S$13)</f>
        <v>77442.085949168206</v>
      </c>
      <c r="T44" s="91">
        <f ca="1">_xll.DBRW($B$16,T$7,$H$33,$D$9,$H44,$D$11,T$12,T$13)</f>
        <v>35605.668500599597</v>
      </c>
      <c r="U44" s="91">
        <f ca="1">_xll.DBRW($B$16,U$7,$H$33,$D$9,$H44,$D$11,U$12,U$13)</f>
        <v>76495.621551928096</v>
      </c>
      <c r="V44" s="91">
        <f ca="1">_xll.DBRW($B$16,V$7,$H$33,$D$9,$H44,$D$11,V$12,V$13)</f>
        <v>3479906.1568568842</v>
      </c>
      <c r="W44" s="16"/>
      <c r="X44" s="92">
        <f ca="1">_xll.DBRW($B$16,X$7,$H$33,$D$9,$H44,$D$11,X$12,X$13)</f>
        <v>3162443.0424178098</v>
      </c>
      <c r="Y44" s="93">
        <f t="shared" ca="1" si="6"/>
        <v>0.10038540146998565</v>
      </c>
      <c r="Z44" s="16"/>
      <c r="AA44" s="92">
        <f ca="1">_xll.DBRW($B$16,AA$7,$H$33,$D$9,$H44,$D$11,AA$12,AA$13)</f>
        <v>0</v>
      </c>
      <c r="AB44" s="93" t="str">
        <f t="shared" ca="1" si="7"/>
        <v/>
      </c>
      <c r="AC44" s="16"/>
      <c r="AD44" s="111" t="str">
        <f ca="1">_xll.DBRW($B$16,AD$7,$H$33,$D$9,$H44,$D$11,AD$12,AD$13)</f>
        <v/>
      </c>
      <c r="AE44" s="111" t="str">
        <f ca="1">_xll.DBRW($B$16,AE$7,$H$33,$D$9,$H44,$D$11,AE$12,AE$13)</f>
        <v/>
      </c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  <c r="DN44" s="16"/>
      <c r="DO44" s="16"/>
      <c r="DP44" s="16"/>
      <c r="DQ44" s="16"/>
      <c r="DR44" s="16"/>
      <c r="DS44" s="16"/>
      <c r="DT44" s="16"/>
      <c r="DU44" s="16"/>
      <c r="DV44" s="16"/>
      <c r="DW44" s="16"/>
      <c r="DX44" s="16"/>
      <c r="DY44" s="16"/>
      <c r="DZ44" s="16"/>
      <c r="EA44" s="16"/>
      <c r="EB44" s="16"/>
      <c r="EC44" s="16"/>
      <c r="ED44" s="16"/>
      <c r="EE44" s="16"/>
      <c r="EF44" s="16"/>
      <c r="EG44" s="16"/>
      <c r="EH44" s="16"/>
      <c r="EI44" s="16"/>
      <c r="EJ44" s="16"/>
      <c r="EK44" s="16"/>
      <c r="EL44" s="16"/>
      <c r="EM44" s="16"/>
      <c r="EN44" s="16"/>
      <c r="EO44" s="16"/>
      <c r="EP44" s="16"/>
      <c r="EQ44" s="16"/>
      <c r="ER44" s="16"/>
      <c r="ES44" s="16"/>
      <c r="ET44" s="16"/>
      <c r="EU44" s="16"/>
      <c r="EV44" s="16"/>
      <c r="EW44" s="16"/>
      <c r="EX44" s="16"/>
      <c r="EY44" s="16"/>
      <c r="EZ44" s="16"/>
      <c r="FA44" s="16"/>
      <c r="FB44" s="16"/>
      <c r="FC44" s="16"/>
      <c r="FD44" s="16"/>
      <c r="FE44" s="16"/>
      <c r="FF44" s="16"/>
      <c r="FG44" s="16"/>
      <c r="FH44" s="16"/>
      <c r="FI44" s="16"/>
      <c r="FJ44" s="16"/>
      <c r="FK44" s="16"/>
      <c r="FL44" s="16"/>
      <c r="FM44" s="16"/>
      <c r="FN44" s="16"/>
      <c r="FO44" s="16"/>
      <c r="FP44" s="16"/>
      <c r="FQ44" s="16"/>
      <c r="FR44" s="16"/>
      <c r="FS44" s="16"/>
      <c r="FT44" s="16"/>
      <c r="FU44" s="16"/>
      <c r="FV44" s="16"/>
      <c r="FW44" s="16"/>
      <c r="FX44" s="16"/>
      <c r="FY44" s="16"/>
      <c r="FZ44" s="16"/>
      <c r="GA44" s="16"/>
      <c r="GB44" s="16"/>
      <c r="GC44" s="16"/>
      <c r="GD44" s="16"/>
      <c r="GE44" s="16"/>
      <c r="GF44" s="16"/>
      <c r="GG44" s="16"/>
      <c r="GH44" s="16"/>
      <c r="GI44" s="16"/>
      <c r="GJ44" s="16"/>
      <c r="GK44" s="16"/>
      <c r="GL44" s="16"/>
      <c r="GM44" s="16"/>
      <c r="GN44" s="16"/>
      <c r="GO44" s="16"/>
      <c r="GP44" s="16"/>
      <c r="GQ44" s="16"/>
      <c r="GR44" s="16"/>
      <c r="GS44" s="16"/>
      <c r="GT44" s="16"/>
      <c r="GU44" s="16"/>
      <c r="GV44" s="16"/>
      <c r="GW44" s="16"/>
      <c r="GX44" s="16"/>
      <c r="GY44" s="16"/>
      <c r="GZ44" s="16"/>
      <c r="HA44" s="16"/>
      <c r="HB44" s="16"/>
      <c r="HC44" s="16"/>
      <c r="HD44" s="16"/>
      <c r="HE44" s="16"/>
      <c r="HF44" s="16"/>
      <c r="HG44" s="16"/>
      <c r="HH44" s="16"/>
      <c r="HI44" s="16"/>
      <c r="HJ44" s="16"/>
      <c r="HK44" s="16"/>
      <c r="HL44" s="16"/>
      <c r="HM44" s="16"/>
      <c r="HN44" s="16"/>
      <c r="HO44" s="16"/>
      <c r="HP44" s="16"/>
      <c r="HQ44" s="16"/>
      <c r="HR44" s="16"/>
      <c r="HS44" s="16"/>
      <c r="HT44" s="16"/>
      <c r="HU44" s="16"/>
      <c r="HV44" s="16"/>
      <c r="HW44" s="16"/>
      <c r="HX44" s="16"/>
      <c r="HY44" s="16"/>
      <c r="HZ44" s="16"/>
      <c r="IA44" s="16"/>
      <c r="IB44" s="16"/>
      <c r="IC44" s="16"/>
      <c r="ID44" s="16"/>
      <c r="IE44" s="16"/>
      <c r="IF44" s="16"/>
      <c r="IG44" s="16"/>
      <c r="IH44" s="16"/>
      <c r="II44" s="16"/>
      <c r="IJ44" s="16"/>
      <c r="IK44" s="16"/>
      <c r="IL44" s="16"/>
      <c r="IM44" s="16"/>
      <c r="IN44" s="16"/>
      <c r="IO44" s="16"/>
      <c r="IP44" s="16"/>
      <c r="IQ44" s="16"/>
      <c r="IR44" s="16"/>
      <c r="IS44" s="16"/>
      <c r="IT44" s="16"/>
      <c r="IU44" s="16"/>
      <c r="IV44" s="16"/>
      <c r="IW44" s="16"/>
      <c r="IX44" s="16"/>
      <c r="IY44" s="16"/>
      <c r="IZ44" s="16"/>
      <c r="JA44" s="16"/>
      <c r="JB44" s="16"/>
      <c r="JC44" s="16"/>
      <c r="JD44" s="16"/>
      <c r="JE44" s="16"/>
      <c r="JF44" s="16"/>
      <c r="JG44" s="16"/>
      <c r="JH44" s="16"/>
      <c r="JI44" s="16"/>
      <c r="JJ44" s="16"/>
      <c r="JK44" s="16"/>
      <c r="JL44" s="16"/>
      <c r="JM44" s="16"/>
      <c r="JN44" s="16"/>
      <c r="JO44" s="16"/>
      <c r="JP44" s="16"/>
      <c r="JQ44" s="16"/>
      <c r="JR44" s="16"/>
      <c r="JS44" s="16"/>
      <c r="JT44" s="16"/>
      <c r="JU44" s="16"/>
      <c r="JV44" s="16"/>
      <c r="JW44" s="16"/>
      <c r="JX44" s="16"/>
      <c r="JY44" s="16"/>
      <c r="JZ44" s="16"/>
      <c r="KA44" s="16"/>
      <c r="KB44" s="16"/>
      <c r="KC44" s="16"/>
      <c r="KD44" s="16"/>
      <c r="KE44" s="16"/>
      <c r="KF44" s="16"/>
      <c r="KG44" s="16"/>
      <c r="KH44" s="16"/>
      <c r="KI44" s="16"/>
      <c r="KJ44" s="16"/>
      <c r="KK44" s="16"/>
      <c r="KL44" s="16"/>
      <c r="KM44" s="16"/>
      <c r="KN44" s="16"/>
      <c r="KO44" s="16"/>
      <c r="KP44" s="16"/>
      <c r="KQ44" s="16"/>
      <c r="KR44" s="16"/>
      <c r="KS44" s="16"/>
      <c r="KT44" s="16"/>
      <c r="KU44" s="16"/>
      <c r="KV44" s="16"/>
      <c r="KW44" s="16"/>
      <c r="KX44" s="16"/>
      <c r="KY44" s="16"/>
      <c r="KZ44" s="16"/>
      <c r="LA44" s="16"/>
      <c r="LB44" s="16"/>
      <c r="LC44" s="16"/>
      <c r="LD44" s="16"/>
      <c r="LE44" s="16"/>
      <c r="LF44" s="16"/>
      <c r="LG44" s="16"/>
      <c r="LH44" s="16"/>
      <c r="LI44" s="16"/>
      <c r="LJ44" s="16"/>
      <c r="LK44" s="16"/>
      <c r="LL44" s="16"/>
      <c r="LM44" s="16"/>
      <c r="LN44" s="16"/>
      <c r="LO44" s="16"/>
      <c r="LP44" s="16"/>
      <c r="LQ44" s="16"/>
      <c r="LR44" s="16"/>
      <c r="LS44" s="16"/>
      <c r="LT44" s="16"/>
      <c r="LU44" s="16"/>
      <c r="LV44" s="16"/>
      <c r="LW44" s="16"/>
      <c r="LX44" s="16"/>
      <c r="LY44" s="16"/>
      <c r="LZ44" s="16"/>
      <c r="MA44" s="16"/>
      <c r="MB44" s="16"/>
      <c r="MC44" s="16"/>
      <c r="MD44" s="16"/>
      <c r="ME44" s="16"/>
      <c r="MF44" s="16"/>
      <c r="MG44" s="16"/>
      <c r="MH44" s="16"/>
      <c r="MI44" s="16"/>
      <c r="MJ44" s="16"/>
      <c r="MK44" s="16"/>
      <c r="ML44" s="16"/>
      <c r="MM44" s="16"/>
      <c r="MN44" s="16"/>
      <c r="MO44" s="16"/>
      <c r="MP44" s="16"/>
      <c r="MQ44" s="16"/>
      <c r="MR44" s="16"/>
      <c r="MS44" s="16"/>
      <c r="MT44" s="16"/>
      <c r="MU44" s="16"/>
      <c r="MV44" s="16"/>
      <c r="MW44" s="16"/>
      <c r="MX44" s="16"/>
      <c r="MY44" s="16"/>
      <c r="MZ44" s="16"/>
      <c r="NA44" s="16"/>
      <c r="NB44" s="16"/>
      <c r="NC44" s="16"/>
      <c r="ND44" s="16"/>
      <c r="NE44" s="16"/>
      <c r="NF44" s="16"/>
      <c r="NG44" s="16"/>
      <c r="NH44" s="16"/>
      <c r="NI44" s="16"/>
      <c r="NJ44" s="16"/>
      <c r="NK44" s="16"/>
      <c r="NL44" s="16"/>
      <c r="NM44" s="16"/>
      <c r="NN44" s="16"/>
      <c r="NO44" s="16"/>
      <c r="NP44" s="16"/>
      <c r="NQ44" s="16"/>
      <c r="NR44" s="16"/>
      <c r="NS44" s="16"/>
      <c r="NT44" s="16"/>
      <c r="NU44" s="16"/>
      <c r="NV44" s="16"/>
      <c r="NW44" s="16"/>
      <c r="NX44" s="16"/>
      <c r="NY44" s="16"/>
      <c r="NZ44" s="16"/>
      <c r="OA44" s="16"/>
      <c r="OB44" s="16"/>
      <c r="OC44" s="16"/>
      <c r="OD44" s="16"/>
      <c r="OE44" s="16"/>
      <c r="OF44" s="16"/>
      <c r="OG44" s="16"/>
      <c r="OH44" s="16"/>
      <c r="OI44" s="16"/>
      <c r="OJ44" s="16"/>
      <c r="OK44" s="16"/>
      <c r="OL44" s="16"/>
      <c r="OM44" s="16"/>
      <c r="ON44" s="16"/>
      <c r="OO44" s="16"/>
      <c r="OP44" s="16"/>
      <c r="OQ44" s="16"/>
      <c r="OR44" s="16"/>
      <c r="OS44" s="16"/>
      <c r="OT44" s="16"/>
      <c r="OU44" s="16"/>
      <c r="OV44" s="16"/>
      <c r="OW44" s="16"/>
      <c r="OX44" s="16"/>
      <c r="OY44" s="16"/>
      <c r="OZ44" s="16"/>
      <c r="PA44" s="16"/>
      <c r="PB44" s="16"/>
      <c r="PC44" s="16"/>
      <c r="PD44" s="16"/>
      <c r="PE44" s="16"/>
      <c r="PF44" s="16"/>
      <c r="PG44" s="16"/>
      <c r="PH44" s="16"/>
      <c r="PI44" s="16"/>
      <c r="PJ44" s="16"/>
      <c r="PK44" s="16"/>
      <c r="PL44" s="16"/>
      <c r="PM44" s="16"/>
      <c r="PN44" s="16"/>
      <c r="PO44" s="16"/>
      <c r="PP44" s="16"/>
      <c r="PQ44" s="16"/>
      <c r="PR44" s="16"/>
      <c r="PS44" s="16"/>
      <c r="PT44" s="16"/>
      <c r="PU44" s="16"/>
      <c r="PV44" s="16"/>
      <c r="PW44" s="16"/>
      <c r="PX44" s="16"/>
      <c r="PY44" s="16"/>
      <c r="PZ44" s="16"/>
      <c r="QA44" s="16"/>
      <c r="QB44" s="16"/>
      <c r="QC44" s="16"/>
      <c r="QD44" s="16"/>
      <c r="QE44" s="16"/>
      <c r="QF44" s="16"/>
      <c r="QG44" s="16"/>
      <c r="QH44" s="16"/>
      <c r="QI44" s="16"/>
      <c r="QJ44" s="16"/>
      <c r="QK44" s="16"/>
      <c r="QL44" s="16"/>
      <c r="QM44" s="16"/>
      <c r="QN44" s="16"/>
      <c r="QO44" s="16"/>
      <c r="QP44" s="16"/>
      <c r="QQ44" s="16"/>
      <c r="QR44" s="16"/>
      <c r="QS44" s="16"/>
      <c r="QT44" s="16"/>
      <c r="QU44" s="16"/>
      <c r="QV44" s="16"/>
      <c r="QW44" s="16"/>
      <c r="QX44" s="16"/>
      <c r="QY44" s="16"/>
      <c r="QZ44" s="16"/>
      <c r="RA44" s="16"/>
      <c r="RB44" s="16"/>
      <c r="RC44" s="16"/>
      <c r="RD44" s="16"/>
      <c r="RE44" s="16"/>
      <c r="RF44" s="16"/>
      <c r="RG44" s="16"/>
      <c r="RH44" s="16"/>
      <c r="RI44" s="16"/>
      <c r="RJ44" s="16"/>
      <c r="RK44" s="16"/>
      <c r="RL44" s="16"/>
      <c r="RM44" s="16"/>
      <c r="RN44" s="16"/>
      <c r="RO44" s="16"/>
      <c r="RP44" s="16"/>
      <c r="RQ44" s="16"/>
      <c r="RR44" s="16"/>
      <c r="RS44" s="16"/>
      <c r="RT44" s="16"/>
      <c r="RU44" s="16"/>
      <c r="RV44" s="16"/>
      <c r="RW44" s="16"/>
      <c r="RX44" s="16"/>
      <c r="RY44" s="16"/>
      <c r="RZ44" s="16"/>
      <c r="SA44" s="16"/>
      <c r="SB44" s="16"/>
      <c r="SC44" s="16"/>
      <c r="SD44" s="16"/>
      <c r="SE44" s="16"/>
      <c r="SF44" s="16"/>
      <c r="SG44" s="16"/>
      <c r="SH44" s="16"/>
      <c r="SI44" s="16"/>
      <c r="SJ44" s="16"/>
      <c r="SK44" s="16"/>
      <c r="SL44" s="16"/>
      <c r="SM44" s="16"/>
      <c r="SN44" s="16"/>
      <c r="SO44" s="16"/>
      <c r="SP44" s="16"/>
      <c r="SQ44" s="16"/>
      <c r="SR44" s="16"/>
      <c r="SS44" s="16"/>
      <c r="ST44" s="16"/>
      <c r="SU44" s="16"/>
      <c r="SV44" s="16"/>
      <c r="SW44" s="16"/>
      <c r="SX44" s="16"/>
      <c r="SY44" s="16"/>
      <c r="SZ44" s="16"/>
      <c r="TA44" s="16"/>
      <c r="TB44" s="16"/>
      <c r="TC44" s="16"/>
      <c r="TD44" s="16"/>
      <c r="TE44" s="16"/>
      <c r="TF44" s="16"/>
      <c r="TG44" s="16"/>
      <c r="TH44" s="16"/>
      <c r="TI44" s="16"/>
      <c r="TJ44" s="16"/>
      <c r="TK44" s="16"/>
      <c r="TL44" s="16"/>
      <c r="TM44" s="16"/>
      <c r="TN44" s="16"/>
      <c r="TO44" s="16"/>
      <c r="TP44" s="16"/>
      <c r="TQ44" s="16"/>
      <c r="TR44" s="16"/>
      <c r="TS44" s="16"/>
      <c r="TT44" s="16"/>
      <c r="TU44" s="16"/>
      <c r="TV44" s="16"/>
      <c r="TW44" s="16"/>
      <c r="TX44" s="16"/>
      <c r="TY44" s="16"/>
      <c r="TZ44" s="16"/>
      <c r="UA44" s="16"/>
      <c r="UB44" s="16"/>
      <c r="UC44" s="16"/>
      <c r="UD44" s="16"/>
      <c r="UE44" s="16"/>
      <c r="UF44" s="16"/>
      <c r="UG44" s="16"/>
      <c r="UH44" s="16"/>
      <c r="UI44" s="16"/>
      <c r="UJ44" s="16"/>
      <c r="UK44" s="16"/>
      <c r="UL44" s="16"/>
      <c r="UM44" s="16"/>
      <c r="UN44" s="16"/>
      <c r="UO44" s="16"/>
      <c r="UP44" s="16"/>
      <c r="UQ44" s="16"/>
      <c r="UR44" s="16"/>
      <c r="US44" s="16"/>
      <c r="UT44" s="16"/>
      <c r="UU44" s="16"/>
      <c r="UV44" s="16"/>
      <c r="UW44" s="16"/>
      <c r="UX44" s="16"/>
      <c r="UY44" s="16"/>
      <c r="UZ44" s="16"/>
      <c r="VA44" s="16"/>
      <c r="VB44" s="16"/>
      <c r="VC44" s="16"/>
      <c r="VD44" s="16"/>
      <c r="VE44" s="16"/>
      <c r="VF44" s="16"/>
      <c r="VG44" s="16"/>
      <c r="VH44" s="16"/>
      <c r="VI44" s="16"/>
      <c r="VJ44" s="16"/>
      <c r="VK44" s="16"/>
      <c r="VL44" s="16"/>
      <c r="VM44" s="16"/>
      <c r="VN44" s="16"/>
      <c r="VO44" s="16"/>
      <c r="VP44" s="16"/>
      <c r="VQ44" s="16"/>
      <c r="VR44" s="16"/>
      <c r="VS44" s="16"/>
      <c r="VT44" s="16"/>
      <c r="VU44" s="16"/>
      <c r="VV44" s="16"/>
      <c r="VW44" s="16"/>
      <c r="VX44" s="16"/>
      <c r="VY44" s="16"/>
      <c r="VZ44" s="16"/>
      <c r="WA44" s="16"/>
      <c r="WB44" s="16"/>
      <c r="WC44" s="16"/>
      <c r="WD44" s="16"/>
      <c r="WE44" s="16"/>
      <c r="WF44" s="16"/>
      <c r="WG44" s="16"/>
      <c r="WH44" s="16"/>
      <c r="WI44" s="16"/>
      <c r="WJ44" s="16"/>
      <c r="WK44" s="16"/>
      <c r="WL44" s="16"/>
      <c r="WM44" s="16"/>
      <c r="WN44" s="16"/>
      <c r="WO44" s="16"/>
      <c r="WP44" s="16"/>
      <c r="WQ44" s="16"/>
      <c r="WR44" s="16"/>
      <c r="WS44" s="16"/>
      <c r="WT44" s="16"/>
      <c r="WU44" s="16"/>
      <c r="WV44" s="16"/>
      <c r="WW44" s="16"/>
      <c r="WX44" s="16"/>
      <c r="WY44" s="16"/>
      <c r="WZ44" s="16"/>
      <c r="XA44" s="16"/>
      <c r="XB44" s="16"/>
      <c r="XC44" s="16"/>
      <c r="XD44" s="16"/>
      <c r="XE44" s="16"/>
      <c r="XF44" s="16"/>
      <c r="XG44" s="16"/>
      <c r="XH44" s="16"/>
      <c r="XI44" s="16"/>
      <c r="XJ44" s="16"/>
      <c r="XK44" s="16"/>
      <c r="XL44" s="16"/>
      <c r="XM44" s="16"/>
      <c r="XN44" s="16"/>
      <c r="XO44" s="16"/>
      <c r="XP44" s="16"/>
      <c r="XQ44" s="16"/>
      <c r="XR44" s="16"/>
      <c r="XS44" s="16"/>
      <c r="XT44" s="16"/>
      <c r="XU44" s="16"/>
      <c r="XV44" s="16"/>
      <c r="XW44" s="16"/>
      <c r="XX44" s="16"/>
      <c r="XY44" s="16"/>
      <c r="XZ44" s="16"/>
      <c r="YA44" s="16"/>
      <c r="YB44" s="16"/>
      <c r="YC44" s="16"/>
      <c r="YD44" s="16"/>
      <c r="YE44" s="16"/>
      <c r="YF44" s="16"/>
      <c r="YG44" s="16"/>
      <c r="YH44" s="16"/>
      <c r="YI44" s="16"/>
      <c r="YJ44" s="16"/>
      <c r="YK44" s="16"/>
      <c r="YL44" s="16"/>
      <c r="YM44" s="16"/>
      <c r="YN44" s="16"/>
      <c r="YO44" s="16"/>
      <c r="YP44" s="16"/>
      <c r="YQ44" s="16"/>
      <c r="YR44" s="16"/>
      <c r="YS44" s="16"/>
      <c r="YT44" s="16"/>
      <c r="YU44" s="16"/>
      <c r="YV44" s="16"/>
      <c r="YW44" s="16"/>
      <c r="YX44" s="16"/>
      <c r="YY44" s="16"/>
      <c r="YZ44" s="16"/>
      <c r="ZA44" s="16"/>
      <c r="ZB44" s="16"/>
      <c r="ZC44" s="16"/>
      <c r="ZD44" s="16"/>
      <c r="ZE44" s="16"/>
      <c r="ZF44" s="16"/>
      <c r="ZG44" s="16"/>
      <c r="ZH44" s="16"/>
      <c r="ZI44" s="16"/>
      <c r="ZJ44" s="16"/>
      <c r="ZK44" s="16"/>
      <c r="ZL44" s="16"/>
      <c r="ZM44" s="16"/>
      <c r="ZN44" s="16"/>
      <c r="ZO44" s="16"/>
      <c r="ZP44" s="16"/>
      <c r="ZQ44" s="16"/>
      <c r="ZR44" s="16"/>
      <c r="ZS44" s="16"/>
      <c r="ZT44" s="16"/>
      <c r="ZU44" s="16"/>
      <c r="ZV44" s="16"/>
      <c r="ZW44" s="16"/>
      <c r="ZX44" s="16"/>
      <c r="ZY44" s="16"/>
      <c r="ZZ44" s="16"/>
      <c r="AAA44" s="16"/>
      <c r="AAB44" s="16"/>
      <c r="AAC44" s="16"/>
      <c r="AAD44" s="16"/>
      <c r="AAE44" s="16"/>
      <c r="AAF44" s="16"/>
      <c r="AAG44" s="16"/>
      <c r="AAH44" s="16"/>
      <c r="AAI44" s="16"/>
      <c r="AAJ44" s="16"/>
      <c r="AAK44" s="16"/>
      <c r="AAL44" s="16"/>
      <c r="AAM44" s="16"/>
      <c r="AAN44" s="16"/>
      <c r="AAO44" s="16"/>
      <c r="AAP44" s="16"/>
      <c r="AAQ44" s="16"/>
      <c r="AAR44" s="16"/>
      <c r="AAS44" s="16"/>
      <c r="AAT44" s="16"/>
      <c r="AAU44" s="16"/>
      <c r="AAV44" s="16"/>
      <c r="AAW44" s="16"/>
      <c r="AAX44" s="16"/>
      <c r="AAY44" s="16"/>
      <c r="AAZ44" s="16"/>
      <c r="ABA44" s="16"/>
      <c r="ABB44" s="16"/>
      <c r="ABC44" s="16"/>
      <c r="ABD44" s="16"/>
      <c r="ABE44" s="16"/>
      <c r="ABF44" s="16"/>
      <c r="ABG44" s="16"/>
      <c r="ABH44" s="16"/>
      <c r="ABI44" s="16"/>
      <c r="ABJ44" s="16"/>
      <c r="ABK44" s="16"/>
      <c r="ABL44" s="16"/>
      <c r="ABM44" s="16"/>
      <c r="ABN44" s="16"/>
      <c r="ABO44" s="16"/>
      <c r="ABP44" s="16"/>
      <c r="ABQ44" s="16"/>
      <c r="ABR44" s="16"/>
      <c r="ABS44" s="16"/>
      <c r="ABT44" s="16"/>
      <c r="ABU44" s="16"/>
      <c r="ABV44" s="16"/>
      <c r="ABW44" s="16"/>
      <c r="ABX44" s="16"/>
      <c r="ABY44" s="16"/>
      <c r="ABZ44" s="16"/>
      <c r="ACA44" s="16"/>
      <c r="ACB44" s="16"/>
      <c r="ACC44" s="16"/>
      <c r="ACD44" s="16"/>
      <c r="ACE44" s="16"/>
      <c r="ACF44" s="16"/>
      <c r="ACG44" s="16"/>
      <c r="ACH44" s="16"/>
      <c r="ACI44" s="16"/>
      <c r="ACJ44" s="16"/>
      <c r="ACK44" s="16"/>
      <c r="ACL44" s="16"/>
      <c r="ACM44" s="16"/>
      <c r="ACN44" s="16"/>
      <c r="ACO44" s="16"/>
      <c r="ACP44" s="16"/>
      <c r="ACQ44" s="16"/>
      <c r="ACR44" s="16"/>
      <c r="ACS44" s="16"/>
      <c r="ACT44" s="16"/>
      <c r="ACU44" s="16"/>
      <c r="ACV44" s="16"/>
      <c r="ACW44" s="16"/>
      <c r="ACX44" s="16"/>
      <c r="ACY44" s="16"/>
      <c r="ACZ44" s="16"/>
      <c r="ADA44" s="16"/>
      <c r="ADB44" s="16"/>
      <c r="ADC44" s="16"/>
      <c r="ADD44" s="16"/>
      <c r="ADE44" s="16"/>
      <c r="ADF44" s="16"/>
      <c r="ADG44" s="16"/>
      <c r="ADH44" s="16"/>
      <c r="ADI44" s="16"/>
      <c r="ADJ44" s="16"/>
      <c r="ADK44" s="16"/>
      <c r="ADL44" s="16"/>
      <c r="ADM44" s="16"/>
      <c r="ADN44" s="16"/>
      <c r="ADO44" s="16"/>
      <c r="ADP44" s="16"/>
      <c r="ADQ44" s="16"/>
      <c r="ADR44" s="16"/>
      <c r="ADS44" s="16"/>
      <c r="ADT44" s="16"/>
      <c r="ADU44" s="16"/>
      <c r="ADV44" s="16"/>
      <c r="ADW44" s="16"/>
      <c r="ADX44" s="16"/>
      <c r="ADY44" s="16"/>
      <c r="ADZ44" s="16"/>
      <c r="AEA44" s="16"/>
      <c r="AEB44" s="16"/>
      <c r="AEC44" s="16"/>
      <c r="AED44" s="16"/>
      <c r="AEE44" s="16"/>
      <c r="AEF44" s="16"/>
      <c r="AEG44" s="16"/>
      <c r="AEH44" s="16"/>
      <c r="AEI44" s="16"/>
      <c r="AEJ44" s="16"/>
      <c r="AEK44" s="16"/>
      <c r="AEL44" s="16"/>
      <c r="AEM44" s="16"/>
      <c r="AEN44" s="16"/>
      <c r="AEO44" s="16"/>
      <c r="AEP44" s="16"/>
      <c r="AEQ44" s="16"/>
      <c r="AER44" s="16"/>
      <c r="AES44" s="16"/>
      <c r="AET44" s="16"/>
      <c r="AEU44" s="16"/>
      <c r="AEV44" s="16"/>
      <c r="AEW44" s="16"/>
      <c r="AEX44" s="16"/>
      <c r="AEY44" s="16"/>
      <c r="AEZ44" s="16"/>
      <c r="AFA44" s="16"/>
      <c r="AFB44" s="16"/>
      <c r="AFC44" s="16"/>
      <c r="AFD44" s="16"/>
      <c r="AFE44" s="16"/>
      <c r="AFF44" s="16"/>
      <c r="AFG44" s="16"/>
      <c r="AFH44" s="16"/>
      <c r="AFI44" s="16"/>
      <c r="AFJ44" s="16"/>
      <c r="AFK44" s="16"/>
      <c r="AFL44" s="16"/>
      <c r="AFM44" s="16"/>
      <c r="AFN44" s="16"/>
      <c r="AFO44" s="16"/>
      <c r="AFP44" s="16"/>
      <c r="AFQ44" s="16"/>
      <c r="AFR44" s="16"/>
      <c r="AFS44" s="16"/>
      <c r="AFT44" s="16"/>
      <c r="AFU44" s="16"/>
      <c r="AFV44" s="16"/>
      <c r="AFW44" s="16"/>
      <c r="AFX44" s="16"/>
      <c r="AFY44" s="16"/>
      <c r="AFZ44" s="16"/>
      <c r="AGA44" s="16"/>
      <c r="AGB44" s="16"/>
      <c r="AGC44" s="16"/>
      <c r="AGD44" s="16"/>
      <c r="AGE44" s="16"/>
      <c r="AGF44" s="16"/>
      <c r="AGG44" s="16"/>
      <c r="AGH44" s="16"/>
      <c r="AGI44" s="16"/>
      <c r="AGJ44" s="16"/>
      <c r="AGK44" s="16"/>
      <c r="AGL44" s="16"/>
      <c r="AGM44" s="16"/>
      <c r="AGN44" s="16"/>
      <c r="AGO44" s="16"/>
      <c r="AGP44" s="16"/>
      <c r="AGQ44" s="16"/>
      <c r="AGR44" s="16"/>
      <c r="AGS44" s="16"/>
      <c r="AGT44" s="16"/>
      <c r="AGU44" s="16"/>
      <c r="AGV44" s="16"/>
      <c r="AGW44" s="16"/>
      <c r="AGX44" s="16"/>
      <c r="AGY44" s="16"/>
      <c r="AGZ44" s="16"/>
      <c r="AHA44" s="16"/>
      <c r="AHB44" s="16"/>
      <c r="AHC44" s="16"/>
      <c r="AHD44" s="16"/>
      <c r="AHE44" s="16"/>
      <c r="AHF44" s="16"/>
      <c r="AHG44" s="16"/>
      <c r="AHH44" s="16"/>
      <c r="AHI44" s="16"/>
      <c r="AHJ44" s="16"/>
      <c r="AHK44" s="16"/>
      <c r="AHL44" s="16"/>
      <c r="AHM44" s="16"/>
      <c r="AHN44" s="16"/>
      <c r="AHO44" s="16"/>
      <c r="AHP44" s="16"/>
      <c r="AHQ44" s="16"/>
      <c r="AHR44" s="16"/>
      <c r="AHS44" s="16"/>
      <c r="AHT44" s="16"/>
      <c r="AHU44" s="16"/>
      <c r="AHV44" s="16"/>
      <c r="AHW44" s="16"/>
      <c r="AHX44" s="16"/>
      <c r="AHY44" s="16"/>
      <c r="AHZ44" s="16"/>
      <c r="AIA44" s="16"/>
      <c r="AIB44" s="16"/>
      <c r="AIC44" s="16"/>
      <c r="AID44" s="16"/>
      <c r="AIE44" s="16"/>
      <c r="AIF44" s="16"/>
      <c r="AIG44" s="16"/>
      <c r="AIH44" s="16"/>
      <c r="AII44" s="16"/>
      <c r="AIJ44" s="16"/>
      <c r="AIK44" s="16"/>
      <c r="AIL44" s="16"/>
      <c r="AIM44" s="16"/>
      <c r="AIN44" s="16"/>
      <c r="AIO44" s="16"/>
      <c r="AIP44" s="16"/>
      <c r="AIQ44" s="16"/>
      <c r="AIR44" s="16"/>
      <c r="AIS44" s="16"/>
      <c r="AIT44" s="16"/>
      <c r="AIU44" s="16"/>
      <c r="AIV44" s="16"/>
      <c r="AIW44" s="16"/>
      <c r="AIX44" s="16"/>
      <c r="AIY44" s="16"/>
      <c r="AIZ44" s="16"/>
      <c r="AJA44" s="16"/>
      <c r="AJB44" s="16"/>
      <c r="AJC44" s="16"/>
      <c r="AJD44" s="16"/>
      <c r="AJE44" s="16"/>
      <c r="AJF44" s="16"/>
      <c r="AJG44" s="16"/>
      <c r="AJH44" s="16"/>
      <c r="AJI44" s="16"/>
      <c r="AJJ44" s="16"/>
      <c r="AJK44" s="16"/>
      <c r="AJL44" s="16"/>
      <c r="AJM44" s="16"/>
      <c r="AJN44" s="16"/>
      <c r="AJO44" s="16"/>
      <c r="AJP44" s="16"/>
      <c r="AJQ44" s="16"/>
      <c r="AJR44" s="16"/>
      <c r="AJS44" s="16"/>
      <c r="AJT44" s="16"/>
      <c r="AJU44" s="16"/>
      <c r="AJV44" s="16"/>
      <c r="AJW44" s="16"/>
      <c r="AJX44" s="16"/>
      <c r="AJY44" s="16"/>
      <c r="AJZ44" s="16"/>
      <c r="AKA44" s="16"/>
      <c r="AKB44" s="16"/>
      <c r="AKC44" s="16"/>
      <c r="AKD44" s="16"/>
      <c r="AKE44" s="16"/>
      <c r="AKF44" s="16"/>
      <c r="AKG44" s="16"/>
      <c r="AKH44" s="16"/>
      <c r="AKI44" s="16"/>
      <c r="AKJ44" s="16"/>
      <c r="AKK44" s="16"/>
      <c r="AKL44" s="16"/>
      <c r="AKM44" s="16"/>
      <c r="AKN44" s="16"/>
      <c r="AKO44" s="16"/>
      <c r="AKP44" s="16"/>
      <c r="AKQ44" s="16"/>
      <c r="AKR44" s="16"/>
      <c r="AKS44" s="16"/>
      <c r="AKT44" s="16"/>
      <c r="AKU44" s="16"/>
      <c r="AKV44" s="16"/>
      <c r="AKW44" s="16"/>
      <c r="AKX44" s="16"/>
      <c r="AKY44" s="16"/>
      <c r="AKZ44" s="16"/>
      <c r="ALA44" s="16"/>
      <c r="ALB44" s="16"/>
      <c r="ALC44" s="16"/>
      <c r="ALD44" s="16"/>
      <c r="ALE44" s="16"/>
      <c r="ALF44" s="16"/>
      <c r="ALG44" s="16"/>
      <c r="ALH44" s="16"/>
      <c r="ALI44" s="16"/>
      <c r="ALJ44" s="16"/>
      <c r="ALK44" s="16"/>
      <c r="ALL44" s="16"/>
    </row>
    <row r="45" spans="1:1000" customFormat="1" ht="12.75" x14ac:dyDescent="0.2">
      <c r="A45" s="41" t="str">
        <f ca="1">IF(_xll.TM1RPTELLEV($H$40,$H45)=0,"Root",IF(OR(_xll.ELLEV($B$10,$H45)=0,_xll.TM1RPTELLEV($H$40,$H45)+1&gt;=VALUE($L$29)),"Base","Default"))</f>
        <v>Default</v>
      </c>
      <c r="B45" s="16"/>
      <c r="C45" s="16" t="str">
        <f ca="1">_xll.DBRW($G$16,$H45,C$38)</f>
        <v>1</v>
      </c>
      <c r="D45" s="16">
        <f ca="1">_xll.DBRW($D$16,E$7,$H$33,$E$9,$H45,$D$11,$H$34,$D$38)</f>
        <v>0</v>
      </c>
      <c r="E45" s="25">
        <f ca="1">_xll.DBRW($E$16,E$7,$H$33,$E$9,$H45,$D$11,E$38,E$12,E$13)</f>
        <v>0</v>
      </c>
      <c r="F45" s="22"/>
      <c r="G45" s="44" t="str">
        <f ca="1">_xll.DBRW($G$16,$H45,G$13)&amp;IF(_xll.ELLEV($B$10,$H45)&lt;&gt;0,"",IF($D45&lt;&gt;0,"Annual",IF($E45&lt;&gt;0,"LID","")))</f>
        <v/>
      </c>
      <c r="H45" s="117" t="s">
        <v>148</v>
      </c>
      <c r="I45" s="46">
        <f ca="1">_xll.DBRW($B$16,I$7,$H$33,$D$9,$H45,$D$11,I$12,I$13)</f>
        <v>2517781.7683021491</v>
      </c>
      <c r="J45" s="46">
        <f ca="1">_xll.DBRW($B$16,J$7,$H$33,$D$9,$H45,$D$11,J$12,J$13)</f>
        <v>136992.08847343351</v>
      </c>
      <c r="K45" s="46">
        <f ca="1">_xll.DBRW($B$16,K$7,$H$33,$D$9,$H45,$D$11,K$12,K$13)</f>
        <v>38273.349720205973</v>
      </c>
      <c r="L45" s="46">
        <f ca="1">_xll.DBRW($B$16,L$7,$H$33,$D$9,$H45,$D$11,L$12,L$13)</f>
        <v>82803.259152198822</v>
      </c>
      <c r="M45" s="46">
        <f ca="1">_xll.DBRW($B$16,M$7,$H$33,$D$9,$H45,$D$11,M$12,M$13)</f>
        <v>287993.94357637502</v>
      </c>
      <c r="N45" s="46">
        <f ca="1">_xll.DBRW($B$16,N$7,$H$33,$D$9,$H45,$D$11,N$12,N$13)</f>
        <v>37867.678206498997</v>
      </c>
      <c r="O45" s="46">
        <f ca="1">_xll.DBRW($B$16,O$7,$H$33,$D$9,$H45,$D$11,O$12,O$13)</f>
        <v>57117.918115243097</v>
      </c>
      <c r="P45" s="46">
        <f ca="1">_xll.DBRW($B$16,P$7,$H$33,$D$9,$H45,$D$11,P$12,P$13)</f>
        <v>55900.099790533801</v>
      </c>
      <c r="Q45" s="46">
        <f ca="1">_xll.DBRW($B$16,Q$7,$H$33,$D$9,$H45,$D$11,Q$12,Q$13)</f>
        <v>56689.262288986101</v>
      </c>
      <c r="R45" s="46">
        <f ca="1">_xll.DBRW($B$16,R$7,$H$33,$D$9,$H45,$D$11,R$12,R$13)</f>
        <v>18943.413229564001</v>
      </c>
      <c r="S45" s="46">
        <f ca="1">_xll.DBRW($B$16,S$7,$H$33,$D$9,$H45,$D$11,S$12,S$13)</f>
        <v>77442.085949168206</v>
      </c>
      <c r="T45" s="46">
        <f ca="1">_xll.DBRW($B$16,T$7,$H$33,$D$9,$H45,$D$11,T$12,T$13)</f>
        <v>35605.668500599597</v>
      </c>
      <c r="U45" s="46">
        <f ca="1">_xll.DBRW($B$16,U$7,$H$33,$D$9,$H45,$D$11,U$12,U$13)</f>
        <v>76495.621551928096</v>
      </c>
      <c r="V45" s="46">
        <f ca="1">_xll.DBRW($B$16,V$7,$H$33,$D$9,$H45,$D$11,V$12,V$13)</f>
        <v>3479906.1568568842</v>
      </c>
      <c r="W45" s="16"/>
      <c r="X45" s="46">
        <f ca="1">_xll.DBRW($B$16,X$7,$H$33,$D$9,$H45,$D$11,X$12,X$13)</f>
        <v>3162443.0424178098</v>
      </c>
      <c r="Y45" s="99">
        <f t="shared" ca="1" si="6"/>
        <v>0.10038540146998565</v>
      </c>
      <c r="Z45" s="16"/>
      <c r="AA45" s="46">
        <f ca="1">_xll.DBRW($B$16,AA$7,$H$33,$D$9,$H45,$D$11,AA$12,AA$13)</f>
        <v>0</v>
      </c>
      <c r="AB45" s="99" t="str">
        <f t="shared" ca="1" si="7"/>
        <v/>
      </c>
      <c r="AC45" s="16"/>
      <c r="AD45" s="109" t="str">
        <f ca="1">_xll.DBRW($B$16,AD$7,$H$33,$D$9,$H45,$D$11,AD$12,AD$13)</f>
        <v/>
      </c>
      <c r="AE45" s="109" t="str">
        <f ca="1">_xll.DBRW($B$16,AE$7,$H$33,$D$9,$H45,$D$11,AE$12,AE$13)</f>
        <v/>
      </c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6"/>
      <c r="EJ45" s="16"/>
      <c r="EK45" s="16"/>
      <c r="EL45" s="16"/>
      <c r="EM45" s="16"/>
      <c r="EN45" s="16"/>
      <c r="EO45" s="16"/>
      <c r="EP45" s="16"/>
      <c r="EQ45" s="16"/>
      <c r="ER45" s="16"/>
      <c r="ES45" s="16"/>
      <c r="ET45" s="16"/>
      <c r="EU45" s="16"/>
      <c r="EV45" s="16"/>
      <c r="EW45" s="16"/>
      <c r="EX45" s="16"/>
      <c r="EY45" s="16"/>
      <c r="EZ45" s="16"/>
      <c r="FA45" s="16"/>
      <c r="FB45" s="16"/>
      <c r="FC45" s="16"/>
      <c r="FD45" s="16"/>
      <c r="FE45" s="16"/>
      <c r="FF45" s="16"/>
      <c r="FG45" s="16"/>
      <c r="FH45" s="16"/>
      <c r="FI45" s="16"/>
      <c r="FJ45" s="16"/>
      <c r="FK45" s="16"/>
      <c r="FL45" s="16"/>
      <c r="FM45" s="16"/>
      <c r="FN45" s="16"/>
      <c r="FO45" s="16"/>
      <c r="FP45" s="16"/>
      <c r="FQ45" s="16"/>
      <c r="FR45" s="16"/>
      <c r="FS45" s="16"/>
      <c r="FT45" s="16"/>
      <c r="FU45" s="16"/>
      <c r="FV45" s="16"/>
      <c r="FW45" s="16"/>
      <c r="FX45" s="16"/>
      <c r="FY45" s="16"/>
      <c r="FZ45" s="16"/>
      <c r="GA45" s="16"/>
      <c r="GB45" s="16"/>
      <c r="GC45" s="16"/>
      <c r="GD45" s="16"/>
      <c r="GE45" s="16"/>
      <c r="GF45" s="16"/>
      <c r="GG45" s="16"/>
      <c r="GH45" s="16"/>
      <c r="GI45" s="16"/>
      <c r="GJ45" s="16"/>
      <c r="GK45" s="16"/>
      <c r="GL45" s="16"/>
      <c r="GM45" s="16"/>
      <c r="GN45" s="16"/>
      <c r="GO45" s="16"/>
      <c r="GP45" s="16"/>
      <c r="GQ45" s="16"/>
      <c r="GR45" s="16"/>
      <c r="GS45" s="16"/>
      <c r="GT45" s="16"/>
      <c r="GU45" s="16"/>
      <c r="GV45" s="16"/>
      <c r="GW45" s="16"/>
      <c r="GX45" s="16"/>
      <c r="GY45" s="16"/>
      <c r="GZ45" s="16"/>
      <c r="HA45" s="16"/>
      <c r="HB45" s="16"/>
      <c r="HC45" s="16"/>
      <c r="HD45" s="16"/>
      <c r="HE45" s="16"/>
      <c r="HF45" s="16"/>
      <c r="HG45" s="16"/>
      <c r="HH45" s="16"/>
      <c r="HI45" s="16"/>
      <c r="HJ45" s="16"/>
      <c r="HK45" s="16"/>
      <c r="HL45" s="16"/>
      <c r="HM45" s="16"/>
      <c r="HN45" s="16"/>
      <c r="HO45" s="16"/>
      <c r="HP45" s="16"/>
      <c r="HQ45" s="16"/>
      <c r="HR45" s="16"/>
      <c r="HS45" s="16"/>
      <c r="HT45" s="16"/>
      <c r="HU45" s="16"/>
      <c r="HV45" s="16"/>
      <c r="HW45" s="16"/>
      <c r="HX45" s="16"/>
      <c r="HY45" s="16"/>
      <c r="HZ45" s="16"/>
      <c r="IA45" s="16"/>
      <c r="IB45" s="16"/>
      <c r="IC45" s="16"/>
      <c r="ID45" s="16"/>
      <c r="IE45" s="16"/>
      <c r="IF45" s="16"/>
      <c r="IG45" s="16"/>
      <c r="IH45" s="16"/>
      <c r="II45" s="16"/>
      <c r="IJ45" s="16"/>
      <c r="IK45" s="16"/>
      <c r="IL45" s="16"/>
      <c r="IM45" s="16"/>
      <c r="IN45" s="16"/>
      <c r="IO45" s="16"/>
      <c r="IP45" s="16"/>
      <c r="IQ45" s="16"/>
      <c r="IR45" s="16"/>
      <c r="IS45" s="16"/>
      <c r="IT45" s="16"/>
      <c r="IU45" s="16"/>
      <c r="IV45" s="16"/>
      <c r="IW45" s="16"/>
      <c r="IX45" s="16"/>
      <c r="IY45" s="16"/>
      <c r="IZ45" s="16"/>
      <c r="JA45" s="16"/>
      <c r="JB45" s="16"/>
      <c r="JC45" s="16"/>
      <c r="JD45" s="16"/>
      <c r="JE45" s="16"/>
      <c r="JF45" s="16"/>
      <c r="JG45" s="16"/>
      <c r="JH45" s="16"/>
      <c r="JI45" s="16"/>
      <c r="JJ45" s="16"/>
      <c r="JK45" s="16"/>
      <c r="JL45" s="16"/>
      <c r="JM45" s="16"/>
      <c r="JN45" s="16"/>
      <c r="JO45" s="16"/>
      <c r="JP45" s="16"/>
      <c r="JQ45" s="16"/>
      <c r="JR45" s="16"/>
      <c r="JS45" s="16"/>
      <c r="JT45" s="16"/>
      <c r="JU45" s="16"/>
      <c r="JV45" s="16"/>
      <c r="JW45" s="16"/>
      <c r="JX45" s="16"/>
      <c r="JY45" s="16"/>
      <c r="JZ45" s="16"/>
      <c r="KA45" s="16"/>
      <c r="KB45" s="16"/>
      <c r="KC45" s="16"/>
      <c r="KD45" s="16"/>
      <c r="KE45" s="16"/>
      <c r="KF45" s="16"/>
      <c r="KG45" s="16"/>
      <c r="KH45" s="16"/>
      <c r="KI45" s="16"/>
      <c r="KJ45" s="16"/>
      <c r="KK45" s="16"/>
      <c r="KL45" s="16"/>
      <c r="KM45" s="16"/>
      <c r="KN45" s="16"/>
      <c r="KO45" s="16"/>
      <c r="KP45" s="16"/>
      <c r="KQ45" s="16"/>
      <c r="KR45" s="16"/>
      <c r="KS45" s="16"/>
      <c r="KT45" s="16"/>
      <c r="KU45" s="16"/>
      <c r="KV45" s="16"/>
      <c r="KW45" s="16"/>
      <c r="KX45" s="16"/>
      <c r="KY45" s="16"/>
      <c r="KZ45" s="16"/>
      <c r="LA45" s="16"/>
      <c r="LB45" s="16"/>
      <c r="LC45" s="16"/>
      <c r="LD45" s="16"/>
      <c r="LE45" s="16"/>
      <c r="LF45" s="16"/>
      <c r="LG45" s="16"/>
      <c r="LH45" s="16"/>
      <c r="LI45" s="16"/>
      <c r="LJ45" s="16"/>
      <c r="LK45" s="16"/>
      <c r="LL45" s="16"/>
      <c r="LM45" s="16"/>
      <c r="LN45" s="16"/>
      <c r="LO45" s="16"/>
      <c r="LP45" s="16"/>
      <c r="LQ45" s="16"/>
      <c r="LR45" s="16"/>
      <c r="LS45" s="16"/>
      <c r="LT45" s="16"/>
      <c r="LU45" s="16"/>
      <c r="LV45" s="16"/>
      <c r="LW45" s="16"/>
      <c r="LX45" s="16"/>
      <c r="LY45" s="16"/>
      <c r="LZ45" s="16"/>
      <c r="MA45" s="16"/>
      <c r="MB45" s="16"/>
      <c r="MC45" s="16"/>
      <c r="MD45" s="16"/>
      <c r="ME45" s="16"/>
      <c r="MF45" s="16"/>
      <c r="MG45" s="16"/>
      <c r="MH45" s="16"/>
      <c r="MI45" s="16"/>
      <c r="MJ45" s="16"/>
      <c r="MK45" s="16"/>
      <c r="ML45" s="16"/>
      <c r="MM45" s="16"/>
      <c r="MN45" s="16"/>
      <c r="MO45" s="16"/>
      <c r="MP45" s="16"/>
      <c r="MQ45" s="16"/>
      <c r="MR45" s="16"/>
      <c r="MS45" s="16"/>
      <c r="MT45" s="16"/>
      <c r="MU45" s="16"/>
      <c r="MV45" s="16"/>
      <c r="MW45" s="16"/>
      <c r="MX45" s="16"/>
      <c r="MY45" s="16"/>
      <c r="MZ45" s="16"/>
      <c r="NA45" s="16"/>
      <c r="NB45" s="16"/>
      <c r="NC45" s="16"/>
      <c r="ND45" s="16"/>
      <c r="NE45" s="16"/>
      <c r="NF45" s="16"/>
      <c r="NG45" s="16"/>
      <c r="NH45" s="16"/>
      <c r="NI45" s="16"/>
      <c r="NJ45" s="16"/>
      <c r="NK45" s="16"/>
      <c r="NL45" s="16"/>
      <c r="NM45" s="16"/>
      <c r="NN45" s="16"/>
      <c r="NO45" s="16"/>
      <c r="NP45" s="16"/>
      <c r="NQ45" s="16"/>
      <c r="NR45" s="16"/>
      <c r="NS45" s="16"/>
      <c r="NT45" s="16"/>
      <c r="NU45" s="16"/>
      <c r="NV45" s="16"/>
      <c r="NW45" s="16"/>
      <c r="NX45" s="16"/>
      <c r="NY45" s="16"/>
      <c r="NZ45" s="16"/>
      <c r="OA45" s="16"/>
      <c r="OB45" s="16"/>
      <c r="OC45" s="16"/>
      <c r="OD45" s="16"/>
      <c r="OE45" s="16"/>
      <c r="OF45" s="16"/>
      <c r="OG45" s="16"/>
      <c r="OH45" s="16"/>
      <c r="OI45" s="16"/>
      <c r="OJ45" s="16"/>
      <c r="OK45" s="16"/>
      <c r="OL45" s="16"/>
      <c r="OM45" s="16"/>
      <c r="ON45" s="16"/>
      <c r="OO45" s="16"/>
      <c r="OP45" s="16"/>
      <c r="OQ45" s="16"/>
      <c r="OR45" s="16"/>
      <c r="OS45" s="16"/>
      <c r="OT45" s="16"/>
      <c r="OU45" s="16"/>
      <c r="OV45" s="16"/>
      <c r="OW45" s="16"/>
      <c r="OX45" s="16"/>
      <c r="OY45" s="16"/>
      <c r="OZ45" s="16"/>
      <c r="PA45" s="16"/>
      <c r="PB45" s="16"/>
      <c r="PC45" s="16"/>
      <c r="PD45" s="16"/>
      <c r="PE45" s="16"/>
      <c r="PF45" s="16"/>
      <c r="PG45" s="16"/>
      <c r="PH45" s="16"/>
      <c r="PI45" s="16"/>
      <c r="PJ45" s="16"/>
      <c r="PK45" s="16"/>
      <c r="PL45" s="16"/>
      <c r="PM45" s="16"/>
      <c r="PN45" s="16"/>
      <c r="PO45" s="16"/>
      <c r="PP45" s="16"/>
      <c r="PQ45" s="16"/>
      <c r="PR45" s="16"/>
      <c r="PS45" s="16"/>
      <c r="PT45" s="16"/>
      <c r="PU45" s="16"/>
      <c r="PV45" s="16"/>
      <c r="PW45" s="16"/>
      <c r="PX45" s="16"/>
      <c r="PY45" s="16"/>
      <c r="PZ45" s="16"/>
      <c r="QA45" s="16"/>
      <c r="QB45" s="16"/>
      <c r="QC45" s="16"/>
      <c r="QD45" s="16"/>
      <c r="QE45" s="16"/>
      <c r="QF45" s="16"/>
      <c r="QG45" s="16"/>
      <c r="QH45" s="16"/>
      <c r="QI45" s="16"/>
      <c r="QJ45" s="16"/>
      <c r="QK45" s="16"/>
      <c r="QL45" s="16"/>
      <c r="QM45" s="16"/>
      <c r="QN45" s="16"/>
      <c r="QO45" s="16"/>
      <c r="QP45" s="16"/>
      <c r="QQ45" s="16"/>
      <c r="QR45" s="16"/>
      <c r="QS45" s="16"/>
      <c r="QT45" s="16"/>
      <c r="QU45" s="16"/>
      <c r="QV45" s="16"/>
      <c r="QW45" s="16"/>
      <c r="QX45" s="16"/>
      <c r="QY45" s="16"/>
      <c r="QZ45" s="16"/>
      <c r="RA45" s="16"/>
      <c r="RB45" s="16"/>
      <c r="RC45" s="16"/>
      <c r="RD45" s="16"/>
      <c r="RE45" s="16"/>
      <c r="RF45" s="16"/>
      <c r="RG45" s="16"/>
      <c r="RH45" s="16"/>
      <c r="RI45" s="16"/>
      <c r="RJ45" s="16"/>
      <c r="RK45" s="16"/>
      <c r="RL45" s="16"/>
      <c r="RM45" s="16"/>
      <c r="RN45" s="16"/>
      <c r="RO45" s="16"/>
      <c r="RP45" s="16"/>
      <c r="RQ45" s="16"/>
      <c r="RR45" s="16"/>
      <c r="RS45" s="16"/>
      <c r="RT45" s="16"/>
      <c r="RU45" s="16"/>
      <c r="RV45" s="16"/>
      <c r="RW45" s="16"/>
      <c r="RX45" s="16"/>
      <c r="RY45" s="16"/>
      <c r="RZ45" s="16"/>
      <c r="SA45" s="16"/>
      <c r="SB45" s="16"/>
      <c r="SC45" s="16"/>
      <c r="SD45" s="16"/>
      <c r="SE45" s="16"/>
      <c r="SF45" s="16"/>
      <c r="SG45" s="16"/>
      <c r="SH45" s="16"/>
      <c r="SI45" s="16"/>
      <c r="SJ45" s="16"/>
      <c r="SK45" s="16"/>
      <c r="SL45" s="16"/>
      <c r="SM45" s="16"/>
      <c r="SN45" s="16"/>
      <c r="SO45" s="16"/>
      <c r="SP45" s="16"/>
      <c r="SQ45" s="16"/>
      <c r="SR45" s="16"/>
      <c r="SS45" s="16"/>
      <c r="ST45" s="16"/>
      <c r="SU45" s="16"/>
      <c r="SV45" s="16"/>
      <c r="SW45" s="16"/>
      <c r="SX45" s="16"/>
      <c r="SY45" s="16"/>
      <c r="SZ45" s="16"/>
      <c r="TA45" s="16"/>
      <c r="TB45" s="16"/>
      <c r="TC45" s="16"/>
      <c r="TD45" s="16"/>
      <c r="TE45" s="16"/>
      <c r="TF45" s="16"/>
      <c r="TG45" s="16"/>
      <c r="TH45" s="16"/>
      <c r="TI45" s="16"/>
      <c r="TJ45" s="16"/>
      <c r="TK45" s="16"/>
      <c r="TL45" s="16"/>
      <c r="TM45" s="16"/>
      <c r="TN45" s="16"/>
      <c r="TO45" s="16"/>
      <c r="TP45" s="16"/>
      <c r="TQ45" s="16"/>
      <c r="TR45" s="16"/>
      <c r="TS45" s="16"/>
      <c r="TT45" s="16"/>
      <c r="TU45" s="16"/>
      <c r="TV45" s="16"/>
      <c r="TW45" s="16"/>
      <c r="TX45" s="16"/>
      <c r="TY45" s="16"/>
      <c r="TZ45" s="16"/>
      <c r="UA45" s="16"/>
      <c r="UB45" s="16"/>
      <c r="UC45" s="16"/>
      <c r="UD45" s="16"/>
      <c r="UE45" s="16"/>
      <c r="UF45" s="16"/>
      <c r="UG45" s="16"/>
      <c r="UH45" s="16"/>
      <c r="UI45" s="16"/>
      <c r="UJ45" s="16"/>
      <c r="UK45" s="16"/>
      <c r="UL45" s="16"/>
      <c r="UM45" s="16"/>
      <c r="UN45" s="16"/>
      <c r="UO45" s="16"/>
      <c r="UP45" s="16"/>
      <c r="UQ45" s="16"/>
      <c r="UR45" s="16"/>
      <c r="US45" s="16"/>
      <c r="UT45" s="16"/>
      <c r="UU45" s="16"/>
      <c r="UV45" s="16"/>
      <c r="UW45" s="16"/>
      <c r="UX45" s="16"/>
      <c r="UY45" s="16"/>
      <c r="UZ45" s="16"/>
      <c r="VA45" s="16"/>
      <c r="VB45" s="16"/>
      <c r="VC45" s="16"/>
      <c r="VD45" s="16"/>
      <c r="VE45" s="16"/>
      <c r="VF45" s="16"/>
      <c r="VG45" s="16"/>
      <c r="VH45" s="16"/>
      <c r="VI45" s="16"/>
      <c r="VJ45" s="16"/>
      <c r="VK45" s="16"/>
      <c r="VL45" s="16"/>
      <c r="VM45" s="16"/>
      <c r="VN45" s="16"/>
      <c r="VO45" s="16"/>
      <c r="VP45" s="16"/>
      <c r="VQ45" s="16"/>
      <c r="VR45" s="16"/>
      <c r="VS45" s="16"/>
      <c r="VT45" s="16"/>
      <c r="VU45" s="16"/>
      <c r="VV45" s="16"/>
      <c r="VW45" s="16"/>
      <c r="VX45" s="16"/>
      <c r="VY45" s="16"/>
      <c r="VZ45" s="16"/>
      <c r="WA45" s="16"/>
      <c r="WB45" s="16"/>
      <c r="WC45" s="16"/>
      <c r="WD45" s="16"/>
      <c r="WE45" s="16"/>
      <c r="WF45" s="16"/>
      <c r="WG45" s="16"/>
      <c r="WH45" s="16"/>
      <c r="WI45" s="16"/>
      <c r="WJ45" s="16"/>
      <c r="WK45" s="16"/>
      <c r="WL45" s="16"/>
      <c r="WM45" s="16"/>
      <c r="WN45" s="16"/>
      <c r="WO45" s="16"/>
      <c r="WP45" s="16"/>
      <c r="WQ45" s="16"/>
      <c r="WR45" s="16"/>
      <c r="WS45" s="16"/>
      <c r="WT45" s="16"/>
      <c r="WU45" s="16"/>
      <c r="WV45" s="16"/>
      <c r="WW45" s="16"/>
      <c r="WX45" s="16"/>
      <c r="WY45" s="16"/>
      <c r="WZ45" s="16"/>
      <c r="XA45" s="16"/>
      <c r="XB45" s="16"/>
      <c r="XC45" s="16"/>
      <c r="XD45" s="16"/>
      <c r="XE45" s="16"/>
      <c r="XF45" s="16"/>
      <c r="XG45" s="16"/>
      <c r="XH45" s="16"/>
      <c r="XI45" s="16"/>
      <c r="XJ45" s="16"/>
      <c r="XK45" s="16"/>
      <c r="XL45" s="16"/>
      <c r="XM45" s="16"/>
      <c r="XN45" s="16"/>
      <c r="XO45" s="16"/>
      <c r="XP45" s="16"/>
      <c r="XQ45" s="16"/>
      <c r="XR45" s="16"/>
      <c r="XS45" s="16"/>
      <c r="XT45" s="16"/>
      <c r="XU45" s="16"/>
      <c r="XV45" s="16"/>
      <c r="XW45" s="16"/>
      <c r="XX45" s="16"/>
      <c r="XY45" s="16"/>
      <c r="XZ45" s="16"/>
      <c r="YA45" s="16"/>
      <c r="YB45" s="16"/>
      <c r="YC45" s="16"/>
      <c r="YD45" s="16"/>
      <c r="YE45" s="16"/>
      <c r="YF45" s="16"/>
      <c r="YG45" s="16"/>
      <c r="YH45" s="16"/>
      <c r="YI45" s="16"/>
      <c r="YJ45" s="16"/>
      <c r="YK45" s="16"/>
      <c r="YL45" s="16"/>
      <c r="YM45" s="16"/>
      <c r="YN45" s="16"/>
      <c r="YO45" s="16"/>
      <c r="YP45" s="16"/>
      <c r="YQ45" s="16"/>
      <c r="YR45" s="16"/>
      <c r="YS45" s="16"/>
      <c r="YT45" s="16"/>
      <c r="YU45" s="16"/>
      <c r="YV45" s="16"/>
      <c r="YW45" s="16"/>
      <c r="YX45" s="16"/>
      <c r="YY45" s="16"/>
      <c r="YZ45" s="16"/>
      <c r="ZA45" s="16"/>
      <c r="ZB45" s="16"/>
      <c r="ZC45" s="16"/>
      <c r="ZD45" s="16"/>
      <c r="ZE45" s="16"/>
      <c r="ZF45" s="16"/>
      <c r="ZG45" s="16"/>
      <c r="ZH45" s="16"/>
      <c r="ZI45" s="16"/>
      <c r="ZJ45" s="16"/>
      <c r="ZK45" s="16"/>
      <c r="ZL45" s="16"/>
      <c r="ZM45" s="16"/>
      <c r="ZN45" s="16"/>
      <c r="ZO45" s="16"/>
      <c r="ZP45" s="16"/>
      <c r="ZQ45" s="16"/>
      <c r="ZR45" s="16"/>
      <c r="ZS45" s="16"/>
      <c r="ZT45" s="16"/>
      <c r="ZU45" s="16"/>
      <c r="ZV45" s="16"/>
      <c r="ZW45" s="16"/>
      <c r="ZX45" s="16"/>
      <c r="ZY45" s="16"/>
      <c r="ZZ45" s="16"/>
      <c r="AAA45" s="16"/>
      <c r="AAB45" s="16"/>
      <c r="AAC45" s="16"/>
      <c r="AAD45" s="16"/>
      <c r="AAE45" s="16"/>
      <c r="AAF45" s="16"/>
      <c r="AAG45" s="16"/>
      <c r="AAH45" s="16"/>
      <c r="AAI45" s="16"/>
      <c r="AAJ45" s="16"/>
      <c r="AAK45" s="16"/>
      <c r="AAL45" s="16"/>
      <c r="AAM45" s="16"/>
      <c r="AAN45" s="16"/>
      <c r="AAO45" s="16"/>
      <c r="AAP45" s="16"/>
      <c r="AAQ45" s="16"/>
      <c r="AAR45" s="16"/>
      <c r="AAS45" s="16"/>
      <c r="AAT45" s="16"/>
      <c r="AAU45" s="16"/>
      <c r="AAV45" s="16"/>
      <c r="AAW45" s="16"/>
      <c r="AAX45" s="16"/>
      <c r="AAY45" s="16"/>
      <c r="AAZ45" s="16"/>
      <c r="ABA45" s="16"/>
      <c r="ABB45" s="16"/>
      <c r="ABC45" s="16"/>
      <c r="ABD45" s="16"/>
      <c r="ABE45" s="16"/>
      <c r="ABF45" s="16"/>
      <c r="ABG45" s="16"/>
      <c r="ABH45" s="16"/>
      <c r="ABI45" s="16"/>
      <c r="ABJ45" s="16"/>
      <c r="ABK45" s="16"/>
      <c r="ABL45" s="16"/>
      <c r="ABM45" s="16"/>
      <c r="ABN45" s="16"/>
      <c r="ABO45" s="16"/>
      <c r="ABP45" s="16"/>
      <c r="ABQ45" s="16"/>
      <c r="ABR45" s="16"/>
      <c r="ABS45" s="16"/>
      <c r="ABT45" s="16"/>
      <c r="ABU45" s="16"/>
      <c r="ABV45" s="16"/>
      <c r="ABW45" s="16"/>
      <c r="ABX45" s="16"/>
      <c r="ABY45" s="16"/>
      <c r="ABZ45" s="16"/>
      <c r="ACA45" s="16"/>
      <c r="ACB45" s="16"/>
      <c r="ACC45" s="16"/>
      <c r="ACD45" s="16"/>
      <c r="ACE45" s="16"/>
      <c r="ACF45" s="16"/>
      <c r="ACG45" s="16"/>
      <c r="ACH45" s="16"/>
      <c r="ACI45" s="16"/>
      <c r="ACJ45" s="16"/>
      <c r="ACK45" s="16"/>
      <c r="ACL45" s="16"/>
      <c r="ACM45" s="16"/>
      <c r="ACN45" s="16"/>
      <c r="ACO45" s="16"/>
      <c r="ACP45" s="16"/>
      <c r="ACQ45" s="16"/>
      <c r="ACR45" s="16"/>
      <c r="ACS45" s="16"/>
      <c r="ACT45" s="16"/>
      <c r="ACU45" s="16"/>
      <c r="ACV45" s="16"/>
      <c r="ACW45" s="16"/>
      <c r="ACX45" s="16"/>
      <c r="ACY45" s="16"/>
      <c r="ACZ45" s="16"/>
      <c r="ADA45" s="16"/>
      <c r="ADB45" s="16"/>
      <c r="ADC45" s="16"/>
      <c r="ADD45" s="16"/>
      <c r="ADE45" s="16"/>
      <c r="ADF45" s="16"/>
      <c r="ADG45" s="16"/>
      <c r="ADH45" s="16"/>
      <c r="ADI45" s="16"/>
      <c r="ADJ45" s="16"/>
      <c r="ADK45" s="16"/>
      <c r="ADL45" s="16"/>
      <c r="ADM45" s="16"/>
      <c r="ADN45" s="16"/>
      <c r="ADO45" s="16"/>
      <c r="ADP45" s="16"/>
      <c r="ADQ45" s="16"/>
      <c r="ADR45" s="16"/>
      <c r="ADS45" s="16"/>
      <c r="ADT45" s="16"/>
      <c r="ADU45" s="16"/>
      <c r="ADV45" s="16"/>
      <c r="ADW45" s="16"/>
      <c r="ADX45" s="16"/>
      <c r="ADY45" s="16"/>
      <c r="ADZ45" s="16"/>
      <c r="AEA45" s="16"/>
      <c r="AEB45" s="16"/>
      <c r="AEC45" s="16"/>
      <c r="AED45" s="16"/>
      <c r="AEE45" s="16"/>
      <c r="AEF45" s="16"/>
      <c r="AEG45" s="16"/>
      <c r="AEH45" s="16"/>
      <c r="AEI45" s="16"/>
      <c r="AEJ45" s="16"/>
      <c r="AEK45" s="16"/>
      <c r="AEL45" s="16"/>
      <c r="AEM45" s="16"/>
      <c r="AEN45" s="16"/>
      <c r="AEO45" s="16"/>
      <c r="AEP45" s="16"/>
      <c r="AEQ45" s="16"/>
      <c r="AER45" s="16"/>
      <c r="AES45" s="16"/>
      <c r="AET45" s="16"/>
      <c r="AEU45" s="16"/>
      <c r="AEV45" s="16"/>
      <c r="AEW45" s="16"/>
      <c r="AEX45" s="16"/>
      <c r="AEY45" s="16"/>
      <c r="AEZ45" s="16"/>
      <c r="AFA45" s="16"/>
      <c r="AFB45" s="16"/>
      <c r="AFC45" s="16"/>
      <c r="AFD45" s="16"/>
      <c r="AFE45" s="16"/>
      <c r="AFF45" s="16"/>
      <c r="AFG45" s="16"/>
      <c r="AFH45" s="16"/>
      <c r="AFI45" s="16"/>
      <c r="AFJ45" s="16"/>
      <c r="AFK45" s="16"/>
      <c r="AFL45" s="16"/>
      <c r="AFM45" s="16"/>
      <c r="AFN45" s="16"/>
      <c r="AFO45" s="16"/>
      <c r="AFP45" s="16"/>
      <c r="AFQ45" s="16"/>
      <c r="AFR45" s="16"/>
      <c r="AFS45" s="16"/>
      <c r="AFT45" s="16"/>
      <c r="AFU45" s="16"/>
      <c r="AFV45" s="16"/>
      <c r="AFW45" s="16"/>
      <c r="AFX45" s="16"/>
      <c r="AFY45" s="16"/>
      <c r="AFZ45" s="16"/>
      <c r="AGA45" s="16"/>
      <c r="AGB45" s="16"/>
      <c r="AGC45" s="16"/>
      <c r="AGD45" s="16"/>
      <c r="AGE45" s="16"/>
      <c r="AGF45" s="16"/>
      <c r="AGG45" s="16"/>
      <c r="AGH45" s="16"/>
      <c r="AGI45" s="16"/>
      <c r="AGJ45" s="16"/>
      <c r="AGK45" s="16"/>
      <c r="AGL45" s="16"/>
      <c r="AGM45" s="16"/>
      <c r="AGN45" s="16"/>
      <c r="AGO45" s="16"/>
      <c r="AGP45" s="16"/>
      <c r="AGQ45" s="16"/>
      <c r="AGR45" s="16"/>
      <c r="AGS45" s="16"/>
      <c r="AGT45" s="16"/>
      <c r="AGU45" s="16"/>
      <c r="AGV45" s="16"/>
      <c r="AGW45" s="16"/>
      <c r="AGX45" s="16"/>
      <c r="AGY45" s="16"/>
      <c r="AGZ45" s="16"/>
      <c r="AHA45" s="16"/>
      <c r="AHB45" s="16"/>
      <c r="AHC45" s="16"/>
      <c r="AHD45" s="16"/>
      <c r="AHE45" s="16"/>
      <c r="AHF45" s="16"/>
      <c r="AHG45" s="16"/>
      <c r="AHH45" s="16"/>
      <c r="AHI45" s="16"/>
      <c r="AHJ45" s="16"/>
      <c r="AHK45" s="16"/>
      <c r="AHL45" s="16"/>
      <c r="AHM45" s="16"/>
      <c r="AHN45" s="16"/>
      <c r="AHO45" s="16"/>
      <c r="AHP45" s="16"/>
      <c r="AHQ45" s="16"/>
      <c r="AHR45" s="16"/>
      <c r="AHS45" s="16"/>
      <c r="AHT45" s="16"/>
      <c r="AHU45" s="16"/>
      <c r="AHV45" s="16"/>
      <c r="AHW45" s="16"/>
      <c r="AHX45" s="16"/>
      <c r="AHY45" s="16"/>
      <c r="AHZ45" s="16"/>
      <c r="AIA45" s="16"/>
      <c r="AIB45" s="16"/>
      <c r="AIC45" s="16"/>
      <c r="AID45" s="16"/>
      <c r="AIE45" s="16"/>
      <c r="AIF45" s="16"/>
      <c r="AIG45" s="16"/>
      <c r="AIH45" s="16"/>
      <c r="AII45" s="16"/>
      <c r="AIJ45" s="16"/>
      <c r="AIK45" s="16"/>
      <c r="AIL45" s="16"/>
      <c r="AIM45" s="16"/>
      <c r="AIN45" s="16"/>
      <c r="AIO45" s="16"/>
      <c r="AIP45" s="16"/>
      <c r="AIQ45" s="16"/>
      <c r="AIR45" s="16"/>
      <c r="AIS45" s="16"/>
      <c r="AIT45" s="16"/>
      <c r="AIU45" s="16"/>
      <c r="AIV45" s="16"/>
      <c r="AIW45" s="16"/>
      <c r="AIX45" s="16"/>
      <c r="AIY45" s="16"/>
      <c r="AIZ45" s="16"/>
      <c r="AJA45" s="16"/>
      <c r="AJB45" s="16"/>
      <c r="AJC45" s="16"/>
      <c r="AJD45" s="16"/>
      <c r="AJE45" s="16"/>
      <c r="AJF45" s="16"/>
      <c r="AJG45" s="16"/>
      <c r="AJH45" s="16"/>
      <c r="AJI45" s="16"/>
      <c r="AJJ45" s="16"/>
      <c r="AJK45" s="16"/>
      <c r="AJL45" s="16"/>
      <c r="AJM45" s="16"/>
      <c r="AJN45" s="16"/>
      <c r="AJO45" s="16"/>
      <c r="AJP45" s="16"/>
      <c r="AJQ45" s="16"/>
      <c r="AJR45" s="16"/>
      <c r="AJS45" s="16"/>
      <c r="AJT45" s="16"/>
      <c r="AJU45" s="16"/>
      <c r="AJV45" s="16"/>
      <c r="AJW45" s="16"/>
      <c r="AJX45" s="16"/>
      <c r="AJY45" s="16"/>
      <c r="AJZ45" s="16"/>
      <c r="AKA45" s="16"/>
      <c r="AKB45" s="16"/>
      <c r="AKC45" s="16"/>
      <c r="AKD45" s="16"/>
      <c r="AKE45" s="16"/>
      <c r="AKF45" s="16"/>
      <c r="AKG45" s="16"/>
      <c r="AKH45" s="16"/>
      <c r="AKI45" s="16"/>
      <c r="AKJ45" s="16"/>
      <c r="AKK45" s="16"/>
      <c r="AKL45" s="16"/>
      <c r="AKM45" s="16"/>
      <c r="AKN45" s="16"/>
      <c r="AKO45" s="16"/>
      <c r="AKP45" s="16"/>
      <c r="AKQ45" s="16"/>
      <c r="AKR45" s="16"/>
      <c r="AKS45" s="16"/>
      <c r="AKT45" s="16"/>
      <c r="AKU45" s="16"/>
      <c r="AKV45" s="16"/>
      <c r="AKW45" s="16"/>
      <c r="AKX45" s="16"/>
      <c r="AKY45" s="16"/>
      <c r="AKZ45" s="16"/>
      <c r="ALA45" s="16"/>
      <c r="ALB45" s="16"/>
      <c r="ALC45" s="16"/>
      <c r="ALD45" s="16"/>
      <c r="ALE45" s="16"/>
      <c r="ALF45" s="16"/>
      <c r="ALG45" s="16"/>
      <c r="ALH45" s="16"/>
      <c r="ALI45" s="16"/>
      <c r="ALJ45" s="16"/>
      <c r="ALK45" s="16"/>
      <c r="ALL45" s="16"/>
    </row>
    <row r="46" spans="1:1000" customFormat="1" ht="12.75" x14ac:dyDescent="0.2">
      <c r="A46" s="41" t="str">
        <f ca="1">IF(_xll.TM1RPTELLEV($H$40,$H46)=0,"Root",IF(OR(_xll.ELLEV($B$10,$H46)=0,_xll.TM1RPTELLEV($H$40,$H46)+1&gt;=VALUE($L$29)),"Base","Default"))</f>
        <v>Base</v>
      </c>
      <c r="B46" s="16"/>
      <c r="C46" s="16" t="str">
        <f ca="1">_xll.DBRW($G$16,$H46,C$38)</f>
        <v>1</v>
      </c>
      <c r="D46" s="16">
        <f ca="1">_xll.DBRW($D$16,E$7,$H$33,$E$9,$H46,$D$11,$H$34,$D$38)</f>
        <v>0</v>
      </c>
      <c r="E46" s="25">
        <f ca="1">_xll.DBRW($E$16,E$7,$H$33,$E$9,$H46,$D$11,E$38,E$12,E$13)</f>
        <v>0</v>
      </c>
      <c r="F46" s="22"/>
      <c r="G46" s="89" t="str">
        <f ca="1">_xll.DBRW($G$16,$H46,G$13)&amp;IF(_xll.ELLEV($B$10,$H46)&lt;&gt;0,"",IF($D46&lt;&gt;0,"Annual",IF($E46&lt;&gt;0,"LID","")))</f>
        <v/>
      </c>
      <c r="H46" s="116" t="s">
        <v>149</v>
      </c>
      <c r="I46" s="91">
        <f ca="1">_xll.DBRW($B$16,I$7,$H$33,$D$9,$H46,$D$11,I$12,I$13)</f>
        <v>36090258.126298293</v>
      </c>
      <c r="J46" s="91">
        <f ca="1">_xll.DBRW($B$16,J$7,$H$33,$D$9,$H46,$D$11,J$12,J$13)</f>
        <v>1462480.8740433799</v>
      </c>
      <c r="K46" s="91">
        <f ca="1">_xll.DBRW($B$16,K$7,$H$33,$D$9,$H46,$D$11,K$12,K$13)</f>
        <v>303416.12897064851</v>
      </c>
      <c r="L46" s="91">
        <f ca="1">_xll.DBRW($B$16,L$7,$H$33,$D$9,$H46,$D$11,L$12,L$13)</f>
        <v>2642908.0299999998</v>
      </c>
      <c r="M46" s="91">
        <f ca="1">_xll.DBRW($B$16,M$7,$H$33,$D$9,$H46,$D$11,M$12,M$13)</f>
        <v>1500727.240310363</v>
      </c>
      <c r="N46" s="91">
        <f ca="1">_xll.DBRW($B$16,N$7,$H$33,$D$9,$H46,$D$11,N$12,N$13)</f>
        <v>511892.05564025202</v>
      </c>
      <c r="O46" s="91">
        <f ca="1">_xll.DBRW($B$16,O$7,$H$33,$D$9,$H46,$D$11,O$12,O$13)</f>
        <v>151604.860711822</v>
      </c>
      <c r="P46" s="91">
        <f ca="1">_xll.DBRW($B$16,P$7,$H$33,$D$9,$H46,$D$11,P$12,P$13)</f>
        <v>596770.42456817604</v>
      </c>
      <c r="Q46" s="91">
        <f ca="1">_xll.DBRW($B$16,Q$7,$H$33,$D$9,$H46,$D$11,Q$12,Q$13)</f>
        <v>449410.27225649799</v>
      </c>
      <c r="R46" s="91">
        <f ca="1">_xll.DBRW($B$16,R$7,$H$33,$D$9,$H46,$D$11,R$12,R$13)</f>
        <v>879165.81438459095</v>
      </c>
      <c r="S46" s="91">
        <f ca="1">_xll.DBRW($B$16,S$7,$H$33,$D$9,$H46,$D$11,S$12,S$13)</f>
        <v>403548.23607445799</v>
      </c>
      <c r="T46" s="91">
        <f ca="1">_xll.DBRW($B$16,T$7,$H$33,$D$9,$H46,$D$11,T$12,T$13)</f>
        <v>797378.19227041001</v>
      </c>
      <c r="U46" s="91">
        <f ca="1">_xll.DBRW($B$16,U$7,$H$33,$D$9,$H46,$D$11,U$12,U$13)</f>
        <v>448380.97227462102</v>
      </c>
      <c r="V46" s="91">
        <f ca="1">_xll.DBRW($B$16,V$7,$H$33,$D$9,$H46,$D$11,V$12,V$13)</f>
        <v>46237941.227803521</v>
      </c>
      <c r="W46" s="16"/>
      <c r="X46" s="92">
        <f ca="1">_xll.DBRW($B$16,X$7,$H$33,$D$9,$H46,$D$11,X$12,X$13)</f>
        <v>44434510.730187528</v>
      </c>
      <c r="Y46" s="93">
        <f t="shared" ca="1" si="6"/>
        <v>4.0586257572783335E-2</v>
      </c>
      <c r="Z46" s="16"/>
      <c r="AA46" s="92">
        <f ca="1">_xll.DBRW($B$16,AA$7,$H$33,$D$9,$H46,$D$11,AA$12,AA$13)</f>
        <v>0</v>
      </c>
      <c r="AB46" s="93" t="str">
        <f t="shared" ca="1" si="7"/>
        <v/>
      </c>
      <c r="AC46" s="16"/>
      <c r="AD46" s="111" t="str">
        <f ca="1">_xll.DBRW($B$16,AD$7,$H$33,$D$9,$H46,$D$11,AD$12,AD$13)</f>
        <v/>
      </c>
      <c r="AE46" s="111" t="str">
        <f ca="1">_xll.DBRW($B$16,AE$7,$H$33,$D$9,$H46,$D$11,AE$12,AE$13)</f>
        <v/>
      </c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/>
      <c r="DS46" s="16"/>
      <c r="DT46" s="16"/>
      <c r="DU46" s="16"/>
      <c r="DV46" s="16"/>
      <c r="DW46" s="16"/>
      <c r="DX46" s="16"/>
      <c r="DY46" s="16"/>
      <c r="DZ46" s="16"/>
      <c r="EA46" s="16"/>
      <c r="EB46" s="16"/>
      <c r="EC46" s="16"/>
      <c r="ED46" s="16"/>
      <c r="EE46" s="16"/>
      <c r="EF46" s="16"/>
      <c r="EG46" s="16"/>
      <c r="EH46" s="16"/>
      <c r="EI46" s="16"/>
      <c r="EJ46" s="16"/>
      <c r="EK46" s="16"/>
      <c r="EL46" s="16"/>
      <c r="EM46" s="16"/>
      <c r="EN46" s="16"/>
      <c r="EO46" s="16"/>
      <c r="EP46" s="16"/>
      <c r="EQ46" s="16"/>
      <c r="ER46" s="16"/>
      <c r="ES46" s="16"/>
      <c r="ET46" s="16"/>
      <c r="EU46" s="16"/>
      <c r="EV46" s="16"/>
      <c r="EW46" s="16"/>
      <c r="EX46" s="16"/>
      <c r="EY46" s="16"/>
      <c r="EZ46" s="16"/>
      <c r="FA46" s="16"/>
      <c r="FB46" s="16"/>
      <c r="FC46" s="16"/>
      <c r="FD46" s="16"/>
      <c r="FE46" s="16"/>
      <c r="FF46" s="16"/>
      <c r="FG46" s="16"/>
      <c r="FH46" s="16"/>
      <c r="FI46" s="16"/>
      <c r="FJ46" s="16"/>
      <c r="FK46" s="16"/>
      <c r="FL46" s="16"/>
      <c r="FM46" s="16"/>
      <c r="FN46" s="16"/>
      <c r="FO46" s="16"/>
      <c r="FP46" s="16"/>
      <c r="FQ46" s="16"/>
      <c r="FR46" s="16"/>
      <c r="FS46" s="16"/>
      <c r="FT46" s="16"/>
      <c r="FU46" s="16"/>
      <c r="FV46" s="16"/>
      <c r="FW46" s="16"/>
      <c r="FX46" s="16"/>
      <c r="FY46" s="16"/>
      <c r="FZ46" s="16"/>
      <c r="GA46" s="16"/>
      <c r="GB46" s="16"/>
      <c r="GC46" s="16"/>
      <c r="GD46" s="16"/>
      <c r="GE46" s="16"/>
      <c r="GF46" s="16"/>
      <c r="GG46" s="16"/>
      <c r="GH46" s="16"/>
      <c r="GI46" s="16"/>
      <c r="GJ46" s="16"/>
      <c r="GK46" s="16"/>
      <c r="GL46" s="16"/>
      <c r="GM46" s="16"/>
      <c r="GN46" s="16"/>
      <c r="GO46" s="16"/>
      <c r="GP46" s="16"/>
      <c r="GQ46" s="16"/>
      <c r="GR46" s="16"/>
      <c r="GS46" s="16"/>
      <c r="GT46" s="16"/>
      <c r="GU46" s="16"/>
      <c r="GV46" s="16"/>
      <c r="GW46" s="16"/>
      <c r="GX46" s="16"/>
      <c r="GY46" s="16"/>
      <c r="GZ46" s="16"/>
      <c r="HA46" s="16"/>
      <c r="HB46" s="16"/>
      <c r="HC46" s="16"/>
      <c r="HD46" s="16"/>
      <c r="HE46" s="16"/>
      <c r="HF46" s="16"/>
      <c r="HG46" s="16"/>
      <c r="HH46" s="16"/>
      <c r="HI46" s="16"/>
      <c r="HJ46" s="16"/>
      <c r="HK46" s="16"/>
      <c r="HL46" s="16"/>
      <c r="HM46" s="16"/>
      <c r="HN46" s="16"/>
      <c r="HO46" s="16"/>
      <c r="HP46" s="16"/>
      <c r="HQ46" s="16"/>
      <c r="HR46" s="16"/>
      <c r="HS46" s="16"/>
      <c r="HT46" s="16"/>
      <c r="HU46" s="16"/>
      <c r="HV46" s="16"/>
      <c r="HW46" s="16"/>
      <c r="HX46" s="16"/>
      <c r="HY46" s="16"/>
      <c r="HZ46" s="16"/>
      <c r="IA46" s="16"/>
      <c r="IB46" s="16"/>
      <c r="IC46" s="16"/>
      <c r="ID46" s="16"/>
      <c r="IE46" s="16"/>
      <c r="IF46" s="16"/>
      <c r="IG46" s="16"/>
      <c r="IH46" s="16"/>
      <c r="II46" s="16"/>
      <c r="IJ46" s="16"/>
      <c r="IK46" s="16"/>
      <c r="IL46" s="16"/>
      <c r="IM46" s="16"/>
      <c r="IN46" s="16"/>
      <c r="IO46" s="16"/>
      <c r="IP46" s="16"/>
      <c r="IQ46" s="16"/>
      <c r="IR46" s="16"/>
      <c r="IS46" s="16"/>
      <c r="IT46" s="16"/>
      <c r="IU46" s="16"/>
      <c r="IV46" s="16"/>
      <c r="IW46" s="16"/>
      <c r="IX46" s="16"/>
      <c r="IY46" s="16"/>
      <c r="IZ46" s="16"/>
      <c r="JA46" s="16"/>
      <c r="JB46" s="16"/>
      <c r="JC46" s="16"/>
      <c r="JD46" s="16"/>
      <c r="JE46" s="16"/>
      <c r="JF46" s="16"/>
      <c r="JG46" s="16"/>
      <c r="JH46" s="16"/>
      <c r="JI46" s="16"/>
      <c r="JJ46" s="16"/>
      <c r="JK46" s="16"/>
      <c r="JL46" s="16"/>
      <c r="JM46" s="16"/>
      <c r="JN46" s="16"/>
      <c r="JO46" s="16"/>
      <c r="JP46" s="16"/>
      <c r="JQ46" s="16"/>
      <c r="JR46" s="16"/>
      <c r="JS46" s="16"/>
      <c r="JT46" s="16"/>
      <c r="JU46" s="16"/>
      <c r="JV46" s="16"/>
      <c r="JW46" s="16"/>
      <c r="JX46" s="16"/>
      <c r="JY46" s="16"/>
      <c r="JZ46" s="16"/>
      <c r="KA46" s="16"/>
      <c r="KB46" s="16"/>
      <c r="KC46" s="16"/>
      <c r="KD46" s="16"/>
      <c r="KE46" s="16"/>
      <c r="KF46" s="16"/>
      <c r="KG46" s="16"/>
      <c r="KH46" s="16"/>
      <c r="KI46" s="16"/>
      <c r="KJ46" s="16"/>
      <c r="KK46" s="16"/>
      <c r="KL46" s="16"/>
      <c r="KM46" s="16"/>
      <c r="KN46" s="16"/>
      <c r="KO46" s="16"/>
      <c r="KP46" s="16"/>
      <c r="KQ46" s="16"/>
      <c r="KR46" s="16"/>
      <c r="KS46" s="16"/>
      <c r="KT46" s="16"/>
      <c r="KU46" s="16"/>
      <c r="KV46" s="16"/>
      <c r="KW46" s="16"/>
      <c r="KX46" s="16"/>
      <c r="KY46" s="16"/>
      <c r="KZ46" s="16"/>
      <c r="LA46" s="16"/>
      <c r="LB46" s="16"/>
      <c r="LC46" s="16"/>
      <c r="LD46" s="16"/>
      <c r="LE46" s="16"/>
      <c r="LF46" s="16"/>
      <c r="LG46" s="16"/>
      <c r="LH46" s="16"/>
      <c r="LI46" s="16"/>
      <c r="LJ46" s="16"/>
      <c r="LK46" s="16"/>
      <c r="LL46" s="16"/>
      <c r="LM46" s="16"/>
      <c r="LN46" s="16"/>
      <c r="LO46" s="16"/>
      <c r="LP46" s="16"/>
      <c r="LQ46" s="16"/>
      <c r="LR46" s="16"/>
      <c r="LS46" s="16"/>
      <c r="LT46" s="16"/>
      <c r="LU46" s="16"/>
      <c r="LV46" s="16"/>
      <c r="LW46" s="16"/>
      <c r="LX46" s="16"/>
      <c r="LY46" s="16"/>
      <c r="LZ46" s="16"/>
      <c r="MA46" s="16"/>
      <c r="MB46" s="16"/>
      <c r="MC46" s="16"/>
      <c r="MD46" s="16"/>
      <c r="ME46" s="16"/>
      <c r="MF46" s="16"/>
      <c r="MG46" s="16"/>
      <c r="MH46" s="16"/>
      <c r="MI46" s="16"/>
      <c r="MJ46" s="16"/>
      <c r="MK46" s="16"/>
      <c r="ML46" s="16"/>
      <c r="MM46" s="16"/>
      <c r="MN46" s="16"/>
      <c r="MO46" s="16"/>
      <c r="MP46" s="16"/>
      <c r="MQ46" s="16"/>
      <c r="MR46" s="16"/>
      <c r="MS46" s="16"/>
      <c r="MT46" s="16"/>
      <c r="MU46" s="16"/>
      <c r="MV46" s="16"/>
      <c r="MW46" s="16"/>
      <c r="MX46" s="16"/>
      <c r="MY46" s="16"/>
      <c r="MZ46" s="16"/>
      <c r="NA46" s="16"/>
      <c r="NB46" s="16"/>
      <c r="NC46" s="16"/>
      <c r="ND46" s="16"/>
      <c r="NE46" s="16"/>
      <c r="NF46" s="16"/>
      <c r="NG46" s="16"/>
      <c r="NH46" s="16"/>
      <c r="NI46" s="16"/>
      <c r="NJ46" s="16"/>
      <c r="NK46" s="16"/>
      <c r="NL46" s="16"/>
      <c r="NM46" s="16"/>
      <c r="NN46" s="16"/>
      <c r="NO46" s="16"/>
      <c r="NP46" s="16"/>
      <c r="NQ46" s="16"/>
      <c r="NR46" s="16"/>
      <c r="NS46" s="16"/>
      <c r="NT46" s="16"/>
      <c r="NU46" s="16"/>
      <c r="NV46" s="16"/>
      <c r="NW46" s="16"/>
      <c r="NX46" s="16"/>
      <c r="NY46" s="16"/>
      <c r="NZ46" s="16"/>
      <c r="OA46" s="16"/>
      <c r="OB46" s="16"/>
      <c r="OC46" s="16"/>
      <c r="OD46" s="16"/>
      <c r="OE46" s="16"/>
      <c r="OF46" s="16"/>
      <c r="OG46" s="16"/>
      <c r="OH46" s="16"/>
      <c r="OI46" s="16"/>
      <c r="OJ46" s="16"/>
      <c r="OK46" s="16"/>
      <c r="OL46" s="16"/>
      <c r="OM46" s="16"/>
      <c r="ON46" s="16"/>
      <c r="OO46" s="16"/>
      <c r="OP46" s="16"/>
      <c r="OQ46" s="16"/>
      <c r="OR46" s="16"/>
      <c r="OS46" s="16"/>
      <c r="OT46" s="16"/>
      <c r="OU46" s="16"/>
      <c r="OV46" s="16"/>
      <c r="OW46" s="16"/>
      <c r="OX46" s="16"/>
      <c r="OY46" s="16"/>
      <c r="OZ46" s="16"/>
      <c r="PA46" s="16"/>
      <c r="PB46" s="16"/>
      <c r="PC46" s="16"/>
      <c r="PD46" s="16"/>
      <c r="PE46" s="16"/>
      <c r="PF46" s="16"/>
      <c r="PG46" s="16"/>
      <c r="PH46" s="16"/>
      <c r="PI46" s="16"/>
      <c r="PJ46" s="16"/>
      <c r="PK46" s="16"/>
      <c r="PL46" s="16"/>
      <c r="PM46" s="16"/>
      <c r="PN46" s="16"/>
      <c r="PO46" s="16"/>
      <c r="PP46" s="16"/>
      <c r="PQ46" s="16"/>
      <c r="PR46" s="16"/>
      <c r="PS46" s="16"/>
      <c r="PT46" s="16"/>
      <c r="PU46" s="16"/>
      <c r="PV46" s="16"/>
      <c r="PW46" s="16"/>
      <c r="PX46" s="16"/>
      <c r="PY46" s="16"/>
      <c r="PZ46" s="16"/>
      <c r="QA46" s="16"/>
      <c r="QB46" s="16"/>
      <c r="QC46" s="16"/>
      <c r="QD46" s="16"/>
      <c r="QE46" s="16"/>
      <c r="QF46" s="16"/>
      <c r="QG46" s="16"/>
      <c r="QH46" s="16"/>
      <c r="QI46" s="16"/>
      <c r="QJ46" s="16"/>
      <c r="QK46" s="16"/>
      <c r="QL46" s="16"/>
      <c r="QM46" s="16"/>
      <c r="QN46" s="16"/>
      <c r="QO46" s="16"/>
      <c r="QP46" s="16"/>
      <c r="QQ46" s="16"/>
      <c r="QR46" s="16"/>
      <c r="QS46" s="16"/>
      <c r="QT46" s="16"/>
      <c r="QU46" s="16"/>
      <c r="QV46" s="16"/>
      <c r="QW46" s="16"/>
      <c r="QX46" s="16"/>
      <c r="QY46" s="16"/>
      <c r="QZ46" s="16"/>
      <c r="RA46" s="16"/>
      <c r="RB46" s="16"/>
      <c r="RC46" s="16"/>
      <c r="RD46" s="16"/>
      <c r="RE46" s="16"/>
      <c r="RF46" s="16"/>
      <c r="RG46" s="16"/>
      <c r="RH46" s="16"/>
      <c r="RI46" s="16"/>
      <c r="RJ46" s="16"/>
      <c r="RK46" s="16"/>
      <c r="RL46" s="16"/>
      <c r="RM46" s="16"/>
      <c r="RN46" s="16"/>
      <c r="RO46" s="16"/>
      <c r="RP46" s="16"/>
      <c r="RQ46" s="16"/>
      <c r="RR46" s="16"/>
      <c r="RS46" s="16"/>
      <c r="RT46" s="16"/>
      <c r="RU46" s="16"/>
      <c r="RV46" s="16"/>
      <c r="RW46" s="16"/>
      <c r="RX46" s="16"/>
      <c r="RY46" s="16"/>
      <c r="RZ46" s="16"/>
      <c r="SA46" s="16"/>
      <c r="SB46" s="16"/>
      <c r="SC46" s="16"/>
      <c r="SD46" s="16"/>
      <c r="SE46" s="16"/>
      <c r="SF46" s="16"/>
      <c r="SG46" s="16"/>
      <c r="SH46" s="16"/>
      <c r="SI46" s="16"/>
      <c r="SJ46" s="16"/>
      <c r="SK46" s="16"/>
      <c r="SL46" s="16"/>
      <c r="SM46" s="16"/>
      <c r="SN46" s="16"/>
      <c r="SO46" s="16"/>
      <c r="SP46" s="16"/>
      <c r="SQ46" s="16"/>
      <c r="SR46" s="16"/>
      <c r="SS46" s="16"/>
      <c r="ST46" s="16"/>
      <c r="SU46" s="16"/>
      <c r="SV46" s="16"/>
      <c r="SW46" s="16"/>
      <c r="SX46" s="16"/>
      <c r="SY46" s="16"/>
      <c r="SZ46" s="16"/>
      <c r="TA46" s="16"/>
      <c r="TB46" s="16"/>
      <c r="TC46" s="16"/>
      <c r="TD46" s="16"/>
      <c r="TE46" s="16"/>
      <c r="TF46" s="16"/>
      <c r="TG46" s="16"/>
      <c r="TH46" s="16"/>
      <c r="TI46" s="16"/>
      <c r="TJ46" s="16"/>
      <c r="TK46" s="16"/>
      <c r="TL46" s="16"/>
      <c r="TM46" s="16"/>
      <c r="TN46" s="16"/>
      <c r="TO46" s="16"/>
      <c r="TP46" s="16"/>
      <c r="TQ46" s="16"/>
      <c r="TR46" s="16"/>
      <c r="TS46" s="16"/>
      <c r="TT46" s="16"/>
      <c r="TU46" s="16"/>
      <c r="TV46" s="16"/>
      <c r="TW46" s="16"/>
      <c r="TX46" s="16"/>
      <c r="TY46" s="16"/>
      <c r="TZ46" s="16"/>
      <c r="UA46" s="16"/>
      <c r="UB46" s="16"/>
      <c r="UC46" s="16"/>
      <c r="UD46" s="16"/>
      <c r="UE46" s="16"/>
      <c r="UF46" s="16"/>
      <c r="UG46" s="16"/>
      <c r="UH46" s="16"/>
      <c r="UI46" s="16"/>
      <c r="UJ46" s="16"/>
      <c r="UK46" s="16"/>
      <c r="UL46" s="16"/>
      <c r="UM46" s="16"/>
      <c r="UN46" s="16"/>
      <c r="UO46" s="16"/>
      <c r="UP46" s="16"/>
      <c r="UQ46" s="16"/>
      <c r="UR46" s="16"/>
      <c r="US46" s="16"/>
      <c r="UT46" s="16"/>
      <c r="UU46" s="16"/>
      <c r="UV46" s="16"/>
      <c r="UW46" s="16"/>
      <c r="UX46" s="16"/>
      <c r="UY46" s="16"/>
      <c r="UZ46" s="16"/>
      <c r="VA46" s="16"/>
      <c r="VB46" s="16"/>
      <c r="VC46" s="16"/>
      <c r="VD46" s="16"/>
      <c r="VE46" s="16"/>
      <c r="VF46" s="16"/>
      <c r="VG46" s="16"/>
      <c r="VH46" s="16"/>
      <c r="VI46" s="16"/>
      <c r="VJ46" s="16"/>
      <c r="VK46" s="16"/>
      <c r="VL46" s="16"/>
      <c r="VM46" s="16"/>
      <c r="VN46" s="16"/>
      <c r="VO46" s="16"/>
      <c r="VP46" s="16"/>
      <c r="VQ46" s="16"/>
      <c r="VR46" s="16"/>
      <c r="VS46" s="16"/>
      <c r="VT46" s="16"/>
      <c r="VU46" s="16"/>
      <c r="VV46" s="16"/>
      <c r="VW46" s="16"/>
      <c r="VX46" s="16"/>
      <c r="VY46" s="16"/>
      <c r="VZ46" s="16"/>
      <c r="WA46" s="16"/>
      <c r="WB46" s="16"/>
      <c r="WC46" s="16"/>
      <c r="WD46" s="16"/>
      <c r="WE46" s="16"/>
      <c r="WF46" s="16"/>
      <c r="WG46" s="16"/>
      <c r="WH46" s="16"/>
      <c r="WI46" s="16"/>
      <c r="WJ46" s="16"/>
      <c r="WK46" s="16"/>
      <c r="WL46" s="16"/>
      <c r="WM46" s="16"/>
      <c r="WN46" s="16"/>
      <c r="WO46" s="16"/>
      <c r="WP46" s="16"/>
      <c r="WQ46" s="16"/>
      <c r="WR46" s="16"/>
      <c r="WS46" s="16"/>
      <c r="WT46" s="16"/>
      <c r="WU46" s="16"/>
      <c r="WV46" s="16"/>
      <c r="WW46" s="16"/>
      <c r="WX46" s="16"/>
      <c r="WY46" s="16"/>
      <c r="WZ46" s="16"/>
      <c r="XA46" s="16"/>
      <c r="XB46" s="16"/>
      <c r="XC46" s="16"/>
      <c r="XD46" s="16"/>
      <c r="XE46" s="16"/>
      <c r="XF46" s="16"/>
      <c r="XG46" s="16"/>
      <c r="XH46" s="16"/>
      <c r="XI46" s="16"/>
      <c r="XJ46" s="16"/>
      <c r="XK46" s="16"/>
      <c r="XL46" s="16"/>
      <c r="XM46" s="16"/>
      <c r="XN46" s="16"/>
      <c r="XO46" s="16"/>
      <c r="XP46" s="16"/>
      <c r="XQ46" s="16"/>
      <c r="XR46" s="16"/>
      <c r="XS46" s="16"/>
      <c r="XT46" s="16"/>
      <c r="XU46" s="16"/>
      <c r="XV46" s="16"/>
      <c r="XW46" s="16"/>
      <c r="XX46" s="16"/>
      <c r="XY46" s="16"/>
      <c r="XZ46" s="16"/>
      <c r="YA46" s="16"/>
      <c r="YB46" s="16"/>
      <c r="YC46" s="16"/>
      <c r="YD46" s="16"/>
      <c r="YE46" s="16"/>
      <c r="YF46" s="16"/>
      <c r="YG46" s="16"/>
      <c r="YH46" s="16"/>
      <c r="YI46" s="16"/>
      <c r="YJ46" s="16"/>
      <c r="YK46" s="16"/>
      <c r="YL46" s="16"/>
      <c r="YM46" s="16"/>
      <c r="YN46" s="16"/>
      <c r="YO46" s="16"/>
      <c r="YP46" s="16"/>
      <c r="YQ46" s="16"/>
      <c r="YR46" s="16"/>
      <c r="YS46" s="16"/>
      <c r="YT46" s="16"/>
      <c r="YU46" s="16"/>
      <c r="YV46" s="16"/>
      <c r="YW46" s="16"/>
      <c r="YX46" s="16"/>
      <c r="YY46" s="16"/>
      <c r="YZ46" s="16"/>
      <c r="ZA46" s="16"/>
      <c r="ZB46" s="16"/>
      <c r="ZC46" s="16"/>
      <c r="ZD46" s="16"/>
      <c r="ZE46" s="16"/>
      <c r="ZF46" s="16"/>
      <c r="ZG46" s="16"/>
      <c r="ZH46" s="16"/>
      <c r="ZI46" s="16"/>
      <c r="ZJ46" s="16"/>
      <c r="ZK46" s="16"/>
      <c r="ZL46" s="16"/>
      <c r="ZM46" s="16"/>
      <c r="ZN46" s="16"/>
      <c r="ZO46" s="16"/>
      <c r="ZP46" s="16"/>
      <c r="ZQ46" s="16"/>
      <c r="ZR46" s="16"/>
      <c r="ZS46" s="16"/>
      <c r="ZT46" s="16"/>
      <c r="ZU46" s="16"/>
      <c r="ZV46" s="16"/>
      <c r="ZW46" s="16"/>
      <c r="ZX46" s="16"/>
      <c r="ZY46" s="16"/>
      <c r="ZZ46" s="16"/>
      <c r="AAA46" s="16"/>
      <c r="AAB46" s="16"/>
      <c r="AAC46" s="16"/>
      <c r="AAD46" s="16"/>
      <c r="AAE46" s="16"/>
      <c r="AAF46" s="16"/>
      <c r="AAG46" s="16"/>
      <c r="AAH46" s="16"/>
      <c r="AAI46" s="16"/>
      <c r="AAJ46" s="16"/>
      <c r="AAK46" s="16"/>
      <c r="AAL46" s="16"/>
      <c r="AAM46" s="16"/>
      <c r="AAN46" s="16"/>
      <c r="AAO46" s="16"/>
      <c r="AAP46" s="16"/>
      <c r="AAQ46" s="16"/>
      <c r="AAR46" s="16"/>
      <c r="AAS46" s="16"/>
      <c r="AAT46" s="16"/>
      <c r="AAU46" s="16"/>
      <c r="AAV46" s="16"/>
      <c r="AAW46" s="16"/>
      <c r="AAX46" s="16"/>
      <c r="AAY46" s="16"/>
      <c r="AAZ46" s="16"/>
      <c r="ABA46" s="16"/>
      <c r="ABB46" s="16"/>
      <c r="ABC46" s="16"/>
      <c r="ABD46" s="16"/>
      <c r="ABE46" s="16"/>
      <c r="ABF46" s="16"/>
      <c r="ABG46" s="16"/>
      <c r="ABH46" s="16"/>
      <c r="ABI46" s="16"/>
      <c r="ABJ46" s="16"/>
      <c r="ABK46" s="16"/>
      <c r="ABL46" s="16"/>
      <c r="ABM46" s="16"/>
      <c r="ABN46" s="16"/>
      <c r="ABO46" s="16"/>
      <c r="ABP46" s="16"/>
      <c r="ABQ46" s="16"/>
      <c r="ABR46" s="16"/>
      <c r="ABS46" s="16"/>
      <c r="ABT46" s="16"/>
      <c r="ABU46" s="16"/>
      <c r="ABV46" s="16"/>
      <c r="ABW46" s="16"/>
      <c r="ABX46" s="16"/>
      <c r="ABY46" s="16"/>
      <c r="ABZ46" s="16"/>
      <c r="ACA46" s="16"/>
      <c r="ACB46" s="16"/>
      <c r="ACC46" s="16"/>
      <c r="ACD46" s="16"/>
      <c r="ACE46" s="16"/>
      <c r="ACF46" s="16"/>
      <c r="ACG46" s="16"/>
      <c r="ACH46" s="16"/>
      <c r="ACI46" s="16"/>
      <c r="ACJ46" s="16"/>
      <c r="ACK46" s="16"/>
      <c r="ACL46" s="16"/>
      <c r="ACM46" s="16"/>
      <c r="ACN46" s="16"/>
      <c r="ACO46" s="16"/>
      <c r="ACP46" s="16"/>
      <c r="ACQ46" s="16"/>
      <c r="ACR46" s="16"/>
      <c r="ACS46" s="16"/>
      <c r="ACT46" s="16"/>
      <c r="ACU46" s="16"/>
      <c r="ACV46" s="16"/>
      <c r="ACW46" s="16"/>
      <c r="ACX46" s="16"/>
      <c r="ACY46" s="16"/>
      <c r="ACZ46" s="16"/>
      <c r="ADA46" s="16"/>
      <c r="ADB46" s="16"/>
      <c r="ADC46" s="16"/>
      <c r="ADD46" s="16"/>
      <c r="ADE46" s="16"/>
      <c r="ADF46" s="16"/>
      <c r="ADG46" s="16"/>
      <c r="ADH46" s="16"/>
      <c r="ADI46" s="16"/>
      <c r="ADJ46" s="16"/>
      <c r="ADK46" s="16"/>
      <c r="ADL46" s="16"/>
      <c r="ADM46" s="16"/>
      <c r="ADN46" s="16"/>
      <c r="ADO46" s="16"/>
      <c r="ADP46" s="16"/>
      <c r="ADQ46" s="16"/>
      <c r="ADR46" s="16"/>
      <c r="ADS46" s="16"/>
      <c r="ADT46" s="16"/>
      <c r="ADU46" s="16"/>
      <c r="ADV46" s="16"/>
      <c r="ADW46" s="16"/>
      <c r="ADX46" s="16"/>
      <c r="ADY46" s="16"/>
      <c r="ADZ46" s="16"/>
      <c r="AEA46" s="16"/>
      <c r="AEB46" s="16"/>
      <c r="AEC46" s="16"/>
      <c r="AED46" s="16"/>
      <c r="AEE46" s="16"/>
      <c r="AEF46" s="16"/>
      <c r="AEG46" s="16"/>
      <c r="AEH46" s="16"/>
      <c r="AEI46" s="16"/>
      <c r="AEJ46" s="16"/>
      <c r="AEK46" s="16"/>
      <c r="AEL46" s="16"/>
      <c r="AEM46" s="16"/>
      <c r="AEN46" s="16"/>
      <c r="AEO46" s="16"/>
      <c r="AEP46" s="16"/>
      <c r="AEQ46" s="16"/>
      <c r="AER46" s="16"/>
      <c r="AES46" s="16"/>
      <c r="AET46" s="16"/>
      <c r="AEU46" s="16"/>
      <c r="AEV46" s="16"/>
      <c r="AEW46" s="16"/>
      <c r="AEX46" s="16"/>
      <c r="AEY46" s="16"/>
      <c r="AEZ46" s="16"/>
      <c r="AFA46" s="16"/>
      <c r="AFB46" s="16"/>
      <c r="AFC46" s="16"/>
      <c r="AFD46" s="16"/>
      <c r="AFE46" s="16"/>
      <c r="AFF46" s="16"/>
      <c r="AFG46" s="16"/>
      <c r="AFH46" s="16"/>
      <c r="AFI46" s="16"/>
      <c r="AFJ46" s="16"/>
      <c r="AFK46" s="16"/>
      <c r="AFL46" s="16"/>
      <c r="AFM46" s="16"/>
      <c r="AFN46" s="16"/>
      <c r="AFO46" s="16"/>
      <c r="AFP46" s="16"/>
      <c r="AFQ46" s="16"/>
      <c r="AFR46" s="16"/>
      <c r="AFS46" s="16"/>
      <c r="AFT46" s="16"/>
      <c r="AFU46" s="16"/>
      <c r="AFV46" s="16"/>
      <c r="AFW46" s="16"/>
      <c r="AFX46" s="16"/>
      <c r="AFY46" s="16"/>
      <c r="AFZ46" s="16"/>
      <c r="AGA46" s="16"/>
      <c r="AGB46" s="16"/>
      <c r="AGC46" s="16"/>
      <c r="AGD46" s="16"/>
      <c r="AGE46" s="16"/>
      <c r="AGF46" s="16"/>
      <c r="AGG46" s="16"/>
      <c r="AGH46" s="16"/>
      <c r="AGI46" s="16"/>
      <c r="AGJ46" s="16"/>
      <c r="AGK46" s="16"/>
      <c r="AGL46" s="16"/>
      <c r="AGM46" s="16"/>
      <c r="AGN46" s="16"/>
      <c r="AGO46" s="16"/>
      <c r="AGP46" s="16"/>
      <c r="AGQ46" s="16"/>
      <c r="AGR46" s="16"/>
      <c r="AGS46" s="16"/>
      <c r="AGT46" s="16"/>
      <c r="AGU46" s="16"/>
      <c r="AGV46" s="16"/>
      <c r="AGW46" s="16"/>
      <c r="AGX46" s="16"/>
      <c r="AGY46" s="16"/>
      <c r="AGZ46" s="16"/>
      <c r="AHA46" s="16"/>
      <c r="AHB46" s="16"/>
      <c r="AHC46" s="16"/>
      <c r="AHD46" s="16"/>
      <c r="AHE46" s="16"/>
      <c r="AHF46" s="16"/>
      <c r="AHG46" s="16"/>
      <c r="AHH46" s="16"/>
      <c r="AHI46" s="16"/>
      <c r="AHJ46" s="16"/>
      <c r="AHK46" s="16"/>
      <c r="AHL46" s="16"/>
      <c r="AHM46" s="16"/>
      <c r="AHN46" s="16"/>
      <c r="AHO46" s="16"/>
      <c r="AHP46" s="16"/>
      <c r="AHQ46" s="16"/>
      <c r="AHR46" s="16"/>
      <c r="AHS46" s="16"/>
      <c r="AHT46" s="16"/>
      <c r="AHU46" s="16"/>
      <c r="AHV46" s="16"/>
      <c r="AHW46" s="16"/>
      <c r="AHX46" s="16"/>
      <c r="AHY46" s="16"/>
      <c r="AHZ46" s="16"/>
      <c r="AIA46" s="16"/>
      <c r="AIB46" s="16"/>
      <c r="AIC46" s="16"/>
      <c r="AID46" s="16"/>
      <c r="AIE46" s="16"/>
      <c r="AIF46" s="16"/>
      <c r="AIG46" s="16"/>
      <c r="AIH46" s="16"/>
      <c r="AII46" s="16"/>
      <c r="AIJ46" s="16"/>
      <c r="AIK46" s="16"/>
      <c r="AIL46" s="16"/>
      <c r="AIM46" s="16"/>
      <c r="AIN46" s="16"/>
      <c r="AIO46" s="16"/>
      <c r="AIP46" s="16"/>
      <c r="AIQ46" s="16"/>
      <c r="AIR46" s="16"/>
      <c r="AIS46" s="16"/>
      <c r="AIT46" s="16"/>
      <c r="AIU46" s="16"/>
      <c r="AIV46" s="16"/>
      <c r="AIW46" s="16"/>
      <c r="AIX46" s="16"/>
      <c r="AIY46" s="16"/>
      <c r="AIZ46" s="16"/>
      <c r="AJA46" s="16"/>
      <c r="AJB46" s="16"/>
      <c r="AJC46" s="16"/>
      <c r="AJD46" s="16"/>
      <c r="AJE46" s="16"/>
      <c r="AJF46" s="16"/>
      <c r="AJG46" s="16"/>
      <c r="AJH46" s="16"/>
      <c r="AJI46" s="16"/>
      <c r="AJJ46" s="16"/>
      <c r="AJK46" s="16"/>
      <c r="AJL46" s="16"/>
      <c r="AJM46" s="16"/>
      <c r="AJN46" s="16"/>
      <c r="AJO46" s="16"/>
      <c r="AJP46" s="16"/>
      <c r="AJQ46" s="16"/>
      <c r="AJR46" s="16"/>
      <c r="AJS46" s="16"/>
      <c r="AJT46" s="16"/>
      <c r="AJU46" s="16"/>
      <c r="AJV46" s="16"/>
      <c r="AJW46" s="16"/>
      <c r="AJX46" s="16"/>
      <c r="AJY46" s="16"/>
      <c r="AJZ46" s="16"/>
      <c r="AKA46" s="16"/>
      <c r="AKB46" s="16"/>
      <c r="AKC46" s="16"/>
      <c r="AKD46" s="16"/>
      <c r="AKE46" s="16"/>
      <c r="AKF46" s="16"/>
      <c r="AKG46" s="16"/>
      <c r="AKH46" s="16"/>
      <c r="AKI46" s="16"/>
      <c r="AKJ46" s="16"/>
      <c r="AKK46" s="16"/>
      <c r="AKL46" s="16"/>
      <c r="AKM46" s="16"/>
      <c r="AKN46" s="16"/>
      <c r="AKO46" s="16"/>
      <c r="AKP46" s="16"/>
      <c r="AKQ46" s="16"/>
      <c r="AKR46" s="16"/>
      <c r="AKS46" s="16"/>
      <c r="AKT46" s="16"/>
      <c r="AKU46" s="16"/>
      <c r="AKV46" s="16"/>
      <c r="AKW46" s="16"/>
      <c r="AKX46" s="16"/>
      <c r="AKY46" s="16"/>
      <c r="AKZ46" s="16"/>
      <c r="ALA46" s="16"/>
      <c r="ALB46" s="16"/>
      <c r="ALC46" s="16"/>
      <c r="ALD46" s="16"/>
      <c r="ALE46" s="16"/>
      <c r="ALF46" s="16"/>
      <c r="ALG46" s="16"/>
      <c r="ALH46" s="16"/>
      <c r="ALI46" s="16"/>
      <c r="ALJ46" s="16"/>
      <c r="ALK46" s="16"/>
      <c r="ALL46" s="16"/>
    </row>
    <row r="47" spans="1:1000" customFormat="1" ht="12.75" x14ac:dyDescent="0.2">
      <c r="A47" s="41" t="str">
        <f ca="1">IF(_xll.TM1RPTELLEV($H$40,$H47)=0,"Root",IF(OR(_xll.ELLEV($B$10,$H47)=0,_xll.TM1RPTELLEV($H$40,$H47)+1&gt;=VALUE($L$29)),"Base","Default"))</f>
        <v>Base</v>
      </c>
      <c r="B47" s="16"/>
      <c r="C47" s="16" t="str">
        <f ca="1">_xll.DBRW($G$16,$H47,C$38)</f>
        <v>1</v>
      </c>
      <c r="D47" s="16">
        <f ca="1">_xll.DBRW($D$16,E$7,$H$33,$E$9,$H47,$D$11,$H$34,$D$38)</f>
        <v>0</v>
      </c>
      <c r="E47" s="25">
        <f ca="1">_xll.DBRW($E$16,E$7,$H$33,$E$9,$H47,$D$11,E$38,E$12,E$13)</f>
        <v>0</v>
      </c>
      <c r="F47" s="22"/>
      <c r="G47" s="89" t="str">
        <f ca="1">_xll.DBRW($G$16,$H47,G$13)&amp;IF(_xll.ELLEV($B$10,$H47)&lt;&gt;0,"",IF($D47&lt;&gt;0,"Annual",IF($E47&lt;&gt;0,"LID","")))</f>
        <v>RULE</v>
      </c>
      <c r="H47" s="116" t="s">
        <v>208</v>
      </c>
      <c r="I47" s="91">
        <f ca="1">_xll.DBRW($B$16,I$7,$H$33,$D$9,$H47,$D$11,I$12,I$13)</f>
        <v>0</v>
      </c>
      <c r="J47" s="91">
        <f ca="1">_xll.DBRW($B$16,J$7,$H$33,$D$9,$H47,$D$11,J$12,J$13)</f>
        <v>0</v>
      </c>
      <c r="K47" s="91">
        <f ca="1">_xll.DBRW($B$16,K$7,$H$33,$D$9,$H47,$D$11,K$12,K$13)</f>
        <v>0</v>
      </c>
      <c r="L47" s="91">
        <f ca="1">_xll.DBRW($B$16,L$7,$H$33,$D$9,$H47,$D$11,L$12,L$13)</f>
        <v>0</v>
      </c>
      <c r="M47" s="91">
        <f ca="1">_xll.DBRW($B$16,M$7,$H$33,$D$9,$H47,$D$11,M$12,M$13)</f>
        <v>0</v>
      </c>
      <c r="N47" s="91">
        <f ca="1">_xll.DBRW($B$16,N$7,$H$33,$D$9,$H47,$D$11,N$12,N$13)</f>
        <v>30713.523338415122</v>
      </c>
      <c r="O47" s="91">
        <f ca="1">_xll.DBRW($B$16,O$7,$H$33,$D$9,$H47,$D$11,O$12,O$13)</f>
        <v>9096.2916427093187</v>
      </c>
      <c r="P47" s="91">
        <f ca="1">_xll.DBRW($B$16,P$7,$H$33,$D$9,$H47,$D$11,P$12,P$13)</f>
        <v>35806.225474090563</v>
      </c>
      <c r="Q47" s="91">
        <f ca="1">_xll.DBRW($B$16,Q$7,$H$33,$D$9,$H47,$D$11,Q$12,Q$13)</f>
        <v>26964.616335389877</v>
      </c>
      <c r="R47" s="91">
        <f ca="1">_xll.DBRW($B$16,R$7,$H$33,$D$9,$H47,$D$11,R$12,R$13)</f>
        <v>52749.948863075457</v>
      </c>
      <c r="S47" s="91">
        <f ca="1">_xll.DBRW($B$16,S$7,$H$33,$D$9,$H47,$D$11,S$12,S$13)</f>
        <v>24212.894164467478</v>
      </c>
      <c r="T47" s="91">
        <f ca="1">_xll.DBRW($B$16,T$7,$H$33,$D$9,$H47,$D$11,T$12,T$13)</f>
        <v>47842.6915362246</v>
      </c>
      <c r="U47" s="91">
        <f ca="1">_xll.DBRW($B$16,U$7,$H$33,$D$9,$H47,$D$11,U$12,U$13)</f>
        <v>26902.85833647726</v>
      </c>
      <c r="V47" s="91">
        <f ca="1">_xll.DBRW($B$16,V$7,$H$33,$D$9,$H47,$D$11,V$12,V$13)</f>
        <v>254289.04969084964</v>
      </c>
      <c r="W47" s="16"/>
      <c r="X47" s="92">
        <f ca="1">_xll.DBRW($B$16,X$7,$H$33,$D$9,$H47,$D$11,X$12,X$13)</f>
        <v>0</v>
      </c>
      <c r="Y47" s="93" t="str">
        <f t="shared" ca="1" si="6"/>
        <v/>
      </c>
      <c r="Z47" s="16"/>
      <c r="AA47" s="92">
        <f ca="1">_xll.DBRW($B$16,AA$7,$H$33,$D$9,$H47,$D$11,AA$12,AA$13)</f>
        <v>0</v>
      </c>
      <c r="AB47" s="93" t="str">
        <f t="shared" ca="1" si="7"/>
        <v/>
      </c>
      <c r="AC47" s="16"/>
      <c r="AD47" s="111" t="str">
        <f ca="1">_xll.DBRW($B$16,AD$7,$H$33,$D$9,$H47,$D$11,AD$12,AD$13)</f>
        <v/>
      </c>
      <c r="AE47" s="111" t="str">
        <f ca="1">_xll.DBRW($B$16,AE$7,$H$33,$D$9,$H47,$D$11,AE$12,AE$13)</f>
        <v/>
      </c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  <c r="DS47" s="16"/>
      <c r="DT47" s="16"/>
      <c r="DU47" s="16"/>
      <c r="DV47" s="16"/>
      <c r="DW47" s="16"/>
      <c r="DX47" s="16"/>
      <c r="DY47" s="16"/>
      <c r="DZ47" s="16"/>
      <c r="EA47" s="16"/>
      <c r="EB47" s="16"/>
      <c r="EC47" s="16"/>
      <c r="ED47" s="16"/>
      <c r="EE47" s="16"/>
      <c r="EF47" s="16"/>
      <c r="EG47" s="16"/>
      <c r="EH47" s="16"/>
      <c r="EI47" s="16"/>
      <c r="EJ47" s="16"/>
      <c r="EK47" s="16"/>
      <c r="EL47" s="16"/>
      <c r="EM47" s="16"/>
      <c r="EN47" s="16"/>
      <c r="EO47" s="16"/>
      <c r="EP47" s="16"/>
      <c r="EQ47" s="16"/>
      <c r="ER47" s="16"/>
      <c r="ES47" s="16"/>
      <c r="ET47" s="16"/>
      <c r="EU47" s="16"/>
      <c r="EV47" s="16"/>
      <c r="EW47" s="16"/>
      <c r="EX47" s="16"/>
      <c r="EY47" s="16"/>
      <c r="EZ47" s="16"/>
      <c r="FA47" s="16"/>
      <c r="FB47" s="16"/>
      <c r="FC47" s="16"/>
      <c r="FD47" s="16"/>
      <c r="FE47" s="16"/>
      <c r="FF47" s="16"/>
      <c r="FG47" s="16"/>
      <c r="FH47" s="16"/>
      <c r="FI47" s="16"/>
      <c r="FJ47" s="16"/>
      <c r="FK47" s="16"/>
      <c r="FL47" s="16"/>
      <c r="FM47" s="16"/>
      <c r="FN47" s="16"/>
      <c r="FO47" s="16"/>
      <c r="FP47" s="16"/>
      <c r="FQ47" s="16"/>
      <c r="FR47" s="16"/>
      <c r="FS47" s="16"/>
      <c r="FT47" s="16"/>
      <c r="FU47" s="16"/>
      <c r="FV47" s="16"/>
      <c r="FW47" s="16"/>
      <c r="FX47" s="16"/>
      <c r="FY47" s="16"/>
      <c r="FZ47" s="16"/>
      <c r="GA47" s="16"/>
      <c r="GB47" s="16"/>
      <c r="GC47" s="16"/>
      <c r="GD47" s="16"/>
      <c r="GE47" s="16"/>
      <c r="GF47" s="16"/>
      <c r="GG47" s="16"/>
      <c r="GH47" s="16"/>
      <c r="GI47" s="16"/>
      <c r="GJ47" s="16"/>
      <c r="GK47" s="16"/>
      <c r="GL47" s="16"/>
      <c r="GM47" s="16"/>
      <c r="GN47" s="16"/>
      <c r="GO47" s="16"/>
      <c r="GP47" s="16"/>
      <c r="GQ47" s="16"/>
      <c r="GR47" s="16"/>
      <c r="GS47" s="16"/>
      <c r="GT47" s="16"/>
      <c r="GU47" s="16"/>
      <c r="GV47" s="16"/>
      <c r="GW47" s="16"/>
      <c r="GX47" s="16"/>
      <c r="GY47" s="16"/>
      <c r="GZ47" s="16"/>
      <c r="HA47" s="16"/>
      <c r="HB47" s="16"/>
      <c r="HC47" s="16"/>
      <c r="HD47" s="16"/>
      <c r="HE47" s="16"/>
      <c r="HF47" s="16"/>
      <c r="HG47" s="16"/>
      <c r="HH47" s="16"/>
      <c r="HI47" s="16"/>
      <c r="HJ47" s="16"/>
      <c r="HK47" s="16"/>
      <c r="HL47" s="16"/>
      <c r="HM47" s="16"/>
      <c r="HN47" s="16"/>
      <c r="HO47" s="16"/>
      <c r="HP47" s="16"/>
      <c r="HQ47" s="16"/>
      <c r="HR47" s="16"/>
      <c r="HS47" s="16"/>
      <c r="HT47" s="16"/>
      <c r="HU47" s="16"/>
      <c r="HV47" s="16"/>
      <c r="HW47" s="16"/>
      <c r="HX47" s="16"/>
      <c r="HY47" s="16"/>
      <c r="HZ47" s="16"/>
      <c r="IA47" s="16"/>
      <c r="IB47" s="16"/>
      <c r="IC47" s="16"/>
      <c r="ID47" s="16"/>
      <c r="IE47" s="16"/>
      <c r="IF47" s="16"/>
      <c r="IG47" s="16"/>
      <c r="IH47" s="16"/>
      <c r="II47" s="16"/>
      <c r="IJ47" s="16"/>
      <c r="IK47" s="16"/>
      <c r="IL47" s="16"/>
      <c r="IM47" s="16"/>
      <c r="IN47" s="16"/>
      <c r="IO47" s="16"/>
      <c r="IP47" s="16"/>
      <c r="IQ47" s="16"/>
      <c r="IR47" s="16"/>
      <c r="IS47" s="16"/>
      <c r="IT47" s="16"/>
      <c r="IU47" s="16"/>
      <c r="IV47" s="16"/>
      <c r="IW47" s="16"/>
      <c r="IX47" s="16"/>
      <c r="IY47" s="16"/>
      <c r="IZ47" s="16"/>
      <c r="JA47" s="16"/>
      <c r="JB47" s="16"/>
      <c r="JC47" s="16"/>
      <c r="JD47" s="16"/>
      <c r="JE47" s="16"/>
      <c r="JF47" s="16"/>
      <c r="JG47" s="16"/>
      <c r="JH47" s="16"/>
      <c r="JI47" s="16"/>
      <c r="JJ47" s="16"/>
      <c r="JK47" s="16"/>
      <c r="JL47" s="16"/>
      <c r="JM47" s="16"/>
      <c r="JN47" s="16"/>
      <c r="JO47" s="16"/>
      <c r="JP47" s="16"/>
      <c r="JQ47" s="16"/>
      <c r="JR47" s="16"/>
      <c r="JS47" s="16"/>
      <c r="JT47" s="16"/>
      <c r="JU47" s="16"/>
      <c r="JV47" s="16"/>
      <c r="JW47" s="16"/>
      <c r="JX47" s="16"/>
      <c r="JY47" s="16"/>
      <c r="JZ47" s="16"/>
      <c r="KA47" s="16"/>
      <c r="KB47" s="16"/>
      <c r="KC47" s="16"/>
      <c r="KD47" s="16"/>
      <c r="KE47" s="16"/>
      <c r="KF47" s="16"/>
      <c r="KG47" s="16"/>
      <c r="KH47" s="16"/>
      <c r="KI47" s="16"/>
      <c r="KJ47" s="16"/>
      <c r="KK47" s="16"/>
      <c r="KL47" s="16"/>
      <c r="KM47" s="16"/>
      <c r="KN47" s="16"/>
      <c r="KO47" s="16"/>
      <c r="KP47" s="16"/>
      <c r="KQ47" s="16"/>
      <c r="KR47" s="16"/>
      <c r="KS47" s="16"/>
      <c r="KT47" s="16"/>
      <c r="KU47" s="16"/>
      <c r="KV47" s="16"/>
      <c r="KW47" s="16"/>
      <c r="KX47" s="16"/>
      <c r="KY47" s="16"/>
      <c r="KZ47" s="16"/>
      <c r="LA47" s="16"/>
      <c r="LB47" s="16"/>
      <c r="LC47" s="16"/>
      <c r="LD47" s="16"/>
      <c r="LE47" s="16"/>
      <c r="LF47" s="16"/>
      <c r="LG47" s="16"/>
      <c r="LH47" s="16"/>
      <c r="LI47" s="16"/>
      <c r="LJ47" s="16"/>
      <c r="LK47" s="16"/>
      <c r="LL47" s="16"/>
      <c r="LM47" s="16"/>
      <c r="LN47" s="16"/>
      <c r="LO47" s="16"/>
      <c r="LP47" s="16"/>
      <c r="LQ47" s="16"/>
      <c r="LR47" s="16"/>
      <c r="LS47" s="16"/>
      <c r="LT47" s="16"/>
      <c r="LU47" s="16"/>
      <c r="LV47" s="16"/>
      <c r="LW47" s="16"/>
      <c r="LX47" s="16"/>
      <c r="LY47" s="16"/>
      <c r="LZ47" s="16"/>
      <c r="MA47" s="16"/>
      <c r="MB47" s="16"/>
      <c r="MC47" s="16"/>
      <c r="MD47" s="16"/>
      <c r="ME47" s="16"/>
      <c r="MF47" s="16"/>
      <c r="MG47" s="16"/>
      <c r="MH47" s="16"/>
      <c r="MI47" s="16"/>
      <c r="MJ47" s="16"/>
      <c r="MK47" s="16"/>
      <c r="ML47" s="16"/>
      <c r="MM47" s="16"/>
      <c r="MN47" s="16"/>
      <c r="MO47" s="16"/>
      <c r="MP47" s="16"/>
      <c r="MQ47" s="16"/>
      <c r="MR47" s="16"/>
      <c r="MS47" s="16"/>
      <c r="MT47" s="16"/>
      <c r="MU47" s="16"/>
      <c r="MV47" s="16"/>
      <c r="MW47" s="16"/>
      <c r="MX47" s="16"/>
      <c r="MY47" s="16"/>
      <c r="MZ47" s="16"/>
      <c r="NA47" s="16"/>
      <c r="NB47" s="16"/>
      <c r="NC47" s="16"/>
      <c r="ND47" s="16"/>
      <c r="NE47" s="16"/>
      <c r="NF47" s="16"/>
      <c r="NG47" s="16"/>
      <c r="NH47" s="16"/>
      <c r="NI47" s="16"/>
      <c r="NJ47" s="16"/>
      <c r="NK47" s="16"/>
      <c r="NL47" s="16"/>
      <c r="NM47" s="16"/>
      <c r="NN47" s="16"/>
      <c r="NO47" s="16"/>
      <c r="NP47" s="16"/>
      <c r="NQ47" s="16"/>
      <c r="NR47" s="16"/>
      <c r="NS47" s="16"/>
      <c r="NT47" s="16"/>
      <c r="NU47" s="16"/>
      <c r="NV47" s="16"/>
      <c r="NW47" s="16"/>
      <c r="NX47" s="16"/>
      <c r="NY47" s="16"/>
      <c r="NZ47" s="16"/>
      <c r="OA47" s="16"/>
      <c r="OB47" s="16"/>
      <c r="OC47" s="16"/>
      <c r="OD47" s="16"/>
      <c r="OE47" s="16"/>
      <c r="OF47" s="16"/>
      <c r="OG47" s="16"/>
      <c r="OH47" s="16"/>
      <c r="OI47" s="16"/>
      <c r="OJ47" s="16"/>
      <c r="OK47" s="16"/>
      <c r="OL47" s="16"/>
      <c r="OM47" s="16"/>
      <c r="ON47" s="16"/>
      <c r="OO47" s="16"/>
      <c r="OP47" s="16"/>
      <c r="OQ47" s="16"/>
      <c r="OR47" s="16"/>
      <c r="OS47" s="16"/>
      <c r="OT47" s="16"/>
      <c r="OU47" s="16"/>
      <c r="OV47" s="16"/>
      <c r="OW47" s="16"/>
      <c r="OX47" s="16"/>
      <c r="OY47" s="16"/>
      <c r="OZ47" s="16"/>
      <c r="PA47" s="16"/>
      <c r="PB47" s="16"/>
      <c r="PC47" s="16"/>
      <c r="PD47" s="16"/>
      <c r="PE47" s="16"/>
      <c r="PF47" s="16"/>
      <c r="PG47" s="16"/>
      <c r="PH47" s="16"/>
      <c r="PI47" s="16"/>
      <c r="PJ47" s="16"/>
      <c r="PK47" s="16"/>
      <c r="PL47" s="16"/>
      <c r="PM47" s="16"/>
      <c r="PN47" s="16"/>
      <c r="PO47" s="16"/>
      <c r="PP47" s="16"/>
      <c r="PQ47" s="16"/>
      <c r="PR47" s="16"/>
      <c r="PS47" s="16"/>
      <c r="PT47" s="16"/>
      <c r="PU47" s="16"/>
      <c r="PV47" s="16"/>
      <c r="PW47" s="16"/>
      <c r="PX47" s="16"/>
      <c r="PY47" s="16"/>
      <c r="PZ47" s="16"/>
      <c r="QA47" s="16"/>
      <c r="QB47" s="16"/>
      <c r="QC47" s="16"/>
      <c r="QD47" s="16"/>
      <c r="QE47" s="16"/>
      <c r="QF47" s="16"/>
      <c r="QG47" s="16"/>
      <c r="QH47" s="16"/>
      <c r="QI47" s="16"/>
      <c r="QJ47" s="16"/>
      <c r="QK47" s="16"/>
      <c r="QL47" s="16"/>
      <c r="QM47" s="16"/>
      <c r="QN47" s="16"/>
      <c r="QO47" s="16"/>
      <c r="QP47" s="16"/>
      <c r="QQ47" s="16"/>
      <c r="QR47" s="16"/>
      <c r="QS47" s="16"/>
      <c r="QT47" s="16"/>
      <c r="QU47" s="16"/>
      <c r="QV47" s="16"/>
      <c r="QW47" s="16"/>
      <c r="QX47" s="16"/>
      <c r="QY47" s="16"/>
      <c r="QZ47" s="16"/>
      <c r="RA47" s="16"/>
      <c r="RB47" s="16"/>
      <c r="RC47" s="16"/>
      <c r="RD47" s="16"/>
      <c r="RE47" s="16"/>
      <c r="RF47" s="16"/>
      <c r="RG47" s="16"/>
      <c r="RH47" s="16"/>
      <c r="RI47" s="16"/>
      <c r="RJ47" s="16"/>
      <c r="RK47" s="16"/>
      <c r="RL47" s="16"/>
      <c r="RM47" s="16"/>
      <c r="RN47" s="16"/>
      <c r="RO47" s="16"/>
      <c r="RP47" s="16"/>
      <c r="RQ47" s="16"/>
      <c r="RR47" s="16"/>
      <c r="RS47" s="16"/>
      <c r="RT47" s="16"/>
      <c r="RU47" s="16"/>
      <c r="RV47" s="16"/>
      <c r="RW47" s="16"/>
      <c r="RX47" s="16"/>
      <c r="RY47" s="16"/>
      <c r="RZ47" s="16"/>
      <c r="SA47" s="16"/>
      <c r="SB47" s="16"/>
      <c r="SC47" s="16"/>
      <c r="SD47" s="16"/>
      <c r="SE47" s="16"/>
      <c r="SF47" s="16"/>
      <c r="SG47" s="16"/>
      <c r="SH47" s="16"/>
      <c r="SI47" s="16"/>
      <c r="SJ47" s="16"/>
      <c r="SK47" s="16"/>
      <c r="SL47" s="16"/>
      <c r="SM47" s="16"/>
      <c r="SN47" s="16"/>
      <c r="SO47" s="16"/>
      <c r="SP47" s="16"/>
      <c r="SQ47" s="16"/>
      <c r="SR47" s="16"/>
      <c r="SS47" s="16"/>
      <c r="ST47" s="16"/>
      <c r="SU47" s="16"/>
      <c r="SV47" s="16"/>
      <c r="SW47" s="16"/>
      <c r="SX47" s="16"/>
      <c r="SY47" s="16"/>
      <c r="SZ47" s="16"/>
      <c r="TA47" s="16"/>
      <c r="TB47" s="16"/>
      <c r="TC47" s="16"/>
      <c r="TD47" s="16"/>
      <c r="TE47" s="16"/>
      <c r="TF47" s="16"/>
      <c r="TG47" s="16"/>
      <c r="TH47" s="16"/>
      <c r="TI47" s="16"/>
      <c r="TJ47" s="16"/>
      <c r="TK47" s="16"/>
      <c r="TL47" s="16"/>
      <c r="TM47" s="16"/>
      <c r="TN47" s="16"/>
      <c r="TO47" s="16"/>
      <c r="TP47" s="16"/>
      <c r="TQ47" s="16"/>
      <c r="TR47" s="16"/>
      <c r="TS47" s="16"/>
      <c r="TT47" s="16"/>
      <c r="TU47" s="16"/>
      <c r="TV47" s="16"/>
      <c r="TW47" s="16"/>
      <c r="TX47" s="16"/>
      <c r="TY47" s="16"/>
      <c r="TZ47" s="16"/>
      <c r="UA47" s="16"/>
      <c r="UB47" s="16"/>
      <c r="UC47" s="16"/>
      <c r="UD47" s="16"/>
      <c r="UE47" s="16"/>
      <c r="UF47" s="16"/>
      <c r="UG47" s="16"/>
      <c r="UH47" s="16"/>
      <c r="UI47" s="16"/>
      <c r="UJ47" s="16"/>
      <c r="UK47" s="16"/>
      <c r="UL47" s="16"/>
      <c r="UM47" s="16"/>
      <c r="UN47" s="16"/>
      <c r="UO47" s="16"/>
      <c r="UP47" s="16"/>
      <c r="UQ47" s="16"/>
      <c r="UR47" s="16"/>
      <c r="US47" s="16"/>
      <c r="UT47" s="16"/>
      <c r="UU47" s="16"/>
      <c r="UV47" s="16"/>
      <c r="UW47" s="16"/>
      <c r="UX47" s="16"/>
      <c r="UY47" s="16"/>
      <c r="UZ47" s="16"/>
      <c r="VA47" s="16"/>
      <c r="VB47" s="16"/>
      <c r="VC47" s="16"/>
      <c r="VD47" s="16"/>
      <c r="VE47" s="16"/>
      <c r="VF47" s="16"/>
      <c r="VG47" s="16"/>
      <c r="VH47" s="16"/>
      <c r="VI47" s="16"/>
      <c r="VJ47" s="16"/>
      <c r="VK47" s="16"/>
      <c r="VL47" s="16"/>
      <c r="VM47" s="16"/>
      <c r="VN47" s="16"/>
      <c r="VO47" s="16"/>
      <c r="VP47" s="16"/>
      <c r="VQ47" s="16"/>
      <c r="VR47" s="16"/>
      <c r="VS47" s="16"/>
      <c r="VT47" s="16"/>
      <c r="VU47" s="16"/>
      <c r="VV47" s="16"/>
      <c r="VW47" s="16"/>
      <c r="VX47" s="16"/>
      <c r="VY47" s="16"/>
      <c r="VZ47" s="16"/>
      <c r="WA47" s="16"/>
      <c r="WB47" s="16"/>
      <c r="WC47" s="16"/>
      <c r="WD47" s="16"/>
      <c r="WE47" s="16"/>
      <c r="WF47" s="16"/>
      <c r="WG47" s="16"/>
      <c r="WH47" s="16"/>
      <c r="WI47" s="16"/>
      <c r="WJ47" s="16"/>
      <c r="WK47" s="16"/>
      <c r="WL47" s="16"/>
      <c r="WM47" s="16"/>
      <c r="WN47" s="16"/>
      <c r="WO47" s="16"/>
      <c r="WP47" s="16"/>
      <c r="WQ47" s="16"/>
      <c r="WR47" s="16"/>
      <c r="WS47" s="16"/>
      <c r="WT47" s="16"/>
      <c r="WU47" s="16"/>
      <c r="WV47" s="16"/>
      <c r="WW47" s="16"/>
      <c r="WX47" s="16"/>
      <c r="WY47" s="16"/>
      <c r="WZ47" s="16"/>
      <c r="XA47" s="16"/>
      <c r="XB47" s="16"/>
      <c r="XC47" s="16"/>
      <c r="XD47" s="16"/>
      <c r="XE47" s="16"/>
      <c r="XF47" s="16"/>
      <c r="XG47" s="16"/>
      <c r="XH47" s="16"/>
      <c r="XI47" s="16"/>
      <c r="XJ47" s="16"/>
      <c r="XK47" s="16"/>
      <c r="XL47" s="16"/>
      <c r="XM47" s="16"/>
      <c r="XN47" s="16"/>
      <c r="XO47" s="16"/>
      <c r="XP47" s="16"/>
      <c r="XQ47" s="16"/>
      <c r="XR47" s="16"/>
      <c r="XS47" s="16"/>
      <c r="XT47" s="16"/>
      <c r="XU47" s="16"/>
      <c r="XV47" s="16"/>
      <c r="XW47" s="16"/>
      <c r="XX47" s="16"/>
      <c r="XY47" s="16"/>
      <c r="XZ47" s="16"/>
      <c r="YA47" s="16"/>
      <c r="YB47" s="16"/>
      <c r="YC47" s="16"/>
      <c r="YD47" s="16"/>
      <c r="YE47" s="16"/>
      <c r="YF47" s="16"/>
      <c r="YG47" s="16"/>
      <c r="YH47" s="16"/>
      <c r="YI47" s="16"/>
      <c r="YJ47" s="16"/>
      <c r="YK47" s="16"/>
      <c r="YL47" s="16"/>
      <c r="YM47" s="16"/>
      <c r="YN47" s="16"/>
      <c r="YO47" s="16"/>
      <c r="YP47" s="16"/>
      <c r="YQ47" s="16"/>
      <c r="YR47" s="16"/>
      <c r="YS47" s="16"/>
      <c r="YT47" s="16"/>
      <c r="YU47" s="16"/>
      <c r="YV47" s="16"/>
      <c r="YW47" s="16"/>
      <c r="YX47" s="16"/>
      <c r="YY47" s="16"/>
      <c r="YZ47" s="16"/>
      <c r="ZA47" s="16"/>
      <c r="ZB47" s="16"/>
      <c r="ZC47" s="16"/>
      <c r="ZD47" s="16"/>
      <c r="ZE47" s="16"/>
      <c r="ZF47" s="16"/>
      <c r="ZG47" s="16"/>
      <c r="ZH47" s="16"/>
      <c r="ZI47" s="16"/>
      <c r="ZJ47" s="16"/>
      <c r="ZK47" s="16"/>
      <c r="ZL47" s="16"/>
      <c r="ZM47" s="16"/>
      <c r="ZN47" s="16"/>
      <c r="ZO47" s="16"/>
      <c r="ZP47" s="16"/>
      <c r="ZQ47" s="16"/>
      <c r="ZR47" s="16"/>
      <c r="ZS47" s="16"/>
      <c r="ZT47" s="16"/>
      <c r="ZU47" s="16"/>
      <c r="ZV47" s="16"/>
      <c r="ZW47" s="16"/>
      <c r="ZX47" s="16"/>
      <c r="ZY47" s="16"/>
      <c r="ZZ47" s="16"/>
      <c r="AAA47" s="16"/>
      <c r="AAB47" s="16"/>
      <c r="AAC47" s="16"/>
      <c r="AAD47" s="16"/>
      <c r="AAE47" s="16"/>
      <c r="AAF47" s="16"/>
      <c r="AAG47" s="16"/>
      <c r="AAH47" s="16"/>
      <c r="AAI47" s="16"/>
      <c r="AAJ47" s="16"/>
      <c r="AAK47" s="16"/>
      <c r="AAL47" s="16"/>
      <c r="AAM47" s="16"/>
      <c r="AAN47" s="16"/>
      <c r="AAO47" s="16"/>
      <c r="AAP47" s="16"/>
      <c r="AAQ47" s="16"/>
      <c r="AAR47" s="16"/>
      <c r="AAS47" s="16"/>
      <c r="AAT47" s="16"/>
      <c r="AAU47" s="16"/>
      <c r="AAV47" s="16"/>
      <c r="AAW47" s="16"/>
      <c r="AAX47" s="16"/>
      <c r="AAY47" s="16"/>
      <c r="AAZ47" s="16"/>
      <c r="ABA47" s="16"/>
      <c r="ABB47" s="16"/>
      <c r="ABC47" s="16"/>
      <c r="ABD47" s="16"/>
      <c r="ABE47" s="16"/>
      <c r="ABF47" s="16"/>
      <c r="ABG47" s="16"/>
      <c r="ABH47" s="16"/>
      <c r="ABI47" s="16"/>
      <c r="ABJ47" s="16"/>
      <c r="ABK47" s="16"/>
      <c r="ABL47" s="16"/>
      <c r="ABM47" s="16"/>
      <c r="ABN47" s="16"/>
      <c r="ABO47" s="16"/>
      <c r="ABP47" s="16"/>
      <c r="ABQ47" s="16"/>
      <c r="ABR47" s="16"/>
      <c r="ABS47" s="16"/>
      <c r="ABT47" s="16"/>
      <c r="ABU47" s="16"/>
      <c r="ABV47" s="16"/>
      <c r="ABW47" s="16"/>
      <c r="ABX47" s="16"/>
      <c r="ABY47" s="16"/>
      <c r="ABZ47" s="16"/>
      <c r="ACA47" s="16"/>
      <c r="ACB47" s="16"/>
      <c r="ACC47" s="16"/>
      <c r="ACD47" s="16"/>
      <c r="ACE47" s="16"/>
      <c r="ACF47" s="16"/>
      <c r="ACG47" s="16"/>
      <c r="ACH47" s="16"/>
      <c r="ACI47" s="16"/>
      <c r="ACJ47" s="16"/>
      <c r="ACK47" s="16"/>
      <c r="ACL47" s="16"/>
      <c r="ACM47" s="16"/>
      <c r="ACN47" s="16"/>
      <c r="ACO47" s="16"/>
      <c r="ACP47" s="16"/>
      <c r="ACQ47" s="16"/>
      <c r="ACR47" s="16"/>
      <c r="ACS47" s="16"/>
      <c r="ACT47" s="16"/>
      <c r="ACU47" s="16"/>
      <c r="ACV47" s="16"/>
      <c r="ACW47" s="16"/>
      <c r="ACX47" s="16"/>
      <c r="ACY47" s="16"/>
      <c r="ACZ47" s="16"/>
      <c r="ADA47" s="16"/>
      <c r="ADB47" s="16"/>
      <c r="ADC47" s="16"/>
      <c r="ADD47" s="16"/>
      <c r="ADE47" s="16"/>
      <c r="ADF47" s="16"/>
      <c r="ADG47" s="16"/>
      <c r="ADH47" s="16"/>
      <c r="ADI47" s="16"/>
      <c r="ADJ47" s="16"/>
      <c r="ADK47" s="16"/>
      <c r="ADL47" s="16"/>
      <c r="ADM47" s="16"/>
      <c r="ADN47" s="16"/>
      <c r="ADO47" s="16"/>
      <c r="ADP47" s="16"/>
      <c r="ADQ47" s="16"/>
      <c r="ADR47" s="16"/>
      <c r="ADS47" s="16"/>
      <c r="ADT47" s="16"/>
      <c r="ADU47" s="16"/>
      <c r="ADV47" s="16"/>
      <c r="ADW47" s="16"/>
      <c r="ADX47" s="16"/>
      <c r="ADY47" s="16"/>
      <c r="ADZ47" s="16"/>
      <c r="AEA47" s="16"/>
      <c r="AEB47" s="16"/>
      <c r="AEC47" s="16"/>
      <c r="AED47" s="16"/>
      <c r="AEE47" s="16"/>
      <c r="AEF47" s="16"/>
      <c r="AEG47" s="16"/>
      <c r="AEH47" s="16"/>
      <c r="AEI47" s="16"/>
      <c r="AEJ47" s="16"/>
      <c r="AEK47" s="16"/>
      <c r="AEL47" s="16"/>
      <c r="AEM47" s="16"/>
      <c r="AEN47" s="16"/>
      <c r="AEO47" s="16"/>
      <c r="AEP47" s="16"/>
      <c r="AEQ47" s="16"/>
      <c r="AER47" s="16"/>
      <c r="AES47" s="16"/>
      <c r="AET47" s="16"/>
      <c r="AEU47" s="16"/>
      <c r="AEV47" s="16"/>
      <c r="AEW47" s="16"/>
      <c r="AEX47" s="16"/>
      <c r="AEY47" s="16"/>
      <c r="AEZ47" s="16"/>
      <c r="AFA47" s="16"/>
      <c r="AFB47" s="16"/>
      <c r="AFC47" s="16"/>
      <c r="AFD47" s="16"/>
      <c r="AFE47" s="16"/>
      <c r="AFF47" s="16"/>
      <c r="AFG47" s="16"/>
      <c r="AFH47" s="16"/>
      <c r="AFI47" s="16"/>
      <c r="AFJ47" s="16"/>
      <c r="AFK47" s="16"/>
      <c r="AFL47" s="16"/>
      <c r="AFM47" s="16"/>
      <c r="AFN47" s="16"/>
      <c r="AFO47" s="16"/>
      <c r="AFP47" s="16"/>
      <c r="AFQ47" s="16"/>
      <c r="AFR47" s="16"/>
      <c r="AFS47" s="16"/>
      <c r="AFT47" s="16"/>
      <c r="AFU47" s="16"/>
      <c r="AFV47" s="16"/>
      <c r="AFW47" s="16"/>
      <c r="AFX47" s="16"/>
      <c r="AFY47" s="16"/>
      <c r="AFZ47" s="16"/>
      <c r="AGA47" s="16"/>
      <c r="AGB47" s="16"/>
      <c r="AGC47" s="16"/>
      <c r="AGD47" s="16"/>
      <c r="AGE47" s="16"/>
      <c r="AGF47" s="16"/>
      <c r="AGG47" s="16"/>
      <c r="AGH47" s="16"/>
      <c r="AGI47" s="16"/>
      <c r="AGJ47" s="16"/>
      <c r="AGK47" s="16"/>
      <c r="AGL47" s="16"/>
      <c r="AGM47" s="16"/>
      <c r="AGN47" s="16"/>
      <c r="AGO47" s="16"/>
      <c r="AGP47" s="16"/>
      <c r="AGQ47" s="16"/>
      <c r="AGR47" s="16"/>
      <c r="AGS47" s="16"/>
      <c r="AGT47" s="16"/>
      <c r="AGU47" s="16"/>
      <c r="AGV47" s="16"/>
      <c r="AGW47" s="16"/>
      <c r="AGX47" s="16"/>
      <c r="AGY47" s="16"/>
      <c r="AGZ47" s="16"/>
      <c r="AHA47" s="16"/>
      <c r="AHB47" s="16"/>
      <c r="AHC47" s="16"/>
      <c r="AHD47" s="16"/>
      <c r="AHE47" s="16"/>
      <c r="AHF47" s="16"/>
      <c r="AHG47" s="16"/>
      <c r="AHH47" s="16"/>
      <c r="AHI47" s="16"/>
      <c r="AHJ47" s="16"/>
      <c r="AHK47" s="16"/>
      <c r="AHL47" s="16"/>
      <c r="AHM47" s="16"/>
      <c r="AHN47" s="16"/>
      <c r="AHO47" s="16"/>
      <c r="AHP47" s="16"/>
      <c r="AHQ47" s="16"/>
      <c r="AHR47" s="16"/>
      <c r="AHS47" s="16"/>
      <c r="AHT47" s="16"/>
      <c r="AHU47" s="16"/>
      <c r="AHV47" s="16"/>
      <c r="AHW47" s="16"/>
      <c r="AHX47" s="16"/>
      <c r="AHY47" s="16"/>
      <c r="AHZ47" s="16"/>
      <c r="AIA47" s="16"/>
      <c r="AIB47" s="16"/>
      <c r="AIC47" s="16"/>
      <c r="AID47" s="16"/>
      <c r="AIE47" s="16"/>
      <c r="AIF47" s="16"/>
      <c r="AIG47" s="16"/>
      <c r="AIH47" s="16"/>
      <c r="AII47" s="16"/>
      <c r="AIJ47" s="16"/>
      <c r="AIK47" s="16"/>
      <c r="AIL47" s="16"/>
      <c r="AIM47" s="16"/>
      <c r="AIN47" s="16"/>
      <c r="AIO47" s="16"/>
      <c r="AIP47" s="16"/>
      <c r="AIQ47" s="16"/>
      <c r="AIR47" s="16"/>
      <c r="AIS47" s="16"/>
      <c r="AIT47" s="16"/>
      <c r="AIU47" s="16"/>
      <c r="AIV47" s="16"/>
      <c r="AIW47" s="16"/>
      <c r="AIX47" s="16"/>
      <c r="AIY47" s="16"/>
      <c r="AIZ47" s="16"/>
      <c r="AJA47" s="16"/>
      <c r="AJB47" s="16"/>
      <c r="AJC47" s="16"/>
      <c r="AJD47" s="16"/>
      <c r="AJE47" s="16"/>
      <c r="AJF47" s="16"/>
      <c r="AJG47" s="16"/>
      <c r="AJH47" s="16"/>
      <c r="AJI47" s="16"/>
      <c r="AJJ47" s="16"/>
      <c r="AJK47" s="16"/>
      <c r="AJL47" s="16"/>
      <c r="AJM47" s="16"/>
      <c r="AJN47" s="16"/>
      <c r="AJO47" s="16"/>
      <c r="AJP47" s="16"/>
      <c r="AJQ47" s="16"/>
      <c r="AJR47" s="16"/>
      <c r="AJS47" s="16"/>
      <c r="AJT47" s="16"/>
      <c r="AJU47" s="16"/>
      <c r="AJV47" s="16"/>
      <c r="AJW47" s="16"/>
      <c r="AJX47" s="16"/>
      <c r="AJY47" s="16"/>
      <c r="AJZ47" s="16"/>
      <c r="AKA47" s="16"/>
      <c r="AKB47" s="16"/>
      <c r="AKC47" s="16"/>
      <c r="AKD47" s="16"/>
      <c r="AKE47" s="16"/>
      <c r="AKF47" s="16"/>
      <c r="AKG47" s="16"/>
      <c r="AKH47" s="16"/>
      <c r="AKI47" s="16"/>
      <c r="AKJ47" s="16"/>
      <c r="AKK47" s="16"/>
      <c r="AKL47" s="16"/>
      <c r="AKM47" s="16"/>
      <c r="AKN47" s="16"/>
      <c r="AKO47" s="16"/>
      <c r="AKP47" s="16"/>
      <c r="AKQ47" s="16"/>
      <c r="AKR47" s="16"/>
      <c r="AKS47" s="16"/>
      <c r="AKT47" s="16"/>
      <c r="AKU47" s="16"/>
      <c r="AKV47" s="16"/>
      <c r="AKW47" s="16"/>
      <c r="AKX47" s="16"/>
      <c r="AKY47" s="16"/>
      <c r="AKZ47" s="16"/>
      <c r="ALA47" s="16"/>
      <c r="ALB47" s="16"/>
      <c r="ALC47" s="16"/>
      <c r="ALD47" s="16"/>
      <c r="ALE47" s="16"/>
      <c r="ALF47" s="16"/>
      <c r="ALG47" s="16"/>
      <c r="ALH47" s="16"/>
      <c r="ALI47" s="16"/>
      <c r="ALJ47" s="16"/>
      <c r="ALK47" s="16"/>
      <c r="ALL47" s="16"/>
    </row>
    <row r="48" spans="1:1000" customFormat="1" ht="12.75" x14ac:dyDescent="0.2">
      <c r="A48" s="41" t="str">
        <f ca="1">IF(_xll.TM1RPTELLEV($H$40,$H48)=0,"Root",IF(OR(_xll.ELLEV($B$10,$H48)=0,_xll.TM1RPTELLEV($H$40,$H48)+1&gt;=VALUE($L$29)),"Base","Default"))</f>
        <v>Default</v>
      </c>
      <c r="B48" s="16"/>
      <c r="C48" s="16" t="str">
        <f ca="1">_xll.DBRW($G$16,$H48,C$38)</f>
        <v>1</v>
      </c>
      <c r="D48" s="16">
        <f ca="1">_xll.DBRW($D$16,E$7,$H$33,$E$9,$H48,$D$11,$H$34,$D$38)</f>
        <v>0</v>
      </c>
      <c r="E48" s="25">
        <f ca="1">_xll.DBRW($E$16,E$7,$H$33,$E$9,$H48,$D$11,E$38,E$12,E$13)</f>
        <v>0</v>
      </c>
      <c r="F48" s="22"/>
      <c r="G48" s="44" t="str">
        <f ca="1">_xll.DBRW($G$16,$H48,G$13)&amp;IF(_xll.ELLEV($B$10,$H48)&lt;&gt;0,"",IF($D48&lt;&gt;0,"Annual",IF($E48&lt;&gt;0,"LID","")))</f>
        <v/>
      </c>
      <c r="H48" s="117" t="s">
        <v>150</v>
      </c>
      <c r="I48" s="46">
        <f ca="1">_xll.DBRW($B$16,I$7,$H$33,$D$9,$H48,$D$11,I$12,I$13)</f>
        <v>36090258.126298293</v>
      </c>
      <c r="J48" s="46">
        <f ca="1">_xll.DBRW($B$16,J$7,$H$33,$D$9,$H48,$D$11,J$12,J$13)</f>
        <v>1462480.8740433799</v>
      </c>
      <c r="K48" s="46">
        <f ca="1">_xll.DBRW($B$16,K$7,$H$33,$D$9,$H48,$D$11,K$12,K$13)</f>
        <v>303416.12897064851</v>
      </c>
      <c r="L48" s="46">
        <f ca="1">_xll.DBRW($B$16,L$7,$H$33,$D$9,$H48,$D$11,L$12,L$13)</f>
        <v>2642908.0299999998</v>
      </c>
      <c r="M48" s="46">
        <f ca="1">_xll.DBRW($B$16,M$7,$H$33,$D$9,$H48,$D$11,M$12,M$13)</f>
        <v>1500727.240310363</v>
      </c>
      <c r="N48" s="46">
        <f ca="1">_xll.DBRW($B$16,N$7,$H$33,$D$9,$H48,$D$11,N$12,N$13)</f>
        <v>542605.57897866715</v>
      </c>
      <c r="O48" s="46">
        <f ca="1">_xll.DBRW($B$16,O$7,$H$33,$D$9,$H48,$D$11,O$12,O$13)</f>
        <v>160701.15235453131</v>
      </c>
      <c r="P48" s="46">
        <f ca="1">_xll.DBRW($B$16,P$7,$H$33,$D$9,$H48,$D$11,P$12,P$13)</f>
        <v>632576.65004226658</v>
      </c>
      <c r="Q48" s="46">
        <f ca="1">_xll.DBRW($B$16,Q$7,$H$33,$D$9,$H48,$D$11,Q$12,Q$13)</f>
        <v>476374.8885918879</v>
      </c>
      <c r="R48" s="46">
        <f ca="1">_xll.DBRW($B$16,R$7,$H$33,$D$9,$H48,$D$11,R$12,R$13)</f>
        <v>931915.76324766641</v>
      </c>
      <c r="S48" s="46">
        <f ca="1">_xll.DBRW($B$16,S$7,$H$33,$D$9,$H48,$D$11,S$12,S$13)</f>
        <v>427761.13023892546</v>
      </c>
      <c r="T48" s="46">
        <f ca="1">_xll.DBRW($B$16,T$7,$H$33,$D$9,$H48,$D$11,T$12,T$13)</f>
        <v>845220.88380663458</v>
      </c>
      <c r="U48" s="46">
        <f ca="1">_xll.DBRW($B$16,U$7,$H$33,$D$9,$H48,$D$11,U$12,U$13)</f>
        <v>475283.83061109827</v>
      </c>
      <c r="V48" s="46">
        <f ca="1">_xll.DBRW($B$16,V$7,$H$33,$D$9,$H48,$D$11,V$12,V$13)</f>
        <v>46492230.277494371</v>
      </c>
      <c r="W48" s="16"/>
      <c r="X48" s="46">
        <f ca="1">_xll.DBRW($B$16,X$7,$H$33,$D$9,$H48,$D$11,X$12,X$13)</f>
        <v>44434510.730187528</v>
      </c>
      <c r="Y48" s="99">
        <f t="shared" ca="1" si="6"/>
        <v>4.6309040281811598E-2</v>
      </c>
      <c r="Z48" s="16"/>
      <c r="AA48" s="46">
        <f ca="1">_xll.DBRW($B$16,AA$7,$H$33,$D$9,$H48,$D$11,AA$12,AA$13)</f>
        <v>0</v>
      </c>
      <c r="AB48" s="99" t="str">
        <f t="shared" ca="1" si="7"/>
        <v/>
      </c>
      <c r="AC48" s="16"/>
      <c r="AD48" s="109" t="str">
        <f ca="1">_xll.DBRW($B$16,AD$7,$H$33,$D$9,$H48,$D$11,AD$12,AD$13)</f>
        <v/>
      </c>
      <c r="AE48" s="109" t="str">
        <f ca="1">_xll.DBRW($B$16,AE$7,$H$33,$D$9,$H48,$D$11,AE$12,AE$13)</f>
        <v/>
      </c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16"/>
      <c r="DU48" s="16"/>
      <c r="DV48" s="16"/>
      <c r="DW48" s="16"/>
      <c r="DX48" s="16"/>
      <c r="DY48" s="16"/>
      <c r="DZ48" s="16"/>
      <c r="EA48" s="16"/>
      <c r="EB48" s="16"/>
      <c r="EC48" s="16"/>
      <c r="ED48" s="16"/>
      <c r="EE48" s="16"/>
      <c r="EF48" s="16"/>
      <c r="EG48" s="16"/>
      <c r="EH48" s="16"/>
      <c r="EI48" s="16"/>
      <c r="EJ48" s="16"/>
      <c r="EK48" s="16"/>
      <c r="EL48" s="16"/>
      <c r="EM48" s="16"/>
      <c r="EN48" s="16"/>
      <c r="EO48" s="16"/>
      <c r="EP48" s="16"/>
      <c r="EQ48" s="16"/>
      <c r="ER48" s="16"/>
      <c r="ES48" s="16"/>
      <c r="ET48" s="16"/>
      <c r="EU48" s="16"/>
      <c r="EV48" s="16"/>
      <c r="EW48" s="16"/>
      <c r="EX48" s="16"/>
      <c r="EY48" s="16"/>
      <c r="EZ48" s="16"/>
      <c r="FA48" s="16"/>
      <c r="FB48" s="16"/>
      <c r="FC48" s="16"/>
      <c r="FD48" s="16"/>
      <c r="FE48" s="16"/>
      <c r="FF48" s="16"/>
      <c r="FG48" s="16"/>
      <c r="FH48" s="16"/>
      <c r="FI48" s="16"/>
      <c r="FJ48" s="16"/>
      <c r="FK48" s="16"/>
      <c r="FL48" s="16"/>
      <c r="FM48" s="16"/>
      <c r="FN48" s="16"/>
      <c r="FO48" s="16"/>
      <c r="FP48" s="16"/>
      <c r="FQ48" s="16"/>
      <c r="FR48" s="16"/>
      <c r="FS48" s="16"/>
      <c r="FT48" s="16"/>
      <c r="FU48" s="16"/>
      <c r="FV48" s="16"/>
      <c r="FW48" s="16"/>
      <c r="FX48" s="16"/>
      <c r="FY48" s="16"/>
      <c r="FZ48" s="16"/>
      <c r="GA48" s="16"/>
      <c r="GB48" s="16"/>
      <c r="GC48" s="16"/>
      <c r="GD48" s="16"/>
      <c r="GE48" s="16"/>
      <c r="GF48" s="16"/>
      <c r="GG48" s="16"/>
      <c r="GH48" s="16"/>
      <c r="GI48" s="16"/>
      <c r="GJ48" s="16"/>
      <c r="GK48" s="16"/>
      <c r="GL48" s="16"/>
      <c r="GM48" s="16"/>
      <c r="GN48" s="16"/>
      <c r="GO48" s="16"/>
      <c r="GP48" s="16"/>
      <c r="GQ48" s="16"/>
      <c r="GR48" s="16"/>
      <c r="GS48" s="16"/>
      <c r="GT48" s="16"/>
      <c r="GU48" s="16"/>
      <c r="GV48" s="16"/>
      <c r="GW48" s="16"/>
      <c r="GX48" s="16"/>
      <c r="GY48" s="16"/>
      <c r="GZ48" s="16"/>
      <c r="HA48" s="16"/>
      <c r="HB48" s="16"/>
      <c r="HC48" s="16"/>
      <c r="HD48" s="16"/>
      <c r="HE48" s="16"/>
      <c r="HF48" s="16"/>
      <c r="HG48" s="16"/>
      <c r="HH48" s="16"/>
      <c r="HI48" s="16"/>
      <c r="HJ48" s="16"/>
      <c r="HK48" s="16"/>
      <c r="HL48" s="16"/>
      <c r="HM48" s="16"/>
      <c r="HN48" s="16"/>
      <c r="HO48" s="16"/>
      <c r="HP48" s="16"/>
      <c r="HQ48" s="16"/>
      <c r="HR48" s="16"/>
      <c r="HS48" s="16"/>
      <c r="HT48" s="16"/>
      <c r="HU48" s="16"/>
      <c r="HV48" s="16"/>
      <c r="HW48" s="16"/>
      <c r="HX48" s="16"/>
      <c r="HY48" s="16"/>
      <c r="HZ48" s="16"/>
      <c r="IA48" s="16"/>
      <c r="IB48" s="16"/>
      <c r="IC48" s="16"/>
      <c r="ID48" s="16"/>
      <c r="IE48" s="16"/>
      <c r="IF48" s="16"/>
      <c r="IG48" s="16"/>
      <c r="IH48" s="16"/>
      <c r="II48" s="16"/>
      <c r="IJ48" s="16"/>
      <c r="IK48" s="16"/>
      <c r="IL48" s="16"/>
      <c r="IM48" s="16"/>
      <c r="IN48" s="16"/>
      <c r="IO48" s="16"/>
      <c r="IP48" s="16"/>
      <c r="IQ48" s="16"/>
      <c r="IR48" s="16"/>
      <c r="IS48" s="16"/>
      <c r="IT48" s="16"/>
      <c r="IU48" s="16"/>
      <c r="IV48" s="16"/>
      <c r="IW48" s="16"/>
      <c r="IX48" s="16"/>
      <c r="IY48" s="16"/>
      <c r="IZ48" s="16"/>
      <c r="JA48" s="16"/>
      <c r="JB48" s="16"/>
      <c r="JC48" s="16"/>
      <c r="JD48" s="16"/>
      <c r="JE48" s="16"/>
      <c r="JF48" s="16"/>
      <c r="JG48" s="16"/>
      <c r="JH48" s="16"/>
      <c r="JI48" s="16"/>
      <c r="JJ48" s="16"/>
      <c r="JK48" s="16"/>
      <c r="JL48" s="16"/>
      <c r="JM48" s="16"/>
      <c r="JN48" s="16"/>
      <c r="JO48" s="16"/>
      <c r="JP48" s="16"/>
      <c r="JQ48" s="16"/>
      <c r="JR48" s="16"/>
      <c r="JS48" s="16"/>
      <c r="JT48" s="16"/>
      <c r="JU48" s="16"/>
      <c r="JV48" s="16"/>
      <c r="JW48" s="16"/>
      <c r="JX48" s="16"/>
      <c r="JY48" s="16"/>
      <c r="JZ48" s="16"/>
      <c r="KA48" s="16"/>
      <c r="KB48" s="16"/>
      <c r="KC48" s="16"/>
      <c r="KD48" s="16"/>
      <c r="KE48" s="16"/>
      <c r="KF48" s="16"/>
      <c r="KG48" s="16"/>
      <c r="KH48" s="16"/>
      <c r="KI48" s="16"/>
      <c r="KJ48" s="16"/>
      <c r="KK48" s="16"/>
      <c r="KL48" s="16"/>
      <c r="KM48" s="16"/>
      <c r="KN48" s="16"/>
      <c r="KO48" s="16"/>
      <c r="KP48" s="16"/>
      <c r="KQ48" s="16"/>
      <c r="KR48" s="16"/>
      <c r="KS48" s="16"/>
      <c r="KT48" s="16"/>
      <c r="KU48" s="16"/>
      <c r="KV48" s="16"/>
      <c r="KW48" s="16"/>
      <c r="KX48" s="16"/>
      <c r="KY48" s="16"/>
      <c r="KZ48" s="16"/>
      <c r="LA48" s="16"/>
      <c r="LB48" s="16"/>
      <c r="LC48" s="16"/>
      <c r="LD48" s="16"/>
      <c r="LE48" s="16"/>
      <c r="LF48" s="16"/>
      <c r="LG48" s="16"/>
      <c r="LH48" s="16"/>
      <c r="LI48" s="16"/>
      <c r="LJ48" s="16"/>
      <c r="LK48" s="16"/>
      <c r="LL48" s="16"/>
      <c r="LM48" s="16"/>
      <c r="LN48" s="16"/>
      <c r="LO48" s="16"/>
      <c r="LP48" s="16"/>
      <c r="LQ48" s="16"/>
      <c r="LR48" s="16"/>
      <c r="LS48" s="16"/>
      <c r="LT48" s="16"/>
      <c r="LU48" s="16"/>
      <c r="LV48" s="16"/>
      <c r="LW48" s="16"/>
      <c r="LX48" s="16"/>
      <c r="LY48" s="16"/>
      <c r="LZ48" s="16"/>
      <c r="MA48" s="16"/>
      <c r="MB48" s="16"/>
      <c r="MC48" s="16"/>
      <c r="MD48" s="16"/>
      <c r="ME48" s="16"/>
      <c r="MF48" s="16"/>
      <c r="MG48" s="16"/>
      <c r="MH48" s="16"/>
      <c r="MI48" s="16"/>
      <c r="MJ48" s="16"/>
      <c r="MK48" s="16"/>
      <c r="ML48" s="16"/>
      <c r="MM48" s="16"/>
      <c r="MN48" s="16"/>
      <c r="MO48" s="16"/>
      <c r="MP48" s="16"/>
      <c r="MQ48" s="16"/>
      <c r="MR48" s="16"/>
      <c r="MS48" s="16"/>
      <c r="MT48" s="16"/>
      <c r="MU48" s="16"/>
      <c r="MV48" s="16"/>
      <c r="MW48" s="16"/>
      <c r="MX48" s="16"/>
      <c r="MY48" s="16"/>
      <c r="MZ48" s="16"/>
      <c r="NA48" s="16"/>
      <c r="NB48" s="16"/>
      <c r="NC48" s="16"/>
      <c r="ND48" s="16"/>
      <c r="NE48" s="16"/>
      <c r="NF48" s="16"/>
      <c r="NG48" s="16"/>
      <c r="NH48" s="16"/>
      <c r="NI48" s="16"/>
      <c r="NJ48" s="16"/>
      <c r="NK48" s="16"/>
      <c r="NL48" s="16"/>
      <c r="NM48" s="16"/>
      <c r="NN48" s="16"/>
      <c r="NO48" s="16"/>
      <c r="NP48" s="16"/>
      <c r="NQ48" s="16"/>
      <c r="NR48" s="16"/>
      <c r="NS48" s="16"/>
      <c r="NT48" s="16"/>
      <c r="NU48" s="16"/>
      <c r="NV48" s="16"/>
      <c r="NW48" s="16"/>
      <c r="NX48" s="16"/>
      <c r="NY48" s="16"/>
      <c r="NZ48" s="16"/>
      <c r="OA48" s="16"/>
      <c r="OB48" s="16"/>
      <c r="OC48" s="16"/>
      <c r="OD48" s="16"/>
      <c r="OE48" s="16"/>
      <c r="OF48" s="16"/>
      <c r="OG48" s="16"/>
      <c r="OH48" s="16"/>
      <c r="OI48" s="16"/>
      <c r="OJ48" s="16"/>
      <c r="OK48" s="16"/>
      <c r="OL48" s="16"/>
      <c r="OM48" s="16"/>
      <c r="ON48" s="16"/>
      <c r="OO48" s="16"/>
      <c r="OP48" s="16"/>
      <c r="OQ48" s="16"/>
      <c r="OR48" s="16"/>
      <c r="OS48" s="16"/>
      <c r="OT48" s="16"/>
      <c r="OU48" s="16"/>
      <c r="OV48" s="16"/>
      <c r="OW48" s="16"/>
      <c r="OX48" s="16"/>
      <c r="OY48" s="16"/>
      <c r="OZ48" s="16"/>
      <c r="PA48" s="16"/>
      <c r="PB48" s="16"/>
      <c r="PC48" s="16"/>
      <c r="PD48" s="16"/>
      <c r="PE48" s="16"/>
      <c r="PF48" s="16"/>
      <c r="PG48" s="16"/>
      <c r="PH48" s="16"/>
      <c r="PI48" s="16"/>
      <c r="PJ48" s="16"/>
      <c r="PK48" s="16"/>
      <c r="PL48" s="16"/>
      <c r="PM48" s="16"/>
      <c r="PN48" s="16"/>
      <c r="PO48" s="16"/>
      <c r="PP48" s="16"/>
      <c r="PQ48" s="16"/>
      <c r="PR48" s="16"/>
      <c r="PS48" s="16"/>
      <c r="PT48" s="16"/>
      <c r="PU48" s="16"/>
      <c r="PV48" s="16"/>
      <c r="PW48" s="16"/>
      <c r="PX48" s="16"/>
      <c r="PY48" s="16"/>
      <c r="PZ48" s="16"/>
      <c r="QA48" s="16"/>
      <c r="QB48" s="16"/>
      <c r="QC48" s="16"/>
      <c r="QD48" s="16"/>
      <c r="QE48" s="16"/>
      <c r="QF48" s="16"/>
      <c r="QG48" s="16"/>
      <c r="QH48" s="16"/>
      <c r="QI48" s="16"/>
      <c r="QJ48" s="16"/>
      <c r="QK48" s="16"/>
      <c r="QL48" s="16"/>
      <c r="QM48" s="16"/>
      <c r="QN48" s="16"/>
      <c r="QO48" s="16"/>
      <c r="QP48" s="16"/>
      <c r="QQ48" s="16"/>
      <c r="QR48" s="16"/>
      <c r="QS48" s="16"/>
      <c r="QT48" s="16"/>
      <c r="QU48" s="16"/>
      <c r="QV48" s="16"/>
      <c r="QW48" s="16"/>
      <c r="QX48" s="16"/>
      <c r="QY48" s="16"/>
      <c r="QZ48" s="16"/>
      <c r="RA48" s="16"/>
      <c r="RB48" s="16"/>
      <c r="RC48" s="16"/>
      <c r="RD48" s="16"/>
      <c r="RE48" s="16"/>
      <c r="RF48" s="16"/>
      <c r="RG48" s="16"/>
      <c r="RH48" s="16"/>
      <c r="RI48" s="16"/>
      <c r="RJ48" s="16"/>
      <c r="RK48" s="16"/>
      <c r="RL48" s="16"/>
      <c r="RM48" s="16"/>
      <c r="RN48" s="16"/>
      <c r="RO48" s="16"/>
      <c r="RP48" s="16"/>
      <c r="RQ48" s="16"/>
      <c r="RR48" s="16"/>
      <c r="RS48" s="16"/>
      <c r="RT48" s="16"/>
      <c r="RU48" s="16"/>
      <c r="RV48" s="16"/>
      <c r="RW48" s="16"/>
      <c r="RX48" s="16"/>
      <c r="RY48" s="16"/>
      <c r="RZ48" s="16"/>
      <c r="SA48" s="16"/>
      <c r="SB48" s="16"/>
      <c r="SC48" s="16"/>
      <c r="SD48" s="16"/>
      <c r="SE48" s="16"/>
      <c r="SF48" s="16"/>
      <c r="SG48" s="16"/>
      <c r="SH48" s="16"/>
      <c r="SI48" s="16"/>
      <c r="SJ48" s="16"/>
      <c r="SK48" s="16"/>
      <c r="SL48" s="16"/>
      <c r="SM48" s="16"/>
      <c r="SN48" s="16"/>
      <c r="SO48" s="16"/>
      <c r="SP48" s="16"/>
      <c r="SQ48" s="16"/>
      <c r="SR48" s="16"/>
      <c r="SS48" s="16"/>
      <c r="ST48" s="16"/>
      <c r="SU48" s="16"/>
      <c r="SV48" s="16"/>
      <c r="SW48" s="16"/>
      <c r="SX48" s="16"/>
      <c r="SY48" s="16"/>
      <c r="SZ48" s="16"/>
      <c r="TA48" s="16"/>
      <c r="TB48" s="16"/>
      <c r="TC48" s="16"/>
      <c r="TD48" s="16"/>
      <c r="TE48" s="16"/>
      <c r="TF48" s="16"/>
      <c r="TG48" s="16"/>
      <c r="TH48" s="16"/>
      <c r="TI48" s="16"/>
      <c r="TJ48" s="16"/>
      <c r="TK48" s="16"/>
      <c r="TL48" s="16"/>
      <c r="TM48" s="16"/>
      <c r="TN48" s="16"/>
      <c r="TO48" s="16"/>
      <c r="TP48" s="16"/>
      <c r="TQ48" s="16"/>
      <c r="TR48" s="16"/>
      <c r="TS48" s="16"/>
      <c r="TT48" s="16"/>
      <c r="TU48" s="16"/>
      <c r="TV48" s="16"/>
      <c r="TW48" s="16"/>
      <c r="TX48" s="16"/>
      <c r="TY48" s="16"/>
      <c r="TZ48" s="16"/>
      <c r="UA48" s="16"/>
      <c r="UB48" s="16"/>
      <c r="UC48" s="16"/>
      <c r="UD48" s="16"/>
      <c r="UE48" s="16"/>
      <c r="UF48" s="16"/>
      <c r="UG48" s="16"/>
      <c r="UH48" s="16"/>
      <c r="UI48" s="16"/>
      <c r="UJ48" s="16"/>
      <c r="UK48" s="16"/>
      <c r="UL48" s="16"/>
      <c r="UM48" s="16"/>
      <c r="UN48" s="16"/>
      <c r="UO48" s="16"/>
      <c r="UP48" s="16"/>
      <c r="UQ48" s="16"/>
      <c r="UR48" s="16"/>
      <c r="US48" s="16"/>
      <c r="UT48" s="16"/>
      <c r="UU48" s="16"/>
      <c r="UV48" s="16"/>
      <c r="UW48" s="16"/>
      <c r="UX48" s="16"/>
      <c r="UY48" s="16"/>
      <c r="UZ48" s="16"/>
      <c r="VA48" s="16"/>
      <c r="VB48" s="16"/>
      <c r="VC48" s="16"/>
      <c r="VD48" s="16"/>
      <c r="VE48" s="16"/>
      <c r="VF48" s="16"/>
      <c r="VG48" s="16"/>
      <c r="VH48" s="16"/>
      <c r="VI48" s="16"/>
      <c r="VJ48" s="16"/>
      <c r="VK48" s="16"/>
      <c r="VL48" s="16"/>
      <c r="VM48" s="16"/>
      <c r="VN48" s="16"/>
      <c r="VO48" s="16"/>
      <c r="VP48" s="16"/>
      <c r="VQ48" s="16"/>
      <c r="VR48" s="16"/>
      <c r="VS48" s="16"/>
      <c r="VT48" s="16"/>
      <c r="VU48" s="16"/>
      <c r="VV48" s="16"/>
      <c r="VW48" s="16"/>
      <c r="VX48" s="16"/>
      <c r="VY48" s="16"/>
      <c r="VZ48" s="16"/>
      <c r="WA48" s="16"/>
      <c r="WB48" s="16"/>
      <c r="WC48" s="16"/>
      <c r="WD48" s="16"/>
      <c r="WE48" s="16"/>
      <c r="WF48" s="16"/>
      <c r="WG48" s="16"/>
      <c r="WH48" s="16"/>
      <c r="WI48" s="16"/>
      <c r="WJ48" s="16"/>
      <c r="WK48" s="16"/>
      <c r="WL48" s="16"/>
      <c r="WM48" s="16"/>
      <c r="WN48" s="16"/>
      <c r="WO48" s="16"/>
      <c r="WP48" s="16"/>
      <c r="WQ48" s="16"/>
      <c r="WR48" s="16"/>
      <c r="WS48" s="16"/>
      <c r="WT48" s="16"/>
      <c r="WU48" s="16"/>
      <c r="WV48" s="16"/>
      <c r="WW48" s="16"/>
      <c r="WX48" s="16"/>
      <c r="WY48" s="16"/>
      <c r="WZ48" s="16"/>
      <c r="XA48" s="16"/>
      <c r="XB48" s="16"/>
      <c r="XC48" s="16"/>
      <c r="XD48" s="16"/>
      <c r="XE48" s="16"/>
      <c r="XF48" s="16"/>
      <c r="XG48" s="16"/>
      <c r="XH48" s="16"/>
      <c r="XI48" s="16"/>
      <c r="XJ48" s="16"/>
      <c r="XK48" s="16"/>
      <c r="XL48" s="16"/>
      <c r="XM48" s="16"/>
      <c r="XN48" s="16"/>
      <c r="XO48" s="16"/>
      <c r="XP48" s="16"/>
      <c r="XQ48" s="16"/>
      <c r="XR48" s="16"/>
      <c r="XS48" s="16"/>
      <c r="XT48" s="16"/>
      <c r="XU48" s="16"/>
      <c r="XV48" s="16"/>
      <c r="XW48" s="16"/>
      <c r="XX48" s="16"/>
      <c r="XY48" s="16"/>
      <c r="XZ48" s="16"/>
      <c r="YA48" s="16"/>
      <c r="YB48" s="16"/>
      <c r="YC48" s="16"/>
      <c r="YD48" s="16"/>
      <c r="YE48" s="16"/>
      <c r="YF48" s="16"/>
      <c r="YG48" s="16"/>
      <c r="YH48" s="16"/>
      <c r="YI48" s="16"/>
      <c r="YJ48" s="16"/>
      <c r="YK48" s="16"/>
      <c r="YL48" s="16"/>
      <c r="YM48" s="16"/>
      <c r="YN48" s="16"/>
      <c r="YO48" s="16"/>
      <c r="YP48" s="16"/>
      <c r="YQ48" s="16"/>
      <c r="YR48" s="16"/>
      <c r="YS48" s="16"/>
      <c r="YT48" s="16"/>
      <c r="YU48" s="16"/>
      <c r="YV48" s="16"/>
      <c r="YW48" s="16"/>
      <c r="YX48" s="16"/>
      <c r="YY48" s="16"/>
      <c r="YZ48" s="16"/>
      <c r="ZA48" s="16"/>
      <c r="ZB48" s="16"/>
      <c r="ZC48" s="16"/>
      <c r="ZD48" s="16"/>
      <c r="ZE48" s="16"/>
      <c r="ZF48" s="16"/>
      <c r="ZG48" s="16"/>
      <c r="ZH48" s="16"/>
      <c r="ZI48" s="16"/>
      <c r="ZJ48" s="16"/>
      <c r="ZK48" s="16"/>
      <c r="ZL48" s="16"/>
      <c r="ZM48" s="16"/>
      <c r="ZN48" s="16"/>
      <c r="ZO48" s="16"/>
      <c r="ZP48" s="16"/>
      <c r="ZQ48" s="16"/>
      <c r="ZR48" s="16"/>
      <c r="ZS48" s="16"/>
      <c r="ZT48" s="16"/>
      <c r="ZU48" s="16"/>
      <c r="ZV48" s="16"/>
      <c r="ZW48" s="16"/>
      <c r="ZX48" s="16"/>
      <c r="ZY48" s="16"/>
      <c r="ZZ48" s="16"/>
      <c r="AAA48" s="16"/>
      <c r="AAB48" s="16"/>
      <c r="AAC48" s="16"/>
      <c r="AAD48" s="16"/>
      <c r="AAE48" s="16"/>
      <c r="AAF48" s="16"/>
      <c r="AAG48" s="16"/>
      <c r="AAH48" s="16"/>
      <c r="AAI48" s="16"/>
      <c r="AAJ48" s="16"/>
      <c r="AAK48" s="16"/>
      <c r="AAL48" s="16"/>
      <c r="AAM48" s="16"/>
      <c r="AAN48" s="16"/>
      <c r="AAO48" s="16"/>
      <c r="AAP48" s="16"/>
      <c r="AAQ48" s="16"/>
      <c r="AAR48" s="16"/>
      <c r="AAS48" s="16"/>
      <c r="AAT48" s="16"/>
      <c r="AAU48" s="16"/>
      <c r="AAV48" s="16"/>
      <c r="AAW48" s="16"/>
      <c r="AAX48" s="16"/>
      <c r="AAY48" s="16"/>
      <c r="AAZ48" s="16"/>
      <c r="ABA48" s="16"/>
      <c r="ABB48" s="16"/>
      <c r="ABC48" s="16"/>
      <c r="ABD48" s="16"/>
      <c r="ABE48" s="16"/>
      <c r="ABF48" s="16"/>
      <c r="ABG48" s="16"/>
      <c r="ABH48" s="16"/>
      <c r="ABI48" s="16"/>
      <c r="ABJ48" s="16"/>
      <c r="ABK48" s="16"/>
      <c r="ABL48" s="16"/>
      <c r="ABM48" s="16"/>
      <c r="ABN48" s="16"/>
      <c r="ABO48" s="16"/>
      <c r="ABP48" s="16"/>
      <c r="ABQ48" s="16"/>
      <c r="ABR48" s="16"/>
      <c r="ABS48" s="16"/>
      <c r="ABT48" s="16"/>
      <c r="ABU48" s="16"/>
      <c r="ABV48" s="16"/>
      <c r="ABW48" s="16"/>
      <c r="ABX48" s="16"/>
      <c r="ABY48" s="16"/>
      <c r="ABZ48" s="16"/>
      <c r="ACA48" s="16"/>
      <c r="ACB48" s="16"/>
      <c r="ACC48" s="16"/>
      <c r="ACD48" s="16"/>
      <c r="ACE48" s="16"/>
      <c r="ACF48" s="16"/>
      <c r="ACG48" s="16"/>
      <c r="ACH48" s="16"/>
      <c r="ACI48" s="16"/>
      <c r="ACJ48" s="16"/>
      <c r="ACK48" s="16"/>
      <c r="ACL48" s="16"/>
      <c r="ACM48" s="16"/>
      <c r="ACN48" s="16"/>
      <c r="ACO48" s="16"/>
      <c r="ACP48" s="16"/>
      <c r="ACQ48" s="16"/>
      <c r="ACR48" s="16"/>
      <c r="ACS48" s="16"/>
      <c r="ACT48" s="16"/>
      <c r="ACU48" s="16"/>
      <c r="ACV48" s="16"/>
      <c r="ACW48" s="16"/>
      <c r="ACX48" s="16"/>
      <c r="ACY48" s="16"/>
      <c r="ACZ48" s="16"/>
      <c r="ADA48" s="16"/>
      <c r="ADB48" s="16"/>
      <c r="ADC48" s="16"/>
      <c r="ADD48" s="16"/>
      <c r="ADE48" s="16"/>
      <c r="ADF48" s="16"/>
      <c r="ADG48" s="16"/>
      <c r="ADH48" s="16"/>
      <c r="ADI48" s="16"/>
      <c r="ADJ48" s="16"/>
      <c r="ADK48" s="16"/>
      <c r="ADL48" s="16"/>
      <c r="ADM48" s="16"/>
      <c r="ADN48" s="16"/>
      <c r="ADO48" s="16"/>
      <c r="ADP48" s="16"/>
      <c r="ADQ48" s="16"/>
      <c r="ADR48" s="16"/>
      <c r="ADS48" s="16"/>
      <c r="ADT48" s="16"/>
      <c r="ADU48" s="16"/>
      <c r="ADV48" s="16"/>
      <c r="ADW48" s="16"/>
      <c r="ADX48" s="16"/>
      <c r="ADY48" s="16"/>
      <c r="ADZ48" s="16"/>
      <c r="AEA48" s="16"/>
      <c r="AEB48" s="16"/>
      <c r="AEC48" s="16"/>
      <c r="AED48" s="16"/>
      <c r="AEE48" s="16"/>
      <c r="AEF48" s="16"/>
      <c r="AEG48" s="16"/>
      <c r="AEH48" s="16"/>
      <c r="AEI48" s="16"/>
      <c r="AEJ48" s="16"/>
      <c r="AEK48" s="16"/>
      <c r="AEL48" s="16"/>
      <c r="AEM48" s="16"/>
      <c r="AEN48" s="16"/>
      <c r="AEO48" s="16"/>
      <c r="AEP48" s="16"/>
      <c r="AEQ48" s="16"/>
      <c r="AER48" s="16"/>
      <c r="AES48" s="16"/>
      <c r="AET48" s="16"/>
      <c r="AEU48" s="16"/>
      <c r="AEV48" s="16"/>
      <c r="AEW48" s="16"/>
      <c r="AEX48" s="16"/>
      <c r="AEY48" s="16"/>
      <c r="AEZ48" s="16"/>
      <c r="AFA48" s="16"/>
      <c r="AFB48" s="16"/>
      <c r="AFC48" s="16"/>
      <c r="AFD48" s="16"/>
      <c r="AFE48" s="16"/>
      <c r="AFF48" s="16"/>
      <c r="AFG48" s="16"/>
      <c r="AFH48" s="16"/>
      <c r="AFI48" s="16"/>
      <c r="AFJ48" s="16"/>
      <c r="AFK48" s="16"/>
      <c r="AFL48" s="16"/>
      <c r="AFM48" s="16"/>
      <c r="AFN48" s="16"/>
      <c r="AFO48" s="16"/>
      <c r="AFP48" s="16"/>
      <c r="AFQ48" s="16"/>
      <c r="AFR48" s="16"/>
      <c r="AFS48" s="16"/>
      <c r="AFT48" s="16"/>
      <c r="AFU48" s="16"/>
      <c r="AFV48" s="16"/>
      <c r="AFW48" s="16"/>
      <c r="AFX48" s="16"/>
      <c r="AFY48" s="16"/>
      <c r="AFZ48" s="16"/>
      <c r="AGA48" s="16"/>
      <c r="AGB48" s="16"/>
      <c r="AGC48" s="16"/>
      <c r="AGD48" s="16"/>
      <c r="AGE48" s="16"/>
      <c r="AGF48" s="16"/>
      <c r="AGG48" s="16"/>
      <c r="AGH48" s="16"/>
      <c r="AGI48" s="16"/>
      <c r="AGJ48" s="16"/>
      <c r="AGK48" s="16"/>
      <c r="AGL48" s="16"/>
      <c r="AGM48" s="16"/>
      <c r="AGN48" s="16"/>
      <c r="AGO48" s="16"/>
      <c r="AGP48" s="16"/>
      <c r="AGQ48" s="16"/>
      <c r="AGR48" s="16"/>
      <c r="AGS48" s="16"/>
      <c r="AGT48" s="16"/>
      <c r="AGU48" s="16"/>
      <c r="AGV48" s="16"/>
      <c r="AGW48" s="16"/>
      <c r="AGX48" s="16"/>
      <c r="AGY48" s="16"/>
      <c r="AGZ48" s="16"/>
      <c r="AHA48" s="16"/>
      <c r="AHB48" s="16"/>
      <c r="AHC48" s="16"/>
      <c r="AHD48" s="16"/>
      <c r="AHE48" s="16"/>
      <c r="AHF48" s="16"/>
      <c r="AHG48" s="16"/>
      <c r="AHH48" s="16"/>
      <c r="AHI48" s="16"/>
      <c r="AHJ48" s="16"/>
      <c r="AHK48" s="16"/>
      <c r="AHL48" s="16"/>
      <c r="AHM48" s="16"/>
      <c r="AHN48" s="16"/>
      <c r="AHO48" s="16"/>
      <c r="AHP48" s="16"/>
      <c r="AHQ48" s="16"/>
      <c r="AHR48" s="16"/>
      <c r="AHS48" s="16"/>
      <c r="AHT48" s="16"/>
      <c r="AHU48" s="16"/>
      <c r="AHV48" s="16"/>
      <c r="AHW48" s="16"/>
      <c r="AHX48" s="16"/>
      <c r="AHY48" s="16"/>
      <c r="AHZ48" s="16"/>
      <c r="AIA48" s="16"/>
      <c r="AIB48" s="16"/>
      <c r="AIC48" s="16"/>
      <c r="AID48" s="16"/>
      <c r="AIE48" s="16"/>
      <c r="AIF48" s="16"/>
      <c r="AIG48" s="16"/>
      <c r="AIH48" s="16"/>
      <c r="AII48" s="16"/>
      <c r="AIJ48" s="16"/>
      <c r="AIK48" s="16"/>
      <c r="AIL48" s="16"/>
      <c r="AIM48" s="16"/>
      <c r="AIN48" s="16"/>
      <c r="AIO48" s="16"/>
      <c r="AIP48" s="16"/>
      <c r="AIQ48" s="16"/>
      <c r="AIR48" s="16"/>
      <c r="AIS48" s="16"/>
      <c r="AIT48" s="16"/>
      <c r="AIU48" s="16"/>
      <c r="AIV48" s="16"/>
      <c r="AIW48" s="16"/>
      <c r="AIX48" s="16"/>
      <c r="AIY48" s="16"/>
      <c r="AIZ48" s="16"/>
      <c r="AJA48" s="16"/>
      <c r="AJB48" s="16"/>
      <c r="AJC48" s="16"/>
      <c r="AJD48" s="16"/>
      <c r="AJE48" s="16"/>
      <c r="AJF48" s="16"/>
      <c r="AJG48" s="16"/>
      <c r="AJH48" s="16"/>
      <c r="AJI48" s="16"/>
      <c r="AJJ48" s="16"/>
      <c r="AJK48" s="16"/>
      <c r="AJL48" s="16"/>
      <c r="AJM48" s="16"/>
      <c r="AJN48" s="16"/>
      <c r="AJO48" s="16"/>
      <c r="AJP48" s="16"/>
      <c r="AJQ48" s="16"/>
      <c r="AJR48" s="16"/>
      <c r="AJS48" s="16"/>
      <c r="AJT48" s="16"/>
      <c r="AJU48" s="16"/>
      <c r="AJV48" s="16"/>
      <c r="AJW48" s="16"/>
      <c r="AJX48" s="16"/>
      <c r="AJY48" s="16"/>
      <c r="AJZ48" s="16"/>
      <c r="AKA48" s="16"/>
      <c r="AKB48" s="16"/>
      <c r="AKC48" s="16"/>
      <c r="AKD48" s="16"/>
      <c r="AKE48" s="16"/>
      <c r="AKF48" s="16"/>
      <c r="AKG48" s="16"/>
      <c r="AKH48" s="16"/>
      <c r="AKI48" s="16"/>
      <c r="AKJ48" s="16"/>
      <c r="AKK48" s="16"/>
      <c r="AKL48" s="16"/>
      <c r="AKM48" s="16"/>
      <c r="AKN48" s="16"/>
      <c r="AKO48" s="16"/>
      <c r="AKP48" s="16"/>
      <c r="AKQ48" s="16"/>
      <c r="AKR48" s="16"/>
      <c r="AKS48" s="16"/>
      <c r="AKT48" s="16"/>
      <c r="AKU48" s="16"/>
      <c r="AKV48" s="16"/>
      <c r="AKW48" s="16"/>
      <c r="AKX48" s="16"/>
      <c r="AKY48" s="16"/>
      <c r="AKZ48" s="16"/>
      <c r="ALA48" s="16"/>
      <c r="ALB48" s="16"/>
      <c r="ALC48" s="16"/>
      <c r="ALD48" s="16"/>
      <c r="ALE48" s="16"/>
      <c r="ALF48" s="16"/>
      <c r="ALG48" s="16"/>
      <c r="ALH48" s="16"/>
      <c r="ALI48" s="16"/>
      <c r="ALJ48" s="16"/>
      <c r="ALK48" s="16"/>
      <c r="ALL48" s="16"/>
    </row>
    <row r="49" spans="1:1000" customFormat="1" ht="12.75" x14ac:dyDescent="0.2">
      <c r="A49" s="41" t="str">
        <f ca="1">IF(_xll.TM1RPTELLEV($H$40,$H49)=0,"Root",IF(OR(_xll.ELLEV($B$10,$H49)=0,_xll.TM1RPTELLEV($H$40,$H49)+1&gt;=VALUE($L$29)),"Base","Default"))</f>
        <v>Base</v>
      </c>
      <c r="B49" s="16"/>
      <c r="C49" s="16" t="str">
        <f ca="1">_xll.DBRW($G$16,$H49,C$38)</f>
        <v>1</v>
      </c>
      <c r="D49" s="16">
        <f ca="1">_xll.DBRW($D$16,E$7,$H$33,$E$9,$H49,$D$11,$H$34,$D$38)</f>
        <v>0</v>
      </c>
      <c r="E49" s="25">
        <f ca="1">_xll.DBRW($E$16,E$7,$H$33,$E$9,$H49,$D$11,E$38,E$12,E$13)</f>
        <v>0</v>
      </c>
      <c r="F49" s="22"/>
      <c r="G49" s="89" t="str">
        <f ca="1">_xll.DBRW($G$16,$H49,G$13)&amp;IF(_xll.ELLEV($B$10,$H49)&lt;&gt;0,"",IF($D49&lt;&gt;0,"Annual",IF($E49&lt;&gt;0,"LID","")))</f>
        <v/>
      </c>
      <c r="H49" s="116" t="s">
        <v>151</v>
      </c>
      <c r="I49" s="91">
        <f ca="1">_xll.DBRW($B$16,I$7,$H$33,$D$9,$H49,$D$11,I$12,I$13)</f>
        <v>3705467.6390269389</v>
      </c>
      <c r="J49" s="91">
        <f ca="1">_xll.DBRW($B$16,J$7,$H$33,$D$9,$H49,$D$11,J$12,J$13)</f>
        <v>278060.55349447433</v>
      </c>
      <c r="K49" s="91">
        <f ca="1">_xll.DBRW($B$16,K$7,$H$33,$D$9,$H49,$D$11,K$12,K$13)</f>
        <v>72076.181928002115</v>
      </c>
      <c r="L49" s="91">
        <f ca="1">_xll.DBRW($B$16,L$7,$H$33,$D$9,$H49,$D$11,L$12,L$13)</f>
        <v>102134.52045622389</v>
      </c>
      <c r="M49" s="91">
        <f ca="1">_xll.DBRW($B$16,M$7,$H$33,$D$9,$H49,$D$11,M$12,M$13)</f>
        <v>289505.68587896222</v>
      </c>
      <c r="N49" s="91">
        <f ca="1">_xll.DBRW($B$16,N$7,$H$33,$D$9,$H49,$D$11,N$12,N$13)</f>
        <v>114756.98785013299</v>
      </c>
      <c r="O49" s="91">
        <f ca="1">_xll.DBRW($B$16,O$7,$H$33,$D$9,$H49,$D$11,O$12,O$13)</f>
        <v>87587.831894751303</v>
      </c>
      <c r="P49" s="91">
        <f ca="1">_xll.DBRW($B$16,P$7,$H$33,$D$9,$H49,$D$11,P$12,P$13)</f>
        <v>113463.579257473</v>
      </c>
      <c r="Q49" s="91">
        <f ca="1">_xll.DBRW($B$16,Q$7,$H$33,$D$9,$H49,$D$11,Q$12,Q$13)</f>
        <v>106756.93692804901</v>
      </c>
      <c r="R49" s="91">
        <f ca="1">_xll.DBRW($B$16,R$7,$H$33,$D$9,$H49,$D$11,R$12,R$13)</f>
        <v>23365.945324076401</v>
      </c>
      <c r="S49" s="91">
        <f ca="1">_xll.DBRW($B$16,S$7,$H$33,$D$9,$H49,$D$11,S$12,S$13)</f>
        <v>77848.596155168096</v>
      </c>
      <c r="T49" s="91">
        <f ca="1">_xll.DBRW($B$16,T$7,$H$33,$D$9,$H49,$D$11,T$12,T$13)</f>
        <v>75438.893383889197</v>
      </c>
      <c r="U49" s="91">
        <f ca="1">_xll.DBRW($B$16,U$7,$H$33,$D$9,$H49,$D$11,U$12,U$13)</f>
        <v>29208.724671274202</v>
      </c>
      <c r="V49" s="91">
        <f ca="1">_xll.DBRW($B$16,V$7,$H$33,$D$9,$H49,$D$11,V$12,V$13)</f>
        <v>5075672.0762494151</v>
      </c>
      <c r="W49" s="16"/>
      <c r="X49" s="92">
        <f ca="1">_xll.DBRW($B$16,X$7,$H$33,$D$9,$H49,$D$11,X$12,X$13)</f>
        <v>4767714.3933948986</v>
      </c>
      <c r="Y49" s="93">
        <f t="shared" ca="1" si="6"/>
        <v>6.4592309321455099E-2</v>
      </c>
      <c r="Z49" s="16"/>
      <c r="AA49" s="92">
        <f ca="1">_xll.DBRW($B$16,AA$7,$H$33,$D$9,$H49,$D$11,AA$12,AA$13)</f>
        <v>0</v>
      </c>
      <c r="AB49" s="93" t="str">
        <f t="shared" ca="1" si="7"/>
        <v/>
      </c>
      <c r="AC49" s="16"/>
      <c r="AD49" s="111" t="str">
        <f ca="1">_xll.DBRW($B$16,AD$7,$H$33,$D$9,$H49,$D$11,AD$12,AD$13)</f>
        <v/>
      </c>
      <c r="AE49" s="111" t="str">
        <f ca="1">_xll.DBRW($B$16,AE$7,$H$33,$D$9,$H49,$D$11,AE$12,AE$13)</f>
        <v/>
      </c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  <c r="DW49" s="16"/>
      <c r="DX49" s="16"/>
      <c r="DY49" s="16"/>
      <c r="DZ49" s="16"/>
      <c r="EA49" s="16"/>
      <c r="EB49" s="16"/>
      <c r="EC49" s="16"/>
      <c r="ED49" s="16"/>
      <c r="EE49" s="16"/>
      <c r="EF49" s="16"/>
      <c r="EG49" s="16"/>
      <c r="EH49" s="16"/>
      <c r="EI49" s="16"/>
      <c r="EJ49" s="16"/>
      <c r="EK49" s="16"/>
      <c r="EL49" s="16"/>
      <c r="EM49" s="16"/>
      <c r="EN49" s="16"/>
      <c r="EO49" s="16"/>
      <c r="EP49" s="16"/>
      <c r="EQ49" s="16"/>
      <c r="ER49" s="16"/>
      <c r="ES49" s="16"/>
      <c r="ET49" s="16"/>
      <c r="EU49" s="16"/>
      <c r="EV49" s="16"/>
      <c r="EW49" s="16"/>
      <c r="EX49" s="16"/>
      <c r="EY49" s="16"/>
      <c r="EZ49" s="16"/>
      <c r="FA49" s="16"/>
      <c r="FB49" s="16"/>
      <c r="FC49" s="16"/>
      <c r="FD49" s="16"/>
      <c r="FE49" s="16"/>
      <c r="FF49" s="16"/>
      <c r="FG49" s="16"/>
      <c r="FH49" s="16"/>
      <c r="FI49" s="16"/>
      <c r="FJ49" s="16"/>
      <c r="FK49" s="16"/>
      <c r="FL49" s="16"/>
      <c r="FM49" s="16"/>
      <c r="FN49" s="16"/>
      <c r="FO49" s="16"/>
      <c r="FP49" s="16"/>
      <c r="FQ49" s="16"/>
      <c r="FR49" s="16"/>
      <c r="FS49" s="16"/>
      <c r="FT49" s="16"/>
      <c r="FU49" s="16"/>
      <c r="FV49" s="16"/>
      <c r="FW49" s="16"/>
      <c r="FX49" s="16"/>
      <c r="FY49" s="16"/>
      <c r="FZ49" s="16"/>
      <c r="GA49" s="16"/>
      <c r="GB49" s="16"/>
      <c r="GC49" s="16"/>
      <c r="GD49" s="16"/>
      <c r="GE49" s="16"/>
      <c r="GF49" s="16"/>
      <c r="GG49" s="16"/>
      <c r="GH49" s="16"/>
      <c r="GI49" s="16"/>
      <c r="GJ49" s="16"/>
      <c r="GK49" s="16"/>
      <c r="GL49" s="16"/>
      <c r="GM49" s="16"/>
      <c r="GN49" s="16"/>
      <c r="GO49" s="16"/>
      <c r="GP49" s="16"/>
      <c r="GQ49" s="16"/>
      <c r="GR49" s="16"/>
      <c r="GS49" s="16"/>
      <c r="GT49" s="16"/>
      <c r="GU49" s="16"/>
      <c r="GV49" s="16"/>
      <c r="GW49" s="16"/>
      <c r="GX49" s="16"/>
      <c r="GY49" s="16"/>
      <c r="GZ49" s="16"/>
      <c r="HA49" s="16"/>
      <c r="HB49" s="16"/>
      <c r="HC49" s="16"/>
      <c r="HD49" s="16"/>
      <c r="HE49" s="16"/>
      <c r="HF49" s="16"/>
      <c r="HG49" s="16"/>
      <c r="HH49" s="16"/>
      <c r="HI49" s="16"/>
      <c r="HJ49" s="16"/>
      <c r="HK49" s="16"/>
      <c r="HL49" s="16"/>
      <c r="HM49" s="16"/>
      <c r="HN49" s="16"/>
      <c r="HO49" s="16"/>
      <c r="HP49" s="16"/>
      <c r="HQ49" s="16"/>
      <c r="HR49" s="16"/>
      <c r="HS49" s="16"/>
      <c r="HT49" s="16"/>
      <c r="HU49" s="16"/>
      <c r="HV49" s="16"/>
      <c r="HW49" s="16"/>
      <c r="HX49" s="16"/>
      <c r="HY49" s="16"/>
      <c r="HZ49" s="16"/>
      <c r="IA49" s="16"/>
      <c r="IB49" s="16"/>
      <c r="IC49" s="16"/>
      <c r="ID49" s="16"/>
      <c r="IE49" s="16"/>
      <c r="IF49" s="16"/>
      <c r="IG49" s="16"/>
      <c r="IH49" s="16"/>
      <c r="II49" s="16"/>
      <c r="IJ49" s="16"/>
      <c r="IK49" s="16"/>
      <c r="IL49" s="16"/>
      <c r="IM49" s="16"/>
      <c r="IN49" s="16"/>
      <c r="IO49" s="16"/>
      <c r="IP49" s="16"/>
      <c r="IQ49" s="16"/>
      <c r="IR49" s="16"/>
      <c r="IS49" s="16"/>
      <c r="IT49" s="16"/>
      <c r="IU49" s="16"/>
      <c r="IV49" s="16"/>
      <c r="IW49" s="16"/>
      <c r="IX49" s="16"/>
      <c r="IY49" s="16"/>
      <c r="IZ49" s="16"/>
      <c r="JA49" s="16"/>
      <c r="JB49" s="16"/>
      <c r="JC49" s="16"/>
      <c r="JD49" s="16"/>
      <c r="JE49" s="16"/>
      <c r="JF49" s="16"/>
      <c r="JG49" s="16"/>
      <c r="JH49" s="16"/>
      <c r="JI49" s="16"/>
      <c r="JJ49" s="16"/>
      <c r="JK49" s="16"/>
      <c r="JL49" s="16"/>
      <c r="JM49" s="16"/>
      <c r="JN49" s="16"/>
      <c r="JO49" s="16"/>
      <c r="JP49" s="16"/>
      <c r="JQ49" s="16"/>
      <c r="JR49" s="16"/>
      <c r="JS49" s="16"/>
      <c r="JT49" s="16"/>
      <c r="JU49" s="16"/>
      <c r="JV49" s="16"/>
      <c r="JW49" s="16"/>
      <c r="JX49" s="16"/>
      <c r="JY49" s="16"/>
      <c r="JZ49" s="16"/>
      <c r="KA49" s="16"/>
      <c r="KB49" s="16"/>
      <c r="KC49" s="16"/>
      <c r="KD49" s="16"/>
      <c r="KE49" s="16"/>
      <c r="KF49" s="16"/>
      <c r="KG49" s="16"/>
      <c r="KH49" s="16"/>
      <c r="KI49" s="16"/>
      <c r="KJ49" s="16"/>
      <c r="KK49" s="16"/>
      <c r="KL49" s="16"/>
      <c r="KM49" s="16"/>
      <c r="KN49" s="16"/>
      <c r="KO49" s="16"/>
      <c r="KP49" s="16"/>
      <c r="KQ49" s="16"/>
      <c r="KR49" s="16"/>
      <c r="KS49" s="16"/>
      <c r="KT49" s="16"/>
      <c r="KU49" s="16"/>
      <c r="KV49" s="16"/>
      <c r="KW49" s="16"/>
      <c r="KX49" s="16"/>
      <c r="KY49" s="16"/>
      <c r="KZ49" s="16"/>
      <c r="LA49" s="16"/>
      <c r="LB49" s="16"/>
      <c r="LC49" s="16"/>
      <c r="LD49" s="16"/>
      <c r="LE49" s="16"/>
      <c r="LF49" s="16"/>
      <c r="LG49" s="16"/>
      <c r="LH49" s="16"/>
      <c r="LI49" s="16"/>
      <c r="LJ49" s="16"/>
      <c r="LK49" s="16"/>
      <c r="LL49" s="16"/>
      <c r="LM49" s="16"/>
      <c r="LN49" s="16"/>
      <c r="LO49" s="16"/>
      <c r="LP49" s="16"/>
      <c r="LQ49" s="16"/>
      <c r="LR49" s="16"/>
      <c r="LS49" s="16"/>
      <c r="LT49" s="16"/>
      <c r="LU49" s="16"/>
      <c r="LV49" s="16"/>
      <c r="LW49" s="16"/>
      <c r="LX49" s="16"/>
      <c r="LY49" s="16"/>
      <c r="LZ49" s="16"/>
      <c r="MA49" s="16"/>
      <c r="MB49" s="16"/>
      <c r="MC49" s="16"/>
      <c r="MD49" s="16"/>
      <c r="ME49" s="16"/>
      <c r="MF49" s="16"/>
      <c r="MG49" s="16"/>
      <c r="MH49" s="16"/>
      <c r="MI49" s="16"/>
      <c r="MJ49" s="16"/>
      <c r="MK49" s="16"/>
      <c r="ML49" s="16"/>
      <c r="MM49" s="16"/>
      <c r="MN49" s="16"/>
      <c r="MO49" s="16"/>
      <c r="MP49" s="16"/>
      <c r="MQ49" s="16"/>
      <c r="MR49" s="16"/>
      <c r="MS49" s="16"/>
      <c r="MT49" s="16"/>
      <c r="MU49" s="16"/>
      <c r="MV49" s="16"/>
      <c r="MW49" s="16"/>
      <c r="MX49" s="16"/>
      <c r="MY49" s="16"/>
      <c r="MZ49" s="16"/>
      <c r="NA49" s="16"/>
      <c r="NB49" s="16"/>
      <c r="NC49" s="16"/>
      <c r="ND49" s="16"/>
      <c r="NE49" s="16"/>
      <c r="NF49" s="16"/>
      <c r="NG49" s="16"/>
      <c r="NH49" s="16"/>
      <c r="NI49" s="16"/>
      <c r="NJ49" s="16"/>
      <c r="NK49" s="16"/>
      <c r="NL49" s="16"/>
      <c r="NM49" s="16"/>
      <c r="NN49" s="16"/>
      <c r="NO49" s="16"/>
      <c r="NP49" s="16"/>
      <c r="NQ49" s="16"/>
      <c r="NR49" s="16"/>
      <c r="NS49" s="16"/>
      <c r="NT49" s="16"/>
      <c r="NU49" s="16"/>
      <c r="NV49" s="16"/>
      <c r="NW49" s="16"/>
      <c r="NX49" s="16"/>
      <c r="NY49" s="16"/>
      <c r="NZ49" s="16"/>
      <c r="OA49" s="16"/>
      <c r="OB49" s="16"/>
      <c r="OC49" s="16"/>
      <c r="OD49" s="16"/>
      <c r="OE49" s="16"/>
      <c r="OF49" s="16"/>
      <c r="OG49" s="16"/>
      <c r="OH49" s="16"/>
      <c r="OI49" s="16"/>
      <c r="OJ49" s="16"/>
      <c r="OK49" s="16"/>
      <c r="OL49" s="16"/>
      <c r="OM49" s="16"/>
      <c r="ON49" s="16"/>
      <c r="OO49" s="16"/>
      <c r="OP49" s="16"/>
      <c r="OQ49" s="16"/>
      <c r="OR49" s="16"/>
      <c r="OS49" s="16"/>
      <c r="OT49" s="16"/>
      <c r="OU49" s="16"/>
      <c r="OV49" s="16"/>
      <c r="OW49" s="16"/>
      <c r="OX49" s="16"/>
      <c r="OY49" s="16"/>
      <c r="OZ49" s="16"/>
      <c r="PA49" s="16"/>
      <c r="PB49" s="16"/>
      <c r="PC49" s="16"/>
      <c r="PD49" s="16"/>
      <c r="PE49" s="16"/>
      <c r="PF49" s="16"/>
      <c r="PG49" s="16"/>
      <c r="PH49" s="16"/>
      <c r="PI49" s="16"/>
      <c r="PJ49" s="16"/>
      <c r="PK49" s="16"/>
      <c r="PL49" s="16"/>
      <c r="PM49" s="16"/>
      <c r="PN49" s="16"/>
      <c r="PO49" s="16"/>
      <c r="PP49" s="16"/>
      <c r="PQ49" s="16"/>
      <c r="PR49" s="16"/>
      <c r="PS49" s="16"/>
      <c r="PT49" s="16"/>
      <c r="PU49" s="16"/>
      <c r="PV49" s="16"/>
      <c r="PW49" s="16"/>
      <c r="PX49" s="16"/>
      <c r="PY49" s="16"/>
      <c r="PZ49" s="16"/>
      <c r="QA49" s="16"/>
      <c r="QB49" s="16"/>
      <c r="QC49" s="16"/>
      <c r="QD49" s="16"/>
      <c r="QE49" s="16"/>
      <c r="QF49" s="16"/>
      <c r="QG49" s="16"/>
      <c r="QH49" s="16"/>
      <c r="QI49" s="16"/>
      <c r="QJ49" s="16"/>
      <c r="QK49" s="16"/>
      <c r="QL49" s="16"/>
      <c r="QM49" s="16"/>
      <c r="QN49" s="16"/>
      <c r="QO49" s="16"/>
      <c r="QP49" s="16"/>
      <c r="QQ49" s="16"/>
      <c r="QR49" s="16"/>
      <c r="QS49" s="16"/>
      <c r="QT49" s="16"/>
      <c r="QU49" s="16"/>
      <c r="QV49" s="16"/>
      <c r="QW49" s="16"/>
      <c r="QX49" s="16"/>
      <c r="QY49" s="16"/>
      <c r="QZ49" s="16"/>
      <c r="RA49" s="16"/>
      <c r="RB49" s="16"/>
      <c r="RC49" s="16"/>
      <c r="RD49" s="16"/>
      <c r="RE49" s="16"/>
      <c r="RF49" s="16"/>
      <c r="RG49" s="16"/>
      <c r="RH49" s="16"/>
      <c r="RI49" s="16"/>
      <c r="RJ49" s="16"/>
      <c r="RK49" s="16"/>
      <c r="RL49" s="16"/>
      <c r="RM49" s="16"/>
      <c r="RN49" s="16"/>
      <c r="RO49" s="16"/>
      <c r="RP49" s="16"/>
      <c r="RQ49" s="16"/>
      <c r="RR49" s="16"/>
      <c r="RS49" s="16"/>
      <c r="RT49" s="16"/>
      <c r="RU49" s="16"/>
      <c r="RV49" s="16"/>
      <c r="RW49" s="16"/>
      <c r="RX49" s="16"/>
      <c r="RY49" s="16"/>
      <c r="RZ49" s="16"/>
      <c r="SA49" s="16"/>
      <c r="SB49" s="16"/>
      <c r="SC49" s="16"/>
      <c r="SD49" s="16"/>
      <c r="SE49" s="16"/>
      <c r="SF49" s="16"/>
      <c r="SG49" s="16"/>
      <c r="SH49" s="16"/>
      <c r="SI49" s="16"/>
      <c r="SJ49" s="16"/>
      <c r="SK49" s="16"/>
      <c r="SL49" s="16"/>
      <c r="SM49" s="16"/>
      <c r="SN49" s="16"/>
      <c r="SO49" s="16"/>
      <c r="SP49" s="16"/>
      <c r="SQ49" s="16"/>
      <c r="SR49" s="16"/>
      <c r="SS49" s="16"/>
      <c r="ST49" s="16"/>
      <c r="SU49" s="16"/>
      <c r="SV49" s="16"/>
      <c r="SW49" s="16"/>
      <c r="SX49" s="16"/>
      <c r="SY49" s="16"/>
      <c r="SZ49" s="16"/>
      <c r="TA49" s="16"/>
      <c r="TB49" s="16"/>
      <c r="TC49" s="16"/>
      <c r="TD49" s="16"/>
      <c r="TE49" s="16"/>
      <c r="TF49" s="16"/>
      <c r="TG49" s="16"/>
      <c r="TH49" s="16"/>
      <c r="TI49" s="16"/>
      <c r="TJ49" s="16"/>
      <c r="TK49" s="16"/>
      <c r="TL49" s="16"/>
      <c r="TM49" s="16"/>
      <c r="TN49" s="16"/>
      <c r="TO49" s="16"/>
      <c r="TP49" s="16"/>
      <c r="TQ49" s="16"/>
      <c r="TR49" s="16"/>
      <c r="TS49" s="16"/>
      <c r="TT49" s="16"/>
      <c r="TU49" s="16"/>
      <c r="TV49" s="16"/>
      <c r="TW49" s="16"/>
      <c r="TX49" s="16"/>
      <c r="TY49" s="16"/>
      <c r="TZ49" s="16"/>
      <c r="UA49" s="16"/>
      <c r="UB49" s="16"/>
      <c r="UC49" s="16"/>
      <c r="UD49" s="16"/>
      <c r="UE49" s="16"/>
      <c r="UF49" s="16"/>
      <c r="UG49" s="16"/>
      <c r="UH49" s="16"/>
      <c r="UI49" s="16"/>
      <c r="UJ49" s="16"/>
      <c r="UK49" s="16"/>
      <c r="UL49" s="16"/>
      <c r="UM49" s="16"/>
      <c r="UN49" s="16"/>
      <c r="UO49" s="16"/>
      <c r="UP49" s="16"/>
      <c r="UQ49" s="16"/>
      <c r="UR49" s="16"/>
      <c r="US49" s="16"/>
      <c r="UT49" s="16"/>
      <c r="UU49" s="16"/>
      <c r="UV49" s="16"/>
      <c r="UW49" s="16"/>
      <c r="UX49" s="16"/>
      <c r="UY49" s="16"/>
      <c r="UZ49" s="16"/>
      <c r="VA49" s="16"/>
      <c r="VB49" s="16"/>
      <c r="VC49" s="16"/>
      <c r="VD49" s="16"/>
      <c r="VE49" s="16"/>
      <c r="VF49" s="16"/>
      <c r="VG49" s="16"/>
      <c r="VH49" s="16"/>
      <c r="VI49" s="16"/>
      <c r="VJ49" s="16"/>
      <c r="VK49" s="16"/>
      <c r="VL49" s="16"/>
      <c r="VM49" s="16"/>
      <c r="VN49" s="16"/>
      <c r="VO49" s="16"/>
      <c r="VP49" s="16"/>
      <c r="VQ49" s="16"/>
      <c r="VR49" s="16"/>
      <c r="VS49" s="16"/>
      <c r="VT49" s="16"/>
      <c r="VU49" s="16"/>
      <c r="VV49" s="16"/>
      <c r="VW49" s="16"/>
      <c r="VX49" s="16"/>
      <c r="VY49" s="16"/>
      <c r="VZ49" s="16"/>
      <c r="WA49" s="16"/>
      <c r="WB49" s="16"/>
      <c r="WC49" s="16"/>
      <c r="WD49" s="16"/>
      <c r="WE49" s="16"/>
      <c r="WF49" s="16"/>
      <c r="WG49" s="16"/>
      <c r="WH49" s="16"/>
      <c r="WI49" s="16"/>
      <c r="WJ49" s="16"/>
      <c r="WK49" s="16"/>
      <c r="WL49" s="16"/>
      <c r="WM49" s="16"/>
      <c r="WN49" s="16"/>
      <c r="WO49" s="16"/>
      <c r="WP49" s="16"/>
      <c r="WQ49" s="16"/>
      <c r="WR49" s="16"/>
      <c r="WS49" s="16"/>
      <c r="WT49" s="16"/>
      <c r="WU49" s="16"/>
      <c r="WV49" s="16"/>
      <c r="WW49" s="16"/>
      <c r="WX49" s="16"/>
      <c r="WY49" s="16"/>
      <c r="WZ49" s="16"/>
      <c r="XA49" s="16"/>
      <c r="XB49" s="16"/>
      <c r="XC49" s="16"/>
      <c r="XD49" s="16"/>
      <c r="XE49" s="16"/>
      <c r="XF49" s="16"/>
      <c r="XG49" s="16"/>
      <c r="XH49" s="16"/>
      <c r="XI49" s="16"/>
      <c r="XJ49" s="16"/>
      <c r="XK49" s="16"/>
      <c r="XL49" s="16"/>
      <c r="XM49" s="16"/>
      <c r="XN49" s="16"/>
      <c r="XO49" s="16"/>
      <c r="XP49" s="16"/>
      <c r="XQ49" s="16"/>
      <c r="XR49" s="16"/>
      <c r="XS49" s="16"/>
      <c r="XT49" s="16"/>
      <c r="XU49" s="16"/>
      <c r="XV49" s="16"/>
      <c r="XW49" s="16"/>
      <c r="XX49" s="16"/>
      <c r="XY49" s="16"/>
      <c r="XZ49" s="16"/>
      <c r="YA49" s="16"/>
      <c r="YB49" s="16"/>
      <c r="YC49" s="16"/>
      <c r="YD49" s="16"/>
      <c r="YE49" s="16"/>
      <c r="YF49" s="16"/>
      <c r="YG49" s="16"/>
      <c r="YH49" s="16"/>
      <c r="YI49" s="16"/>
      <c r="YJ49" s="16"/>
      <c r="YK49" s="16"/>
      <c r="YL49" s="16"/>
      <c r="YM49" s="16"/>
      <c r="YN49" s="16"/>
      <c r="YO49" s="16"/>
      <c r="YP49" s="16"/>
      <c r="YQ49" s="16"/>
      <c r="YR49" s="16"/>
      <c r="YS49" s="16"/>
      <c r="YT49" s="16"/>
      <c r="YU49" s="16"/>
      <c r="YV49" s="16"/>
      <c r="YW49" s="16"/>
      <c r="YX49" s="16"/>
      <c r="YY49" s="16"/>
      <c r="YZ49" s="16"/>
      <c r="ZA49" s="16"/>
      <c r="ZB49" s="16"/>
      <c r="ZC49" s="16"/>
      <c r="ZD49" s="16"/>
      <c r="ZE49" s="16"/>
      <c r="ZF49" s="16"/>
      <c r="ZG49" s="16"/>
      <c r="ZH49" s="16"/>
      <c r="ZI49" s="16"/>
      <c r="ZJ49" s="16"/>
      <c r="ZK49" s="16"/>
      <c r="ZL49" s="16"/>
      <c r="ZM49" s="16"/>
      <c r="ZN49" s="16"/>
      <c r="ZO49" s="16"/>
      <c r="ZP49" s="16"/>
      <c r="ZQ49" s="16"/>
      <c r="ZR49" s="16"/>
      <c r="ZS49" s="16"/>
      <c r="ZT49" s="16"/>
      <c r="ZU49" s="16"/>
      <c r="ZV49" s="16"/>
      <c r="ZW49" s="16"/>
      <c r="ZX49" s="16"/>
      <c r="ZY49" s="16"/>
      <c r="ZZ49" s="16"/>
      <c r="AAA49" s="16"/>
      <c r="AAB49" s="16"/>
      <c r="AAC49" s="16"/>
      <c r="AAD49" s="16"/>
      <c r="AAE49" s="16"/>
      <c r="AAF49" s="16"/>
      <c r="AAG49" s="16"/>
      <c r="AAH49" s="16"/>
      <c r="AAI49" s="16"/>
      <c r="AAJ49" s="16"/>
      <c r="AAK49" s="16"/>
      <c r="AAL49" s="16"/>
      <c r="AAM49" s="16"/>
      <c r="AAN49" s="16"/>
      <c r="AAO49" s="16"/>
      <c r="AAP49" s="16"/>
      <c r="AAQ49" s="16"/>
      <c r="AAR49" s="16"/>
      <c r="AAS49" s="16"/>
      <c r="AAT49" s="16"/>
      <c r="AAU49" s="16"/>
      <c r="AAV49" s="16"/>
      <c r="AAW49" s="16"/>
      <c r="AAX49" s="16"/>
      <c r="AAY49" s="16"/>
      <c r="AAZ49" s="16"/>
      <c r="ABA49" s="16"/>
      <c r="ABB49" s="16"/>
      <c r="ABC49" s="16"/>
      <c r="ABD49" s="16"/>
      <c r="ABE49" s="16"/>
      <c r="ABF49" s="16"/>
      <c r="ABG49" s="16"/>
      <c r="ABH49" s="16"/>
      <c r="ABI49" s="16"/>
      <c r="ABJ49" s="16"/>
      <c r="ABK49" s="16"/>
      <c r="ABL49" s="16"/>
      <c r="ABM49" s="16"/>
      <c r="ABN49" s="16"/>
      <c r="ABO49" s="16"/>
      <c r="ABP49" s="16"/>
      <c r="ABQ49" s="16"/>
      <c r="ABR49" s="16"/>
      <c r="ABS49" s="16"/>
      <c r="ABT49" s="16"/>
      <c r="ABU49" s="16"/>
      <c r="ABV49" s="16"/>
      <c r="ABW49" s="16"/>
      <c r="ABX49" s="16"/>
      <c r="ABY49" s="16"/>
      <c r="ABZ49" s="16"/>
      <c r="ACA49" s="16"/>
      <c r="ACB49" s="16"/>
      <c r="ACC49" s="16"/>
      <c r="ACD49" s="16"/>
      <c r="ACE49" s="16"/>
      <c r="ACF49" s="16"/>
      <c r="ACG49" s="16"/>
      <c r="ACH49" s="16"/>
      <c r="ACI49" s="16"/>
      <c r="ACJ49" s="16"/>
      <c r="ACK49" s="16"/>
      <c r="ACL49" s="16"/>
      <c r="ACM49" s="16"/>
      <c r="ACN49" s="16"/>
      <c r="ACO49" s="16"/>
      <c r="ACP49" s="16"/>
      <c r="ACQ49" s="16"/>
      <c r="ACR49" s="16"/>
      <c r="ACS49" s="16"/>
      <c r="ACT49" s="16"/>
      <c r="ACU49" s="16"/>
      <c r="ACV49" s="16"/>
      <c r="ACW49" s="16"/>
      <c r="ACX49" s="16"/>
      <c r="ACY49" s="16"/>
      <c r="ACZ49" s="16"/>
      <c r="ADA49" s="16"/>
      <c r="ADB49" s="16"/>
      <c r="ADC49" s="16"/>
      <c r="ADD49" s="16"/>
      <c r="ADE49" s="16"/>
      <c r="ADF49" s="16"/>
      <c r="ADG49" s="16"/>
      <c r="ADH49" s="16"/>
      <c r="ADI49" s="16"/>
      <c r="ADJ49" s="16"/>
      <c r="ADK49" s="16"/>
      <c r="ADL49" s="16"/>
      <c r="ADM49" s="16"/>
      <c r="ADN49" s="16"/>
      <c r="ADO49" s="16"/>
      <c r="ADP49" s="16"/>
      <c r="ADQ49" s="16"/>
      <c r="ADR49" s="16"/>
      <c r="ADS49" s="16"/>
      <c r="ADT49" s="16"/>
      <c r="ADU49" s="16"/>
      <c r="ADV49" s="16"/>
      <c r="ADW49" s="16"/>
      <c r="ADX49" s="16"/>
      <c r="ADY49" s="16"/>
      <c r="ADZ49" s="16"/>
      <c r="AEA49" s="16"/>
      <c r="AEB49" s="16"/>
      <c r="AEC49" s="16"/>
      <c r="AED49" s="16"/>
      <c r="AEE49" s="16"/>
      <c r="AEF49" s="16"/>
      <c r="AEG49" s="16"/>
      <c r="AEH49" s="16"/>
      <c r="AEI49" s="16"/>
      <c r="AEJ49" s="16"/>
      <c r="AEK49" s="16"/>
      <c r="AEL49" s="16"/>
      <c r="AEM49" s="16"/>
      <c r="AEN49" s="16"/>
      <c r="AEO49" s="16"/>
      <c r="AEP49" s="16"/>
      <c r="AEQ49" s="16"/>
      <c r="AER49" s="16"/>
      <c r="AES49" s="16"/>
      <c r="AET49" s="16"/>
      <c r="AEU49" s="16"/>
      <c r="AEV49" s="16"/>
      <c r="AEW49" s="16"/>
      <c r="AEX49" s="16"/>
      <c r="AEY49" s="16"/>
      <c r="AEZ49" s="16"/>
      <c r="AFA49" s="16"/>
      <c r="AFB49" s="16"/>
      <c r="AFC49" s="16"/>
      <c r="AFD49" s="16"/>
      <c r="AFE49" s="16"/>
      <c r="AFF49" s="16"/>
      <c r="AFG49" s="16"/>
      <c r="AFH49" s="16"/>
      <c r="AFI49" s="16"/>
      <c r="AFJ49" s="16"/>
      <c r="AFK49" s="16"/>
      <c r="AFL49" s="16"/>
      <c r="AFM49" s="16"/>
      <c r="AFN49" s="16"/>
      <c r="AFO49" s="16"/>
      <c r="AFP49" s="16"/>
      <c r="AFQ49" s="16"/>
      <c r="AFR49" s="16"/>
      <c r="AFS49" s="16"/>
      <c r="AFT49" s="16"/>
      <c r="AFU49" s="16"/>
      <c r="AFV49" s="16"/>
      <c r="AFW49" s="16"/>
      <c r="AFX49" s="16"/>
      <c r="AFY49" s="16"/>
      <c r="AFZ49" s="16"/>
      <c r="AGA49" s="16"/>
      <c r="AGB49" s="16"/>
      <c r="AGC49" s="16"/>
      <c r="AGD49" s="16"/>
      <c r="AGE49" s="16"/>
      <c r="AGF49" s="16"/>
      <c r="AGG49" s="16"/>
      <c r="AGH49" s="16"/>
      <c r="AGI49" s="16"/>
      <c r="AGJ49" s="16"/>
      <c r="AGK49" s="16"/>
      <c r="AGL49" s="16"/>
      <c r="AGM49" s="16"/>
      <c r="AGN49" s="16"/>
      <c r="AGO49" s="16"/>
      <c r="AGP49" s="16"/>
      <c r="AGQ49" s="16"/>
      <c r="AGR49" s="16"/>
      <c r="AGS49" s="16"/>
      <c r="AGT49" s="16"/>
      <c r="AGU49" s="16"/>
      <c r="AGV49" s="16"/>
      <c r="AGW49" s="16"/>
      <c r="AGX49" s="16"/>
      <c r="AGY49" s="16"/>
      <c r="AGZ49" s="16"/>
      <c r="AHA49" s="16"/>
      <c r="AHB49" s="16"/>
      <c r="AHC49" s="16"/>
      <c r="AHD49" s="16"/>
      <c r="AHE49" s="16"/>
      <c r="AHF49" s="16"/>
      <c r="AHG49" s="16"/>
      <c r="AHH49" s="16"/>
      <c r="AHI49" s="16"/>
      <c r="AHJ49" s="16"/>
      <c r="AHK49" s="16"/>
      <c r="AHL49" s="16"/>
      <c r="AHM49" s="16"/>
      <c r="AHN49" s="16"/>
      <c r="AHO49" s="16"/>
      <c r="AHP49" s="16"/>
      <c r="AHQ49" s="16"/>
      <c r="AHR49" s="16"/>
      <c r="AHS49" s="16"/>
      <c r="AHT49" s="16"/>
      <c r="AHU49" s="16"/>
      <c r="AHV49" s="16"/>
      <c r="AHW49" s="16"/>
      <c r="AHX49" s="16"/>
      <c r="AHY49" s="16"/>
      <c r="AHZ49" s="16"/>
      <c r="AIA49" s="16"/>
      <c r="AIB49" s="16"/>
      <c r="AIC49" s="16"/>
      <c r="AID49" s="16"/>
      <c r="AIE49" s="16"/>
      <c r="AIF49" s="16"/>
      <c r="AIG49" s="16"/>
      <c r="AIH49" s="16"/>
      <c r="AII49" s="16"/>
      <c r="AIJ49" s="16"/>
      <c r="AIK49" s="16"/>
      <c r="AIL49" s="16"/>
      <c r="AIM49" s="16"/>
      <c r="AIN49" s="16"/>
      <c r="AIO49" s="16"/>
      <c r="AIP49" s="16"/>
      <c r="AIQ49" s="16"/>
      <c r="AIR49" s="16"/>
      <c r="AIS49" s="16"/>
      <c r="AIT49" s="16"/>
      <c r="AIU49" s="16"/>
      <c r="AIV49" s="16"/>
      <c r="AIW49" s="16"/>
      <c r="AIX49" s="16"/>
      <c r="AIY49" s="16"/>
      <c r="AIZ49" s="16"/>
      <c r="AJA49" s="16"/>
      <c r="AJB49" s="16"/>
      <c r="AJC49" s="16"/>
      <c r="AJD49" s="16"/>
      <c r="AJE49" s="16"/>
      <c r="AJF49" s="16"/>
      <c r="AJG49" s="16"/>
      <c r="AJH49" s="16"/>
      <c r="AJI49" s="16"/>
      <c r="AJJ49" s="16"/>
      <c r="AJK49" s="16"/>
      <c r="AJL49" s="16"/>
      <c r="AJM49" s="16"/>
      <c r="AJN49" s="16"/>
      <c r="AJO49" s="16"/>
      <c r="AJP49" s="16"/>
      <c r="AJQ49" s="16"/>
      <c r="AJR49" s="16"/>
      <c r="AJS49" s="16"/>
      <c r="AJT49" s="16"/>
      <c r="AJU49" s="16"/>
      <c r="AJV49" s="16"/>
      <c r="AJW49" s="16"/>
      <c r="AJX49" s="16"/>
      <c r="AJY49" s="16"/>
      <c r="AJZ49" s="16"/>
      <c r="AKA49" s="16"/>
      <c r="AKB49" s="16"/>
      <c r="AKC49" s="16"/>
      <c r="AKD49" s="16"/>
      <c r="AKE49" s="16"/>
      <c r="AKF49" s="16"/>
      <c r="AKG49" s="16"/>
      <c r="AKH49" s="16"/>
      <c r="AKI49" s="16"/>
      <c r="AKJ49" s="16"/>
      <c r="AKK49" s="16"/>
      <c r="AKL49" s="16"/>
      <c r="AKM49" s="16"/>
      <c r="AKN49" s="16"/>
      <c r="AKO49" s="16"/>
      <c r="AKP49" s="16"/>
      <c r="AKQ49" s="16"/>
      <c r="AKR49" s="16"/>
      <c r="AKS49" s="16"/>
      <c r="AKT49" s="16"/>
      <c r="AKU49" s="16"/>
      <c r="AKV49" s="16"/>
      <c r="AKW49" s="16"/>
      <c r="AKX49" s="16"/>
      <c r="AKY49" s="16"/>
      <c r="AKZ49" s="16"/>
      <c r="ALA49" s="16"/>
      <c r="ALB49" s="16"/>
      <c r="ALC49" s="16"/>
      <c r="ALD49" s="16"/>
      <c r="ALE49" s="16"/>
      <c r="ALF49" s="16"/>
      <c r="ALG49" s="16"/>
      <c r="ALH49" s="16"/>
      <c r="ALI49" s="16"/>
      <c r="ALJ49" s="16"/>
      <c r="ALK49" s="16"/>
      <c r="ALL49" s="16"/>
    </row>
    <row r="50" spans="1:1000" customFormat="1" ht="12.75" x14ac:dyDescent="0.2">
      <c r="A50" s="41" t="str">
        <f ca="1">IF(_xll.TM1RPTELLEV($H$40,$H50)=0,"Root",IF(OR(_xll.ELLEV($B$10,$H50)=0,_xll.TM1RPTELLEV($H$40,$H50)+1&gt;=VALUE($L$29)),"Base","Default"))</f>
        <v>Base</v>
      </c>
      <c r="B50" s="16"/>
      <c r="C50" s="16" t="str">
        <f ca="1">_xll.DBRW($G$16,$H50,C$38)</f>
        <v>1</v>
      </c>
      <c r="D50" s="16">
        <f ca="1">_xll.DBRW($D$16,E$7,$H$33,$E$9,$H50,$D$11,$H$34,$D$38)</f>
        <v>0</v>
      </c>
      <c r="E50" s="25">
        <f ca="1">_xll.DBRW($E$16,E$7,$H$33,$E$9,$H50,$D$11,E$38,E$12,E$13)</f>
        <v>0</v>
      </c>
      <c r="F50" s="22"/>
      <c r="G50" s="89" t="str">
        <f ca="1">_xll.DBRW($G$16,$H50,G$13)&amp;IF(_xll.ELLEV($B$10,$H50)&lt;&gt;0,"",IF($D50&lt;&gt;0,"Annual",IF($E50&lt;&gt;0,"LID","")))</f>
        <v/>
      </c>
      <c r="H50" s="116" t="s">
        <v>152</v>
      </c>
      <c r="I50" s="91">
        <f ca="1">_xll.DBRW($B$16,I$7,$H$33,$D$9,$H50,$D$11,I$12,I$13)</f>
        <v>377952.33073234488</v>
      </c>
      <c r="J50" s="91">
        <f ca="1">_xll.DBRW($B$16,J$7,$H$33,$D$9,$H50,$D$11,J$12,J$13)</f>
        <v>36857.381941717169</v>
      </c>
      <c r="K50" s="91">
        <f ca="1">_xll.DBRW($B$16,K$7,$H$33,$D$9,$H50,$D$11,K$12,K$13)</f>
        <v>401.82354406655168</v>
      </c>
      <c r="L50" s="91">
        <f ca="1">_xll.DBRW($B$16,L$7,$H$33,$D$9,$H50,$D$11,L$12,L$13)</f>
        <v>43517.501113310143</v>
      </c>
      <c r="M50" s="91">
        <f ca="1">_xll.DBRW($B$16,M$7,$H$33,$D$9,$H50,$D$11,M$12,M$13)</f>
        <v>31824.097627200779</v>
      </c>
      <c r="N50" s="91">
        <f ca="1">_xll.DBRW($B$16,N$7,$H$33,$D$9,$H50,$D$11,N$12,N$13)</f>
        <v>8484.8087462810508</v>
      </c>
      <c r="O50" s="91">
        <f ca="1">_xll.DBRW($B$16,O$7,$H$33,$D$9,$H50,$D$11,O$12,O$13)</f>
        <v>-95.936823044249394</v>
      </c>
      <c r="P50" s="91">
        <f ca="1">_xll.DBRW($B$16,P$7,$H$33,$D$9,$H50,$D$11,P$12,P$13)</f>
        <v>15039.783329964799</v>
      </c>
      <c r="Q50" s="91">
        <f ca="1">_xll.DBRW($B$16,Q$7,$H$33,$D$9,$H50,$D$11,Q$12,Q$13)</f>
        <v>595.16819013760801</v>
      </c>
      <c r="R50" s="91">
        <f ca="1">_xll.DBRW($B$16,R$7,$H$33,$D$9,$H50,$D$11,R$12,R$13)</f>
        <v>9955.7676201149206</v>
      </c>
      <c r="S50" s="91">
        <f ca="1">_xll.DBRW($B$16,S$7,$H$33,$D$9,$H50,$D$11,S$12,S$13)</f>
        <v>8557.5567079479897</v>
      </c>
      <c r="T50" s="91">
        <f ca="1">_xll.DBRW($B$16,T$7,$H$33,$D$9,$H50,$D$11,T$12,T$13)</f>
        <v>4923.3671629213404</v>
      </c>
      <c r="U50" s="91">
        <f ca="1">_xll.DBRW($B$16,U$7,$H$33,$D$9,$H50,$D$11,U$12,U$13)</f>
        <v>-2059.64846240411</v>
      </c>
      <c r="V50" s="91">
        <f ca="1">_xll.DBRW($B$16,V$7,$H$33,$D$9,$H50,$D$11,V$12,V$13)</f>
        <v>535954.00143055886</v>
      </c>
      <c r="W50" s="16"/>
      <c r="X50" s="92">
        <f ca="1">_xll.DBRW($B$16,X$7,$H$33,$D$9,$H50,$D$11,X$12,X$13)</f>
        <v>445503.61120242131</v>
      </c>
      <c r="Y50" s="93">
        <f t="shared" ca="1" si="6"/>
        <v>0.20302953321525385</v>
      </c>
      <c r="Z50" s="16"/>
      <c r="AA50" s="92">
        <f ca="1">_xll.DBRW($B$16,AA$7,$H$33,$D$9,$H50,$D$11,AA$12,AA$13)</f>
        <v>0</v>
      </c>
      <c r="AB50" s="93" t="str">
        <f t="shared" ca="1" si="7"/>
        <v/>
      </c>
      <c r="AC50" s="16"/>
      <c r="AD50" s="111" t="str">
        <f ca="1">_xll.DBRW($B$16,AD$7,$H$33,$D$9,$H50,$D$11,AD$12,AD$13)</f>
        <v/>
      </c>
      <c r="AE50" s="111" t="str">
        <f ca="1">_xll.DBRW($B$16,AE$7,$H$33,$D$9,$H50,$D$11,AE$12,AE$13)</f>
        <v/>
      </c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  <c r="EF50" s="16"/>
      <c r="EG50" s="16"/>
      <c r="EH50" s="16"/>
      <c r="EI50" s="16"/>
      <c r="EJ50" s="16"/>
      <c r="EK50" s="16"/>
      <c r="EL50" s="16"/>
      <c r="EM50" s="16"/>
      <c r="EN50" s="16"/>
      <c r="EO50" s="16"/>
      <c r="EP50" s="16"/>
      <c r="EQ50" s="16"/>
      <c r="ER50" s="16"/>
      <c r="ES50" s="16"/>
      <c r="ET50" s="16"/>
      <c r="EU50" s="16"/>
      <c r="EV50" s="16"/>
      <c r="EW50" s="16"/>
      <c r="EX50" s="16"/>
      <c r="EY50" s="16"/>
      <c r="EZ50" s="16"/>
      <c r="FA50" s="16"/>
      <c r="FB50" s="16"/>
      <c r="FC50" s="16"/>
      <c r="FD50" s="16"/>
      <c r="FE50" s="16"/>
      <c r="FF50" s="16"/>
      <c r="FG50" s="16"/>
      <c r="FH50" s="16"/>
      <c r="FI50" s="16"/>
      <c r="FJ50" s="16"/>
      <c r="FK50" s="16"/>
      <c r="FL50" s="16"/>
      <c r="FM50" s="16"/>
      <c r="FN50" s="16"/>
      <c r="FO50" s="16"/>
      <c r="FP50" s="16"/>
      <c r="FQ50" s="16"/>
      <c r="FR50" s="16"/>
      <c r="FS50" s="16"/>
      <c r="FT50" s="16"/>
      <c r="FU50" s="16"/>
      <c r="FV50" s="16"/>
      <c r="FW50" s="16"/>
      <c r="FX50" s="16"/>
      <c r="FY50" s="16"/>
      <c r="FZ50" s="16"/>
      <c r="GA50" s="16"/>
      <c r="GB50" s="16"/>
      <c r="GC50" s="16"/>
      <c r="GD50" s="16"/>
      <c r="GE50" s="16"/>
      <c r="GF50" s="16"/>
      <c r="GG50" s="16"/>
      <c r="GH50" s="16"/>
      <c r="GI50" s="16"/>
      <c r="GJ50" s="16"/>
      <c r="GK50" s="16"/>
      <c r="GL50" s="16"/>
      <c r="GM50" s="16"/>
      <c r="GN50" s="16"/>
      <c r="GO50" s="16"/>
      <c r="GP50" s="16"/>
      <c r="GQ50" s="16"/>
      <c r="GR50" s="16"/>
      <c r="GS50" s="16"/>
      <c r="GT50" s="16"/>
      <c r="GU50" s="16"/>
      <c r="GV50" s="16"/>
      <c r="GW50" s="16"/>
      <c r="GX50" s="16"/>
      <c r="GY50" s="16"/>
      <c r="GZ50" s="16"/>
      <c r="HA50" s="16"/>
      <c r="HB50" s="16"/>
      <c r="HC50" s="16"/>
      <c r="HD50" s="16"/>
      <c r="HE50" s="16"/>
      <c r="HF50" s="16"/>
      <c r="HG50" s="16"/>
      <c r="HH50" s="16"/>
      <c r="HI50" s="16"/>
      <c r="HJ50" s="16"/>
      <c r="HK50" s="16"/>
      <c r="HL50" s="16"/>
      <c r="HM50" s="16"/>
      <c r="HN50" s="16"/>
      <c r="HO50" s="16"/>
      <c r="HP50" s="16"/>
      <c r="HQ50" s="16"/>
      <c r="HR50" s="16"/>
      <c r="HS50" s="16"/>
      <c r="HT50" s="16"/>
      <c r="HU50" s="16"/>
      <c r="HV50" s="16"/>
      <c r="HW50" s="16"/>
      <c r="HX50" s="16"/>
      <c r="HY50" s="16"/>
      <c r="HZ50" s="16"/>
      <c r="IA50" s="16"/>
      <c r="IB50" s="16"/>
      <c r="IC50" s="16"/>
      <c r="ID50" s="16"/>
      <c r="IE50" s="16"/>
      <c r="IF50" s="16"/>
      <c r="IG50" s="16"/>
      <c r="IH50" s="16"/>
      <c r="II50" s="16"/>
      <c r="IJ50" s="16"/>
      <c r="IK50" s="16"/>
      <c r="IL50" s="16"/>
      <c r="IM50" s="16"/>
      <c r="IN50" s="16"/>
      <c r="IO50" s="16"/>
      <c r="IP50" s="16"/>
      <c r="IQ50" s="16"/>
      <c r="IR50" s="16"/>
      <c r="IS50" s="16"/>
      <c r="IT50" s="16"/>
      <c r="IU50" s="16"/>
      <c r="IV50" s="16"/>
      <c r="IW50" s="16"/>
      <c r="IX50" s="16"/>
      <c r="IY50" s="16"/>
      <c r="IZ50" s="16"/>
      <c r="JA50" s="16"/>
      <c r="JB50" s="16"/>
      <c r="JC50" s="16"/>
      <c r="JD50" s="16"/>
      <c r="JE50" s="16"/>
      <c r="JF50" s="16"/>
      <c r="JG50" s="16"/>
      <c r="JH50" s="16"/>
      <c r="JI50" s="16"/>
      <c r="JJ50" s="16"/>
      <c r="JK50" s="16"/>
      <c r="JL50" s="16"/>
      <c r="JM50" s="16"/>
      <c r="JN50" s="16"/>
      <c r="JO50" s="16"/>
      <c r="JP50" s="16"/>
      <c r="JQ50" s="16"/>
      <c r="JR50" s="16"/>
      <c r="JS50" s="16"/>
      <c r="JT50" s="16"/>
      <c r="JU50" s="16"/>
      <c r="JV50" s="16"/>
      <c r="JW50" s="16"/>
      <c r="JX50" s="16"/>
      <c r="JY50" s="16"/>
      <c r="JZ50" s="16"/>
      <c r="KA50" s="16"/>
      <c r="KB50" s="16"/>
      <c r="KC50" s="16"/>
      <c r="KD50" s="16"/>
      <c r="KE50" s="16"/>
      <c r="KF50" s="16"/>
      <c r="KG50" s="16"/>
      <c r="KH50" s="16"/>
      <c r="KI50" s="16"/>
      <c r="KJ50" s="16"/>
      <c r="KK50" s="16"/>
      <c r="KL50" s="16"/>
      <c r="KM50" s="16"/>
      <c r="KN50" s="16"/>
      <c r="KO50" s="16"/>
      <c r="KP50" s="16"/>
      <c r="KQ50" s="16"/>
      <c r="KR50" s="16"/>
      <c r="KS50" s="16"/>
      <c r="KT50" s="16"/>
      <c r="KU50" s="16"/>
      <c r="KV50" s="16"/>
      <c r="KW50" s="16"/>
      <c r="KX50" s="16"/>
      <c r="KY50" s="16"/>
      <c r="KZ50" s="16"/>
      <c r="LA50" s="16"/>
      <c r="LB50" s="16"/>
      <c r="LC50" s="16"/>
      <c r="LD50" s="16"/>
      <c r="LE50" s="16"/>
      <c r="LF50" s="16"/>
      <c r="LG50" s="16"/>
      <c r="LH50" s="16"/>
      <c r="LI50" s="16"/>
      <c r="LJ50" s="16"/>
      <c r="LK50" s="16"/>
      <c r="LL50" s="16"/>
      <c r="LM50" s="16"/>
      <c r="LN50" s="16"/>
      <c r="LO50" s="16"/>
      <c r="LP50" s="16"/>
      <c r="LQ50" s="16"/>
      <c r="LR50" s="16"/>
      <c r="LS50" s="16"/>
      <c r="LT50" s="16"/>
      <c r="LU50" s="16"/>
      <c r="LV50" s="16"/>
      <c r="LW50" s="16"/>
      <c r="LX50" s="16"/>
      <c r="LY50" s="16"/>
      <c r="LZ50" s="16"/>
      <c r="MA50" s="16"/>
      <c r="MB50" s="16"/>
      <c r="MC50" s="16"/>
      <c r="MD50" s="16"/>
      <c r="ME50" s="16"/>
      <c r="MF50" s="16"/>
      <c r="MG50" s="16"/>
      <c r="MH50" s="16"/>
      <c r="MI50" s="16"/>
      <c r="MJ50" s="16"/>
      <c r="MK50" s="16"/>
      <c r="ML50" s="16"/>
      <c r="MM50" s="16"/>
      <c r="MN50" s="16"/>
      <c r="MO50" s="16"/>
      <c r="MP50" s="16"/>
      <c r="MQ50" s="16"/>
      <c r="MR50" s="16"/>
      <c r="MS50" s="16"/>
      <c r="MT50" s="16"/>
      <c r="MU50" s="16"/>
      <c r="MV50" s="16"/>
      <c r="MW50" s="16"/>
      <c r="MX50" s="16"/>
      <c r="MY50" s="16"/>
      <c r="MZ50" s="16"/>
      <c r="NA50" s="16"/>
      <c r="NB50" s="16"/>
      <c r="NC50" s="16"/>
      <c r="ND50" s="16"/>
      <c r="NE50" s="16"/>
      <c r="NF50" s="16"/>
      <c r="NG50" s="16"/>
      <c r="NH50" s="16"/>
      <c r="NI50" s="16"/>
      <c r="NJ50" s="16"/>
      <c r="NK50" s="16"/>
      <c r="NL50" s="16"/>
      <c r="NM50" s="16"/>
      <c r="NN50" s="16"/>
      <c r="NO50" s="16"/>
      <c r="NP50" s="16"/>
      <c r="NQ50" s="16"/>
      <c r="NR50" s="16"/>
      <c r="NS50" s="16"/>
      <c r="NT50" s="16"/>
      <c r="NU50" s="16"/>
      <c r="NV50" s="16"/>
      <c r="NW50" s="16"/>
      <c r="NX50" s="16"/>
      <c r="NY50" s="16"/>
      <c r="NZ50" s="16"/>
      <c r="OA50" s="16"/>
      <c r="OB50" s="16"/>
      <c r="OC50" s="16"/>
      <c r="OD50" s="16"/>
      <c r="OE50" s="16"/>
      <c r="OF50" s="16"/>
      <c r="OG50" s="16"/>
      <c r="OH50" s="16"/>
      <c r="OI50" s="16"/>
      <c r="OJ50" s="16"/>
      <c r="OK50" s="16"/>
      <c r="OL50" s="16"/>
      <c r="OM50" s="16"/>
      <c r="ON50" s="16"/>
      <c r="OO50" s="16"/>
      <c r="OP50" s="16"/>
      <c r="OQ50" s="16"/>
      <c r="OR50" s="16"/>
      <c r="OS50" s="16"/>
      <c r="OT50" s="16"/>
      <c r="OU50" s="16"/>
      <c r="OV50" s="16"/>
      <c r="OW50" s="16"/>
      <c r="OX50" s="16"/>
      <c r="OY50" s="16"/>
      <c r="OZ50" s="16"/>
      <c r="PA50" s="16"/>
      <c r="PB50" s="16"/>
      <c r="PC50" s="16"/>
      <c r="PD50" s="16"/>
      <c r="PE50" s="16"/>
      <c r="PF50" s="16"/>
      <c r="PG50" s="16"/>
      <c r="PH50" s="16"/>
      <c r="PI50" s="16"/>
      <c r="PJ50" s="16"/>
      <c r="PK50" s="16"/>
      <c r="PL50" s="16"/>
      <c r="PM50" s="16"/>
      <c r="PN50" s="16"/>
      <c r="PO50" s="16"/>
      <c r="PP50" s="16"/>
      <c r="PQ50" s="16"/>
      <c r="PR50" s="16"/>
      <c r="PS50" s="16"/>
      <c r="PT50" s="16"/>
      <c r="PU50" s="16"/>
      <c r="PV50" s="16"/>
      <c r="PW50" s="16"/>
      <c r="PX50" s="16"/>
      <c r="PY50" s="16"/>
      <c r="PZ50" s="16"/>
      <c r="QA50" s="16"/>
      <c r="QB50" s="16"/>
      <c r="QC50" s="16"/>
      <c r="QD50" s="16"/>
      <c r="QE50" s="16"/>
      <c r="QF50" s="16"/>
      <c r="QG50" s="16"/>
      <c r="QH50" s="16"/>
      <c r="QI50" s="16"/>
      <c r="QJ50" s="16"/>
      <c r="QK50" s="16"/>
      <c r="QL50" s="16"/>
      <c r="QM50" s="16"/>
      <c r="QN50" s="16"/>
      <c r="QO50" s="16"/>
      <c r="QP50" s="16"/>
      <c r="QQ50" s="16"/>
      <c r="QR50" s="16"/>
      <c r="QS50" s="16"/>
      <c r="QT50" s="16"/>
      <c r="QU50" s="16"/>
      <c r="QV50" s="16"/>
      <c r="QW50" s="16"/>
      <c r="QX50" s="16"/>
      <c r="QY50" s="16"/>
      <c r="QZ50" s="16"/>
      <c r="RA50" s="16"/>
      <c r="RB50" s="16"/>
      <c r="RC50" s="16"/>
      <c r="RD50" s="16"/>
      <c r="RE50" s="16"/>
      <c r="RF50" s="16"/>
      <c r="RG50" s="16"/>
      <c r="RH50" s="16"/>
      <c r="RI50" s="16"/>
      <c r="RJ50" s="16"/>
      <c r="RK50" s="16"/>
      <c r="RL50" s="16"/>
      <c r="RM50" s="16"/>
      <c r="RN50" s="16"/>
      <c r="RO50" s="16"/>
      <c r="RP50" s="16"/>
      <c r="RQ50" s="16"/>
      <c r="RR50" s="16"/>
      <c r="RS50" s="16"/>
      <c r="RT50" s="16"/>
      <c r="RU50" s="16"/>
      <c r="RV50" s="16"/>
      <c r="RW50" s="16"/>
      <c r="RX50" s="16"/>
      <c r="RY50" s="16"/>
      <c r="RZ50" s="16"/>
      <c r="SA50" s="16"/>
      <c r="SB50" s="16"/>
      <c r="SC50" s="16"/>
      <c r="SD50" s="16"/>
      <c r="SE50" s="16"/>
      <c r="SF50" s="16"/>
      <c r="SG50" s="16"/>
      <c r="SH50" s="16"/>
      <c r="SI50" s="16"/>
      <c r="SJ50" s="16"/>
      <c r="SK50" s="16"/>
      <c r="SL50" s="16"/>
      <c r="SM50" s="16"/>
      <c r="SN50" s="16"/>
      <c r="SO50" s="16"/>
      <c r="SP50" s="16"/>
      <c r="SQ50" s="16"/>
      <c r="SR50" s="16"/>
      <c r="SS50" s="16"/>
      <c r="ST50" s="16"/>
      <c r="SU50" s="16"/>
      <c r="SV50" s="16"/>
      <c r="SW50" s="16"/>
      <c r="SX50" s="16"/>
      <c r="SY50" s="16"/>
      <c r="SZ50" s="16"/>
      <c r="TA50" s="16"/>
      <c r="TB50" s="16"/>
      <c r="TC50" s="16"/>
      <c r="TD50" s="16"/>
      <c r="TE50" s="16"/>
      <c r="TF50" s="16"/>
      <c r="TG50" s="16"/>
      <c r="TH50" s="16"/>
      <c r="TI50" s="16"/>
      <c r="TJ50" s="16"/>
      <c r="TK50" s="16"/>
      <c r="TL50" s="16"/>
      <c r="TM50" s="16"/>
      <c r="TN50" s="16"/>
      <c r="TO50" s="16"/>
      <c r="TP50" s="16"/>
      <c r="TQ50" s="16"/>
      <c r="TR50" s="16"/>
      <c r="TS50" s="16"/>
      <c r="TT50" s="16"/>
      <c r="TU50" s="16"/>
      <c r="TV50" s="16"/>
      <c r="TW50" s="16"/>
      <c r="TX50" s="16"/>
      <c r="TY50" s="16"/>
      <c r="TZ50" s="16"/>
      <c r="UA50" s="16"/>
      <c r="UB50" s="16"/>
      <c r="UC50" s="16"/>
      <c r="UD50" s="16"/>
      <c r="UE50" s="16"/>
      <c r="UF50" s="16"/>
      <c r="UG50" s="16"/>
      <c r="UH50" s="16"/>
      <c r="UI50" s="16"/>
      <c r="UJ50" s="16"/>
      <c r="UK50" s="16"/>
      <c r="UL50" s="16"/>
      <c r="UM50" s="16"/>
      <c r="UN50" s="16"/>
      <c r="UO50" s="16"/>
      <c r="UP50" s="16"/>
      <c r="UQ50" s="16"/>
      <c r="UR50" s="16"/>
      <c r="US50" s="16"/>
      <c r="UT50" s="16"/>
      <c r="UU50" s="16"/>
      <c r="UV50" s="16"/>
      <c r="UW50" s="16"/>
      <c r="UX50" s="16"/>
      <c r="UY50" s="16"/>
      <c r="UZ50" s="16"/>
      <c r="VA50" s="16"/>
      <c r="VB50" s="16"/>
      <c r="VC50" s="16"/>
      <c r="VD50" s="16"/>
      <c r="VE50" s="16"/>
      <c r="VF50" s="16"/>
      <c r="VG50" s="16"/>
      <c r="VH50" s="16"/>
      <c r="VI50" s="16"/>
      <c r="VJ50" s="16"/>
      <c r="VK50" s="16"/>
      <c r="VL50" s="16"/>
      <c r="VM50" s="16"/>
      <c r="VN50" s="16"/>
      <c r="VO50" s="16"/>
      <c r="VP50" s="16"/>
      <c r="VQ50" s="16"/>
      <c r="VR50" s="16"/>
      <c r="VS50" s="16"/>
      <c r="VT50" s="16"/>
      <c r="VU50" s="16"/>
      <c r="VV50" s="16"/>
      <c r="VW50" s="16"/>
      <c r="VX50" s="16"/>
      <c r="VY50" s="16"/>
      <c r="VZ50" s="16"/>
      <c r="WA50" s="16"/>
      <c r="WB50" s="16"/>
      <c r="WC50" s="16"/>
      <c r="WD50" s="16"/>
      <c r="WE50" s="16"/>
      <c r="WF50" s="16"/>
      <c r="WG50" s="16"/>
      <c r="WH50" s="16"/>
      <c r="WI50" s="16"/>
      <c r="WJ50" s="16"/>
      <c r="WK50" s="16"/>
      <c r="WL50" s="16"/>
      <c r="WM50" s="16"/>
      <c r="WN50" s="16"/>
      <c r="WO50" s="16"/>
      <c r="WP50" s="16"/>
      <c r="WQ50" s="16"/>
      <c r="WR50" s="16"/>
      <c r="WS50" s="16"/>
      <c r="WT50" s="16"/>
      <c r="WU50" s="16"/>
      <c r="WV50" s="16"/>
      <c r="WW50" s="16"/>
      <c r="WX50" s="16"/>
      <c r="WY50" s="16"/>
      <c r="WZ50" s="16"/>
      <c r="XA50" s="16"/>
      <c r="XB50" s="16"/>
      <c r="XC50" s="16"/>
      <c r="XD50" s="16"/>
      <c r="XE50" s="16"/>
      <c r="XF50" s="16"/>
      <c r="XG50" s="16"/>
      <c r="XH50" s="16"/>
      <c r="XI50" s="16"/>
      <c r="XJ50" s="16"/>
      <c r="XK50" s="16"/>
      <c r="XL50" s="16"/>
      <c r="XM50" s="16"/>
      <c r="XN50" s="16"/>
      <c r="XO50" s="16"/>
      <c r="XP50" s="16"/>
      <c r="XQ50" s="16"/>
      <c r="XR50" s="16"/>
      <c r="XS50" s="16"/>
      <c r="XT50" s="16"/>
      <c r="XU50" s="16"/>
      <c r="XV50" s="16"/>
      <c r="XW50" s="16"/>
      <c r="XX50" s="16"/>
      <c r="XY50" s="16"/>
      <c r="XZ50" s="16"/>
      <c r="YA50" s="16"/>
      <c r="YB50" s="16"/>
      <c r="YC50" s="16"/>
      <c r="YD50" s="16"/>
      <c r="YE50" s="16"/>
      <c r="YF50" s="16"/>
      <c r="YG50" s="16"/>
      <c r="YH50" s="16"/>
      <c r="YI50" s="16"/>
      <c r="YJ50" s="16"/>
      <c r="YK50" s="16"/>
      <c r="YL50" s="16"/>
      <c r="YM50" s="16"/>
      <c r="YN50" s="16"/>
      <c r="YO50" s="16"/>
      <c r="YP50" s="16"/>
      <c r="YQ50" s="16"/>
      <c r="YR50" s="16"/>
      <c r="YS50" s="16"/>
      <c r="YT50" s="16"/>
      <c r="YU50" s="16"/>
      <c r="YV50" s="16"/>
      <c r="YW50" s="16"/>
      <c r="YX50" s="16"/>
      <c r="YY50" s="16"/>
      <c r="YZ50" s="16"/>
      <c r="ZA50" s="16"/>
      <c r="ZB50" s="16"/>
      <c r="ZC50" s="16"/>
      <c r="ZD50" s="16"/>
      <c r="ZE50" s="16"/>
      <c r="ZF50" s="16"/>
      <c r="ZG50" s="16"/>
      <c r="ZH50" s="16"/>
      <c r="ZI50" s="16"/>
      <c r="ZJ50" s="16"/>
      <c r="ZK50" s="16"/>
      <c r="ZL50" s="16"/>
      <c r="ZM50" s="16"/>
      <c r="ZN50" s="16"/>
      <c r="ZO50" s="16"/>
      <c r="ZP50" s="16"/>
      <c r="ZQ50" s="16"/>
      <c r="ZR50" s="16"/>
      <c r="ZS50" s="16"/>
      <c r="ZT50" s="16"/>
      <c r="ZU50" s="16"/>
      <c r="ZV50" s="16"/>
      <c r="ZW50" s="16"/>
      <c r="ZX50" s="16"/>
      <c r="ZY50" s="16"/>
      <c r="ZZ50" s="16"/>
      <c r="AAA50" s="16"/>
      <c r="AAB50" s="16"/>
      <c r="AAC50" s="16"/>
      <c r="AAD50" s="16"/>
      <c r="AAE50" s="16"/>
      <c r="AAF50" s="16"/>
      <c r="AAG50" s="16"/>
      <c r="AAH50" s="16"/>
      <c r="AAI50" s="16"/>
      <c r="AAJ50" s="16"/>
      <c r="AAK50" s="16"/>
      <c r="AAL50" s="16"/>
      <c r="AAM50" s="16"/>
      <c r="AAN50" s="16"/>
      <c r="AAO50" s="16"/>
      <c r="AAP50" s="16"/>
      <c r="AAQ50" s="16"/>
      <c r="AAR50" s="16"/>
      <c r="AAS50" s="16"/>
      <c r="AAT50" s="16"/>
      <c r="AAU50" s="16"/>
      <c r="AAV50" s="16"/>
      <c r="AAW50" s="16"/>
      <c r="AAX50" s="16"/>
      <c r="AAY50" s="16"/>
      <c r="AAZ50" s="16"/>
      <c r="ABA50" s="16"/>
      <c r="ABB50" s="16"/>
      <c r="ABC50" s="16"/>
      <c r="ABD50" s="16"/>
      <c r="ABE50" s="16"/>
      <c r="ABF50" s="16"/>
      <c r="ABG50" s="16"/>
      <c r="ABH50" s="16"/>
      <c r="ABI50" s="16"/>
      <c r="ABJ50" s="16"/>
      <c r="ABK50" s="16"/>
      <c r="ABL50" s="16"/>
      <c r="ABM50" s="16"/>
      <c r="ABN50" s="16"/>
      <c r="ABO50" s="16"/>
      <c r="ABP50" s="16"/>
      <c r="ABQ50" s="16"/>
      <c r="ABR50" s="16"/>
      <c r="ABS50" s="16"/>
      <c r="ABT50" s="16"/>
      <c r="ABU50" s="16"/>
      <c r="ABV50" s="16"/>
      <c r="ABW50" s="16"/>
      <c r="ABX50" s="16"/>
      <c r="ABY50" s="16"/>
      <c r="ABZ50" s="16"/>
      <c r="ACA50" s="16"/>
      <c r="ACB50" s="16"/>
      <c r="ACC50" s="16"/>
      <c r="ACD50" s="16"/>
      <c r="ACE50" s="16"/>
      <c r="ACF50" s="16"/>
      <c r="ACG50" s="16"/>
      <c r="ACH50" s="16"/>
      <c r="ACI50" s="16"/>
      <c r="ACJ50" s="16"/>
      <c r="ACK50" s="16"/>
      <c r="ACL50" s="16"/>
      <c r="ACM50" s="16"/>
      <c r="ACN50" s="16"/>
      <c r="ACO50" s="16"/>
      <c r="ACP50" s="16"/>
      <c r="ACQ50" s="16"/>
      <c r="ACR50" s="16"/>
      <c r="ACS50" s="16"/>
      <c r="ACT50" s="16"/>
      <c r="ACU50" s="16"/>
      <c r="ACV50" s="16"/>
      <c r="ACW50" s="16"/>
      <c r="ACX50" s="16"/>
      <c r="ACY50" s="16"/>
      <c r="ACZ50" s="16"/>
      <c r="ADA50" s="16"/>
      <c r="ADB50" s="16"/>
      <c r="ADC50" s="16"/>
      <c r="ADD50" s="16"/>
      <c r="ADE50" s="16"/>
      <c r="ADF50" s="16"/>
      <c r="ADG50" s="16"/>
      <c r="ADH50" s="16"/>
      <c r="ADI50" s="16"/>
      <c r="ADJ50" s="16"/>
      <c r="ADK50" s="16"/>
      <c r="ADL50" s="16"/>
      <c r="ADM50" s="16"/>
      <c r="ADN50" s="16"/>
      <c r="ADO50" s="16"/>
      <c r="ADP50" s="16"/>
      <c r="ADQ50" s="16"/>
      <c r="ADR50" s="16"/>
      <c r="ADS50" s="16"/>
      <c r="ADT50" s="16"/>
      <c r="ADU50" s="16"/>
      <c r="ADV50" s="16"/>
      <c r="ADW50" s="16"/>
      <c r="ADX50" s="16"/>
      <c r="ADY50" s="16"/>
      <c r="ADZ50" s="16"/>
      <c r="AEA50" s="16"/>
      <c r="AEB50" s="16"/>
      <c r="AEC50" s="16"/>
      <c r="AED50" s="16"/>
      <c r="AEE50" s="16"/>
      <c r="AEF50" s="16"/>
      <c r="AEG50" s="16"/>
      <c r="AEH50" s="16"/>
      <c r="AEI50" s="16"/>
      <c r="AEJ50" s="16"/>
      <c r="AEK50" s="16"/>
      <c r="AEL50" s="16"/>
      <c r="AEM50" s="16"/>
      <c r="AEN50" s="16"/>
      <c r="AEO50" s="16"/>
      <c r="AEP50" s="16"/>
      <c r="AEQ50" s="16"/>
      <c r="AER50" s="16"/>
      <c r="AES50" s="16"/>
      <c r="AET50" s="16"/>
      <c r="AEU50" s="16"/>
      <c r="AEV50" s="16"/>
      <c r="AEW50" s="16"/>
      <c r="AEX50" s="16"/>
      <c r="AEY50" s="16"/>
      <c r="AEZ50" s="16"/>
      <c r="AFA50" s="16"/>
      <c r="AFB50" s="16"/>
      <c r="AFC50" s="16"/>
      <c r="AFD50" s="16"/>
      <c r="AFE50" s="16"/>
      <c r="AFF50" s="16"/>
      <c r="AFG50" s="16"/>
      <c r="AFH50" s="16"/>
      <c r="AFI50" s="16"/>
      <c r="AFJ50" s="16"/>
      <c r="AFK50" s="16"/>
      <c r="AFL50" s="16"/>
      <c r="AFM50" s="16"/>
      <c r="AFN50" s="16"/>
      <c r="AFO50" s="16"/>
      <c r="AFP50" s="16"/>
      <c r="AFQ50" s="16"/>
      <c r="AFR50" s="16"/>
      <c r="AFS50" s="16"/>
      <c r="AFT50" s="16"/>
      <c r="AFU50" s="16"/>
      <c r="AFV50" s="16"/>
      <c r="AFW50" s="16"/>
      <c r="AFX50" s="16"/>
      <c r="AFY50" s="16"/>
      <c r="AFZ50" s="16"/>
      <c r="AGA50" s="16"/>
      <c r="AGB50" s="16"/>
      <c r="AGC50" s="16"/>
      <c r="AGD50" s="16"/>
      <c r="AGE50" s="16"/>
      <c r="AGF50" s="16"/>
      <c r="AGG50" s="16"/>
      <c r="AGH50" s="16"/>
      <c r="AGI50" s="16"/>
      <c r="AGJ50" s="16"/>
      <c r="AGK50" s="16"/>
      <c r="AGL50" s="16"/>
      <c r="AGM50" s="16"/>
      <c r="AGN50" s="16"/>
      <c r="AGO50" s="16"/>
      <c r="AGP50" s="16"/>
      <c r="AGQ50" s="16"/>
      <c r="AGR50" s="16"/>
      <c r="AGS50" s="16"/>
      <c r="AGT50" s="16"/>
      <c r="AGU50" s="16"/>
      <c r="AGV50" s="16"/>
      <c r="AGW50" s="16"/>
      <c r="AGX50" s="16"/>
      <c r="AGY50" s="16"/>
      <c r="AGZ50" s="16"/>
      <c r="AHA50" s="16"/>
      <c r="AHB50" s="16"/>
      <c r="AHC50" s="16"/>
      <c r="AHD50" s="16"/>
      <c r="AHE50" s="16"/>
      <c r="AHF50" s="16"/>
      <c r="AHG50" s="16"/>
      <c r="AHH50" s="16"/>
      <c r="AHI50" s="16"/>
      <c r="AHJ50" s="16"/>
      <c r="AHK50" s="16"/>
      <c r="AHL50" s="16"/>
      <c r="AHM50" s="16"/>
      <c r="AHN50" s="16"/>
      <c r="AHO50" s="16"/>
      <c r="AHP50" s="16"/>
      <c r="AHQ50" s="16"/>
      <c r="AHR50" s="16"/>
      <c r="AHS50" s="16"/>
      <c r="AHT50" s="16"/>
      <c r="AHU50" s="16"/>
      <c r="AHV50" s="16"/>
      <c r="AHW50" s="16"/>
      <c r="AHX50" s="16"/>
      <c r="AHY50" s="16"/>
      <c r="AHZ50" s="16"/>
      <c r="AIA50" s="16"/>
      <c r="AIB50" s="16"/>
      <c r="AIC50" s="16"/>
      <c r="AID50" s="16"/>
      <c r="AIE50" s="16"/>
      <c r="AIF50" s="16"/>
      <c r="AIG50" s="16"/>
      <c r="AIH50" s="16"/>
      <c r="AII50" s="16"/>
      <c r="AIJ50" s="16"/>
      <c r="AIK50" s="16"/>
      <c r="AIL50" s="16"/>
      <c r="AIM50" s="16"/>
      <c r="AIN50" s="16"/>
      <c r="AIO50" s="16"/>
      <c r="AIP50" s="16"/>
      <c r="AIQ50" s="16"/>
      <c r="AIR50" s="16"/>
      <c r="AIS50" s="16"/>
      <c r="AIT50" s="16"/>
      <c r="AIU50" s="16"/>
      <c r="AIV50" s="16"/>
      <c r="AIW50" s="16"/>
      <c r="AIX50" s="16"/>
      <c r="AIY50" s="16"/>
      <c r="AIZ50" s="16"/>
      <c r="AJA50" s="16"/>
      <c r="AJB50" s="16"/>
      <c r="AJC50" s="16"/>
      <c r="AJD50" s="16"/>
      <c r="AJE50" s="16"/>
      <c r="AJF50" s="16"/>
      <c r="AJG50" s="16"/>
      <c r="AJH50" s="16"/>
      <c r="AJI50" s="16"/>
      <c r="AJJ50" s="16"/>
      <c r="AJK50" s="16"/>
      <c r="AJL50" s="16"/>
      <c r="AJM50" s="16"/>
      <c r="AJN50" s="16"/>
      <c r="AJO50" s="16"/>
      <c r="AJP50" s="16"/>
      <c r="AJQ50" s="16"/>
      <c r="AJR50" s="16"/>
      <c r="AJS50" s="16"/>
      <c r="AJT50" s="16"/>
      <c r="AJU50" s="16"/>
      <c r="AJV50" s="16"/>
      <c r="AJW50" s="16"/>
      <c r="AJX50" s="16"/>
      <c r="AJY50" s="16"/>
      <c r="AJZ50" s="16"/>
      <c r="AKA50" s="16"/>
      <c r="AKB50" s="16"/>
      <c r="AKC50" s="16"/>
      <c r="AKD50" s="16"/>
      <c r="AKE50" s="16"/>
      <c r="AKF50" s="16"/>
      <c r="AKG50" s="16"/>
      <c r="AKH50" s="16"/>
      <c r="AKI50" s="16"/>
      <c r="AKJ50" s="16"/>
      <c r="AKK50" s="16"/>
      <c r="AKL50" s="16"/>
      <c r="AKM50" s="16"/>
      <c r="AKN50" s="16"/>
      <c r="AKO50" s="16"/>
      <c r="AKP50" s="16"/>
      <c r="AKQ50" s="16"/>
      <c r="AKR50" s="16"/>
      <c r="AKS50" s="16"/>
      <c r="AKT50" s="16"/>
      <c r="AKU50" s="16"/>
      <c r="AKV50" s="16"/>
      <c r="AKW50" s="16"/>
      <c r="AKX50" s="16"/>
      <c r="AKY50" s="16"/>
      <c r="AKZ50" s="16"/>
      <c r="ALA50" s="16"/>
      <c r="ALB50" s="16"/>
      <c r="ALC50" s="16"/>
      <c r="ALD50" s="16"/>
      <c r="ALE50" s="16"/>
      <c r="ALF50" s="16"/>
      <c r="ALG50" s="16"/>
      <c r="ALH50" s="16"/>
      <c r="ALI50" s="16"/>
      <c r="ALJ50" s="16"/>
      <c r="ALK50" s="16"/>
      <c r="ALL50" s="16"/>
    </row>
    <row r="51" spans="1:1000" customFormat="1" ht="12.75" x14ac:dyDescent="0.2">
      <c r="A51" s="41" t="str">
        <f ca="1">IF(_xll.TM1RPTELLEV($H$40,$H51)=0,"Root",IF(OR(_xll.ELLEV($B$10,$H51)=0,_xll.TM1RPTELLEV($H$40,$H51)+1&gt;=VALUE($L$29)),"Base","Default"))</f>
        <v>Default</v>
      </c>
      <c r="B51" s="16"/>
      <c r="C51" s="16" t="str">
        <f ca="1">_xll.DBRW($G$16,$H51,C$38)</f>
        <v>1</v>
      </c>
      <c r="D51" s="16">
        <f ca="1">_xll.DBRW($D$16,E$7,$H$33,$E$9,$H51,$D$11,$H$34,$D$38)</f>
        <v>0</v>
      </c>
      <c r="E51" s="25">
        <f ca="1">_xll.DBRW($E$16,E$7,$H$33,$E$9,$H51,$D$11,E$38,E$12,E$13)</f>
        <v>0</v>
      </c>
      <c r="F51" s="22"/>
      <c r="G51" s="44" t="str">
        <f ca="1">_xll.DBRW($G$16,$H51,G$13)&amp;IF(_xll.ELLEV($B$10,$H51)&lt;&gt;0,"",IF($D51&lt;&gt;0,"Annual",IF($E51&lt;&gt;0,"LID","")))</f>
        <v/>
      </c>
      <c r="H51" s="117" t="s">
        <v>153</v>
      </c>
      <c r="I51" s="46">
        <f ca="1">_xll.DBRW($B$16,I$7,$H$33,$D$9,$H51,$D$11,I$12,I$13)</f>
        <v>4083419.9697592836</v>
      </c>
      <c r="J51" s="46">
        <f ca="1">_xll.DBRW($B$16,J$7,$H$33,$D$9,$H51,$D$11,J$12,J$13)</f>
        <v>314917.9354361915</v>
      </c>
      <c r="K51" s="46">
        <f ca="1">_xll.DBRW($B$16,K$7,$H$33,$D$9,$H51,$D$11,K$12,K$13)</f>
        <v>72478.00547206866</v>
      </c>
      <c r="L51" s="46">
        <f ca="1">_xll.DBRW($B$16,L$7,$H$33,$D$9,$H51,$D$11,L$12,L$13)</f>
        <v>145652.02156953403</v>
      </c>
      <c r="M51" s="46">
        <f ca="1">_xll.DBRW($B$16,M$7,$H$33,$D$9,$H51,$D$11,M$12,M$13)</f>
        <v>321329.78350616299</v>
      </c>
      <c r="N51" s="46">
        <f ca="1">_xll.DBRW($B$16,N$7,$H$33,$D$9,$H51,$D$11,N$12,N$13)</f>
        <v>123241.79659641405</v>
      </c>
      <c r="O51" s="46">
        <f ca="1">_xll.DBRW($B$16,O$7,$H$33,$D$9,$H51,$D$11,O$12,O$13)</f>
        <v>87491.895071707055</v>
      </c>
      <c r="P51" s="46">
        <f ca="1">_xll.DBRW($B$16,P$7,$H$33,$D$9,$H51,$D$11,P$12,P$13)</f>
        <v>128503.3625874378</v>
      </c>
      <c r="Q51" s="46">
        <f ca="1">_xll.DBRW($B$16,Q$7,$H$33,$D$9,$H51,$D$11,Q$12,Q$13)</f>
        <v>107352.10511818662</v>
      </c>
      <c r="R51" s="46">
        <f ca="1">_xll.DBRW($B$16,R$7,$H$33,$D$9,$H51,$D$11,R$12,R$13)</f>
        <v>33321.71294419132</v>
      </c>
      <c r="S51" s="46">
        <f ca="1">_xll.DBRW($B$16,S$7,$H$33,$D$9,$H51,$D$11,S$12,S$13)</f>
        <v>86406.152863116091</v>
      </c>
      <c r="T51" s="46">
        <f ca="1">_xll.DBRW($B$16,T$7,$H$33,$D$9,$H51,$D$11,T$12,T$13)</f>
        <v>80362.260546810532</v>
      </c>
      <c r="U51" s="46">
        <f ca="1">_xll.DBRW($B$16,U$7,$H$33,$D$9,$H51,$D$11,U$12,U$13)</f>
        <v>27149.07620887009</v>
      </c>
      <c r="V51" s="46">
        <f ca="1">_xll.DBRW($B$16,V$7,$H$33,$D$9,$H51,$D$11,V$12,V$13)</f>
        <v>5611626.077679974</v>
      </c>
      <c r="W51" s="16"/>
      <c r="X51" s="46">
        <f ca="1">_xll.DBRW($B$16,X$7,$H$33,$D$9,$H51,$D$11,X$12,X$13)</f>
        <v>5213218.0045973202</v>
      </c>
      <c r="Y51" s="99">
        <f t="shared" ca="1" si="6"/>
        <v>7.642267649872192E-2</v>
      </c>
      <c r="Z51" s="16"/>
      <c r="AA51" s="46">
        <f ca="1">_xll.DBRW($B$16,AA$7,$H$33,$D$9,$H51,$D$11,AA$12,AA$13)</f>
        <v>0</v>
      </c>
      <c r="AB51" s="99" t="str">
        <f t="shared" ca="1" si="7"/>
        <v/>
      </c>
      <c r="AC51" s="16"/>
      <c r="AD51" s="109" t="str">
        <f ca="1">_xll.DBRW($B$16,AD$7,$H$33,$D$9,$H51,$D$11,AD$12,AD$13)</f>
        <v/>
      </c>
      <c r="AE51" s="109" t="str">
        <f ca="1">_xll.DBRW($B$16,AE$7,$H$33,$D$9,$H51,$D$11,AE$12,AE$13)</f>
        <v/>
      </c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6"/>
      <c r="EJ51" s="16"/>
      <c r="EK51" s="16"/>
      <c r="EL51" s="16"/>
      <c r="EM51" s="16"/>
      <c r="EN51" s="16"/>
      <c r="EO51" s="16"/>
      <c r="EP51" s="16"/>
      <c r="EQ51" s="16"/>
      <c r="ER51" s="16"/>
      <c r="ES51" s="16"/>
      <c r="ET51" s="16"/>
      <c r="EU51" s="16"/>
      <c r="EV51" s="16"/>
      <c r="EW51" s="16"/>
      <c r="EX51" s="16"/>
      <c r="EY51" s="16"/>
      <c r="EZ51" s="16"/>
      <c r="FA51" s="16"/>
      <c r="FB51" s="16"/>
      <c r="FC51" s="16"/>
      <c r="FD51" s="16"/>
      <c r="FE51" s="16"/>
      <c r="FF51" s="16"/>
      <c r="FG51" s="16"/>
      <c r="FH51" s="16"/>
      <c r="FI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  <c r="FT51" s="16"/>
      <c r="FU51" s="16"/>
      <c r="FV51" s="16"/>
      <c r="FW51" s="16"/>
      <c r="FX51" s="16"/>
      <c r="FY51" s="16"/>
      <c r="FZ51" s="16"/>
      <c r="GA51" s="16"/>
      <c r="GB51" s="16"/>
      <c r="GC51" s="16"/>
      <c r="GD51" s="16"/>
      <c r="GE51" s="16"/>
      <c r="GF51" s="16"/>
      <c r="GG51" s="16"/>
      <c r="GH51" s="16"/>
      <c r="GI51" s="16"/>
      <c r="GJ51" s="16"/>
      <c r="GK51" s="16"/>
      <c r="GL51" s="16"/>
      <c r="GM51" s="16"/>
      <c r="GN51" s="16"/>
      <c r="GO51" s="16"/>
      <c r="GP51" s="16"/>
      <c r="GQ51" s="16"/>
      <c r="GR51" s="16"/>
      <c r="GS51" s="16"/>
      <c r="GT51" s="16"/>
      <c r="GU51" s="16"/>
      <c r="GV51" s="16"/>
      <c r="GW51" s="16"/>
      <c r="GX51" s="16"/>
      <c r="GY51" s="16"/>
      <c r="GZ51" s="16"/>
      <c r="HA51" s="16"/>
      <c r="HB51" s="16"/>
      <c r="HC51" s="16"/>
      <c r="HD51" s="16"/>
      <c r="HE51" s="16"/>
      <c r="HF51" s="16"/>
      <c r="HG51" s="16"/>
      <c r="HH51" s="16"/>
      <c r="HI51" s="16"/>
      <c r="HJ51" s="16"/>
      <c r="HK51" s="16"/>
      <c r="HL51" s="16"/>
      <c r="HM51" s="16"/>
      <c r="HN51" s="16"/>
      <c r="HO51" s="16"/>
      <c r="HP51" s="16"/>
      <c r="HQ51" s="16"/>
      <c r="HR51" s="16"/>
      <c r="HS51" s="16"/>
      <c r="HT51" s="16"/>
      <c r="HU51" s="16"/>
      <c r="HV51" s="16"/>
      <c r="HW51" s="16"/>
      <c r="HX51" s="16"/>
      <c r="HY51" s="16"/>
      <c r="HZ51" s="16"/>
      <c r="IA51" s="16"/>
      <c r="IB51" s="16"/>
      <c r="IC51" s="16"/>
      <c r="ID51" s="16"/>
      <c r="IE51" s="16"/>
      <c r="IF51" s="16"/>
      <c r="IG51" s="16"/>
      <c r="IH51" s="16"/>
      <c r="II51" s="16"/>
      <c r="IJ51" s="16"/>
      <c r="IK51" s="16"/>
      <c r="IL51" s="16"/>
      <c r="IM51" s="16"/>
      <c r="IN51" s="16"/>
      <c r="IO51" s="16"/>
      <c r="IP51" s="16"/>
      <c r="IQ51" s="16"/>
      <c r="IR51" s="16"/>
      <c r="IS51" s="16"/>
      <c r="IT51" s="16"/>
      <c r="IU51" s="16"/>
      <c r="IV51" s="16"/>
      <c r="IW51" s="16"/>
      <c r="IX51" s="16"/>
      <c r="IY51" s="16"/>
      <c r="IZ51" s="16"/>
      <c r="JA51" s="16"/>
      <c r="JB51" s="16"/>
      <c r="JC51" s="16"/>
      <c r="JD51" s="16"/>
      <c r="JE51" s="16"/>
      <c r="JF51" s="16"/>
      <c r="JG51" s="16"/>
      <c r="JH51" s="16"/>
      <c r="JI51" s="16"/>
      <c r="JJ51" s="16"/>
      <c r="JK51" s="16"/>
      <c r="JL51" s="16"/>
      <c r="JM51" s="16"/>
      <c r="JN51" s="16"/>
      <c r="JO51" s="16"/>
      <c r="JP51" s="16"/>
      <c r="JQ51" s="16"/>
      <c r="JR51" s="16"/>
      <c r="JS51" s="16"/>
      <c r="JT51" s="16"/>
      <c r="JU51" s="16"/>
      <c r="JV51" s="16"/>
      <c r="JW51" s="16"/>
      <c r="JX51" s="16"/>
      <c r="JY51" s="16"/>
      <c r="JZ51" s="16"/>
      <c r="KA51" s="16"/>
      <c r="KB51" s="16"/>
      <c r="KC51" s="16"/>
      <c r="KD51" s="16"/>
      <c r="KE51" s="16"/>
      <c r="KF51" s="16"/>
      <c r="KG51" s="16"/>
      <c r="KH51" s="16"/>
      <c r="KI51" s="16"/>
      <c r="KJ51" s="16"/>
      <c r="KK51" s="16"/>
      <c r="KL51" s="16"/>
      <c r="KM51" s="16"/>
      <c r="KN51" s="16"/>
      <c r="KO51" s="16"/>
      <c r="KP51" s="16"/>
      <c r="KQ51" s="16"/>
      <c r="KR51" s="16"/>
      <c r="KS51" s="16"/>
      <c r="KT51" s="16"/>
      <c r="KU51" s="16"/>
      <c r="KV51" s="16"/>
      <c r="KW51" s="16"/>
      <c r="KX51" s="16"/>
      <c r="KY51" s="16"/>
      <c r="KZ51" s="16"/>
      <c r="LA51" s="16"/>
      <c r="LB51" s="16"/>
      <c r="LC51" s="16"/>
      <c r="LD51" s="16"/>
      <c r="LE51" s="16"/>
      <c r="LF51" s="16"/>
      <c r="LG51" s="16"/>
      <c r="LH51" s="16"/>
      <c r="LI51" s="16"/>
      <c r="LJ51" s="16"/>
      <c r="LK51" s="16"/>
      <c r="LL51" s="16"/>
      <c r="LM51" s="16"/>
      <c r="LN51" s="16"/>
      <c r="LO51" s="16"/>
      <c r="LP51" s="16"/>
      <c r="LQ51" s="16"/>
      <c r="LR51" s="16"/>
      <c r="LS51" s="16"/>
      <c r="LT51" s="16"/>
      <c r="LU51" s="16"/>
      <c r="LV51" s="16"/>
      <c r="LW51" s="16"/>
      <c r="LX51" s="16"/>
      <c r="LY51" s="16"/>
      <c r="LZ51" s="16"/>
      <c r="MA51" s="16"/>
      <c r="MB51" s="16"/>
      <c r="MC51" s="16"/>
      <c r="MD51" s="16"/>
      <c r="ME51" s="16"/>
      <c r="MF51" s="16"/>
      <c r="MG51" s="16"/>
      <c r="MH51" s="16"/>
      <c r="MI51" s="16"/>
      <c r="MJ51" s="16"/>
      <c r="MK51" s="16"/>
      <c r="ML51" s="16"/>
      <c r="MM51" s="16"/>
      <c r="MN51" s="16"/>
      <c r="MO51" s="16"/>
      <c r="MP51" s="16"/>
      <c r="MQ51" s="16"/>
      <c r="MR51" s="16"/>
      <c r="MS51" s="16"/>
      <c r="MT51" s="16"/>
      <c r="MU51" s="16"/>
      <c r="MV51" s="16"/>
      <c r="MW51" s="16"/>
      <c r="MX51" s="16"/>
      <c r="MY51" s="16"/>
      <c r="MZ51" s="16"/>
      <c r="NA51" s="16"/>
      <c r="NB51" s="16"/>
      <c r="NC51" s="16"/>
      <c r="ND51" s="16"/>
      <c r="NE51" s="16"/>
      <c r="NF51" s="16"/>
      <c r="NG51" s="16"/>
      <c r="NH51" s="16"/>
      <c r="NI51" s="16"/>
      <c r="NJ51" s="16"/>
      <c r="NK51" s="16"/>
      <c r="NL51" s="16"/>
      <c r="NM51" s="16"/>
      <c r="NN51" s="16"/>
      <c r="NO51" s="16"/>
      <c r="NP51" s="16"/>
      <c r="NQ51" s="16"/>
      <c r="NR51" s="16"/>
      <c r="NS51" s="16"/>
      <c r="NT51" s="16"/>
      <c r="NU51" s="16"/>
      <c r="NV51" s="16"/>
      <c r="NW51" s="16"/>
      <c r="NX51" s="16"/>
      <c r="NY51" s="16"/>
      <c r="NZ51" s="16"/>
      <c r="OA51" s="16"/>
      <c r="OB51" s="16"/>
      <c r="OC51" s="16"/>
      <c r="OD51" s="16"/>
      <c r="OE51" s="16"/>
      <c r="OF51" s="16"/>
      <c r="OG51" s="16"/>
      <c r="OH51" s="16"/>
      <c r="OI51" s="16"/>
      <c r="OJ51" s="16"/>
      <c r="OK51" s="16"/>
      <c r="OL51" s="16"/>
      <c r="OM51" s="16"/>
      <c r="ON51" s="16"/>
      <c r="OO51" s="16"/>
      <c r="OP51" s="16"/>
      <c r="OQ51" s="16"/>
      <c r="OR51" s="16"/>
      <c r="OS51" s="16"/>
      <c r="OT51" s="16"/>
      <c r="OU51" s="16"/>
      <c r="OV51" s="16"/>
      <c r="OW51" s="16"/>
      <c r="OX51" s="16"/>
      <c r="OY51" s="16"/>
      <c r="OZ51" s="16"/>
      <c r="PA51" s="16"/>
      <c r="PB51" s="16"/>
      <c r="PC51" s="16"/>
      <c r="PD51" s="16"/>
      <c r="PE51" s="16"/>
      <c r="PF51" s="16"/>
      <c r="PG51" s="16"/>
      <c r="PH51" s="16"/>
      <c r="PI51" s="16"/>
      <c r="PJ51" s="16"/>
      <c r="PK51" s="16"/>
      <c r="PL51" s="16"/>
      <c r="PM51" s="16"/>
      <c r="PN51" s="16"/>
      <c r="PO51" s="16"/>
      <c r="PP51" s="16"/>
      <c r="PQ51" s="16"/>
      <c r="PR51" s="16"/>
      <c r="PS51" s="16"/>
      <c r="PT51" s="16"/>
      <c r="PU51" s="16"/>
      <c r="PV51" s="16"/>
      <c r="PW51" s="16"/>
      <c r="PX51" s="16"/>
      <c r="PY51" s="16"/>
      <c r="PZ51" s="16"/>
      <c r="QA51" s="16"/>
      <c r="QB51" s="16"/>
      <c r="QC51" s="16"/>
      <c r="QD51" s="16"/>
      <c r="QE51" s="16"/>
      <c r="QF51" s="16"/>
      <c r="QG51" s="16"/>
      <c r="QH51" s="16"/>
      <c r="QI51" s="16"/>
      <c r="QJ51" s="16"/>
      <c r="QK51" s="16"/>
      <c r="QL51" s="16"/>
      <c r="QM51" s="16"/>
      <c r="QN51" s="16"/>
      <c r="QO51" s="16"/>
      <c r="QP51" s="16"/>
      <c r="QQ51" s="16"/>
      <c r="QR51" s="16"/>
      <c r="QS51" s="16"/>
      <c r="QT51" s="16"/>
      <c r="QU51" s="16"/>
      <c r="QV51" s="16"/>
      <c r="QW51" s="16"/>
      <c r="QX51" s="16"/>
      <c r="QY51" s="16"/>
      <c r="QZ51" s="16"/>
      <c r="RA51" s="16"/>
      <c r="RB51" s="16"/>
      <c r="RC51" s="16"/>
      <c r="RD51" s="16"/>
      <c r="RE51" s="16"/>
      <c r="RF51" s="16"/>
      <c r="RG51" s="16"/>
      <c r="RH51" s="16"/>
      <c r="RI51" s="16"/>
      <c r="RJ51" s="16"/>
      <c r="RK51" s="16"/>
      <c r="RL51" s="16"/>
      <c r="RM51" s="16"/>
      <c r="RN51" s="16"/>
      <c r="RO51" s="16"/>
      <c r="RP51" s="16"/>
      <c r="RQ51" s="16"/>
      <c r="RR51" s="16"/>
      <c r="RS51" s="16"/>
      <c r="RT51" s="16"/>
      <c r="RU51" s="16"/>
      <c r="RV51" s="16"/>
      <c r="RW51" s="16"/>
      <c r="RX51" s="16"/>
      <c r="RY51" s="16"/>
      <c r="RZ51" s="16"/>
      <c r="SA51" s="16"/>
      <c r="SB51" s="16"/>
      <c r="SC51" s="16"/>
      <c r="SD51" s="16"/>
      <c r="SE51" s="16"/>
      <c r="SF51" s="16"/>
      <c r="SG51" s="16"/>
      <c r="SH51" s="16"/>
      <c r="SI51" s="16"/>
      <c r="SJ51" s="16"/>
      <c r="SK51" s="16"/>
      <c r="SL51" s="16"/>
      <c r="SM51" s="16"/>
      <c r="SN51" s="16"/>
      <c r="SO51" s="16"/>
      <c r="SP51" s="16"/>
      <c r="SQ51" s="16"/>
      <c r="SR51" s="16"/>
      <c r="SS51" s="16"/>
      <c r="ST51" s="16"/>
      <c r="SU51" s="16"/>
      <c r="SV51" s="16"/>
      <c r="SW51" s="16"/>
      <c r="SX51" s="16"/>
      <c r="SY51" s="16"/>
      <c r="SZ51" s="16"/>
      <c r="TA51" s="16"/>
      <c r="TB51" s="16"/>
      <c r="TC51" s="16"/>
      <c r="TD51" s="16"/>
      <c r="TE51" s="16"/>
      <c r="TF51" s="16"/>
      <c r="TG51" s="16"/>
      <c r="TH51" s="16"/>
      <c r="TI51" s="16"/>
      <c r="TJ51" s="16"/>
      <c r="TK51" s="16"/>
      <c r="TL51" s="16"/>
      <c r="TM51" s="16"/>
      <c r="TN51" s="16"/>
      <c r="TO51" s="16"/>
      <c r="TP51" s="16"/>
      <c r="TQ51" s="16"/>
      <c r="TR51" s="16"/>
      <c r="TS51" s="16"/>
      <c r="TT51" s="16"/>
      <c r="TU51" s="16"/>
      <c r="TV51" s="16"/>
      <c r="TW51" s="16"/>
      <c r="TX51" s="16"/>
      <c r="TY51" s="16"/>
      <c r="TZ51" s="16"/>
      <c r="UA51" s="16"/>
      <c r="UB51" s="16"/>
      <c r="UC51" s="16"/>
      <c r="UD51" s="16"/>
      <c r="UE51" s="16"/>
      <c r="UF51" s="16"/>
      <c r="UG51" s="16"/>
      <c r="UH51" s="16"/>
      <c r="UI51" s="16"/>
      <c r="UJ51" s="16"/>
      <c r="UK51" s="16"/>
      <c r="UL51" s="16"/>
      <c r="UM51" s="16"/>
      <c r="UN51" s="16"/>
      <c r="UO51" s="16"/>
      <c r="UP51" s="16"/>
      <c r="UQ51" s="16"/>
      <c r="UR51" s="16"/>
      <c r="US51" s="16"/>
      <c r="UT51" s="16"/>
      <c r="UU51" s="16"/>
      <c r="UV51" s="16"/>
      <c r="UW51" s="16"/>
      <c r="UX51" s="16"/>
      <c r="UY51" s="16"/>
      <c r="UZ51" s="16"/>
      <c r="VA51" s="16"/>
      <c r="VB51" s="16"/>
      <c r="VC51" s="16"/>
      <c r="VD51" s="16"/>
      <c r="VE51" s="16"/>
      <c r="VF51" s="16"/>
      <c r="VG51" s="16"/>
      <c r="VH51" s="16"/>
      <c r="VI51" s="16"/>
      <c r="VJ51" s="16"/>
      <c r="VK51" s="16"/>
      <c r="VL51" s="16"/>
      <c r="VM51" s="16"/>
      <c r="VN51" s="16"/>
      <c r="VO51" s="16"/>
      <c r="VP51" s="16"/>
      <c r="VQ51" s="16"/>
      <c r="VR51" s="16"/>
      <c r="VS51" s="16"/>
      <c r="VT51" s="16"/>
      <c r="VU51" s="16"/>
      <c r="VV51" s="16"/>
      <c r="VW51" s="16"/>
      <c r="VX51" s="16"/>
      <c r="VY51" s="16"/>
      <c r="VZ51" s="16"/>
      <c r="WA51" s="16"/>
      <c r="WB51" s="16"/>
      <c r="WC51" s="16"/>
      <c r="WD51" s="16"/>
      <c r="WE51" s="16"/>
      <c r="WF51" s="16"/>
      <c r="WG51" s="16"/>
      <c r="WH51" s="16"/>
      <c r="WI51" s="16"/>
      <c r="WJ51" s="16"/>
      <c r="WK51" s="16"/>
      <c r="WL51" s="16"/>
      <c r="WM51" s="16"/>
      <c r="WN51" s="16"/>
      <c r="WO51" s="16"/>
      <c r="WP51" s="16"/>
      <c r="WQ51" s="16"/>
      <c r="WR51" s="16"/>
      <c r="WS51" s="16"/>
      <c r="WT51" s="16"/>
      <c r="WU51" s="16"/>
      <c r="WV51" s="16"/>
      <c r="WW51" s="16"/>
      <c r="WX51" s="16"/>
      <c r="WY51" s="16"/>
      <c r="WZ51" s="16"/>
      <c r="XA51" s="16"/>
      <c r="XB51" s="16"/>
      <c r="XC51" s="16"/>
      <c r="XD51" s="16"/>
      <c r="XE51" s="16"/>
      <c r="XF51" s="16"/>
      <c r="XG51" s="16"/>
      <c r="XH51" s="16"/>
      <c r="XI51" s="16"/>
      <c r="XJ51" s="16"/>
      <c r="XK51" s="16"/>
      <c r="XL51" s="16"/>
      <c r="XM51" s="16"/>
      <c r="XN51" s="16"/>
      <c r="XO51" s="16"/>
      <c r="XP51" s="16"/>
      <c r="XQ51" s="16"/>
      <c r="XR51" s="16"/>
      <c r="XS51" s="16"/>
      <c r="XT51" s="16"/>
      <c r="XU51" s="16"/>
      <c r="XV51" s="16"/>
      <c r="XW51" s="16"/>
      <c r="XX51" s="16"/>
      <c r="XY51" s="16"/>
      <c r="XZ51" s="16"/>
      <c r="YA51" s="16"/>
      <c r="YB51" s="16"/>
      <c r="YC51" s="16"/>
      <c r="YD51" s="16"/>
      <c r="YE51" s="16"/>
      <c r="YF51" s="16"/>
      <c r="YG51" s="16"/>
      <c r="YH51" s="16"/>
      <c r="YI51" s="16"/>
      <c r="YJ51" s="16"/>
      <c r="YK51" s="16"/>
      <c r="YL51" s="16"/>
      <c r="YM51" s="16"/>
      <c r="YN51" s="16"/>
      <c r="YO51" s="16"/>
      <c r="YP51" s="16"/>
      <c r="YQ51" s="16"/>
      <c r="YR51" s="16"/>
      <c r="YS51" s="16"/>
      <c r="YT51" s="16"/>
      <c r="YU51" s="16"/>
      <c r="YV51" s="16"/>
      <c r="YW51" s="16"/>
      <c r="YX51" s="16"/>
      <c r="YY51" s="16"/>
      <c r="YZ51" s="16"/>
      <c r="ZA51" s="16"/>
      <c r="ZB51" s="16"/>
      <c r="ZC51" s="16"/>
      <c r="ZD51" s="16"/>
      <c r="ZE51" s="16"/>
      <c r="ZF51" s="16"/>
      <c r="ZG51" s="16"/>
      <c r="ZH51" s="16"/>
      <c r="ZI51" s="16"/>
      <c r="ZJ51" s="16"/>
      <c r="ZK51" s="16"/>
      <c r="ZL51" s="16"/>
      <c r="ZM51" s="16"/>
      <c r="ZN51" s="16"/>
      <c r="ZO51" s="16"/>
      <c r="ZP51" s="16"/>
      <c r="ZQ51" s="16"/>
      <c r="ZR51" s="16"/>
      <c r="ZS51" s="16"/>
      <c r="ZT51" s="16"/>
      <c r="ZU51" s="16"/>
      <c r="ZV51" s="16"/>
      <c r="ZW51" s="16"/>
      <c r="ZX51" s="16"/>
      <c r="ZY51" s="16"/>
      <c r="ZZ51" s="16"/>
      <c r="AAA51" s="16"/>
      <c r="AAB51" s="16"/>
      <c r="AAC51" s="16"/>
      <c r="AAD51" s="16"/>
      <c r="AAE51" s="16"/>
      <c r="AAF51" s="16"/>
      <c r="AAG51" s="16"/>
      <c r="AAH51" s="16"/>
      <c r="AAI51" s="16"/>
      <c r="AAJ51" s="16"/>
      <c r="AAK51" s="16"/>
      <c r="AAL51" s="16"/>
      <c r="AAM51" s="16"/>
      <c r="AAN51" s="16"/>
      <c r="AAO51" s="16"/>
      <c r="AAP51" s="16"/>
      <c r="AAQ51" s="16"/>
      <c r="AAR51" s="16"/>
      <c r="AAS51" s="16"/>
      <c r="AAT51" s="16"/>
      <c r="AAU51" s="16"/>
      <c r="AAV51" s="16"/>
      <c r="AAW51" s="16"/>
      <c r="AAX51" s="16"/>
      <c r="AAY51" s="16"/>
      <c r="AAZ51" s="16"/>
      <c r="ABA51" s="16"/>
      <c r="ABB51" s="16"/>
      <c r="ABC51" s="16"/>
      <c r="ABD51" s="16"/>
      <c r="ABE51" s="16"/>
      <c r="ABF51" s="16"/>
      <c r="ABG51" s="16"/>
      <c r="ABH51" s="16"/>
      <c r="ABI51" s="16"/>
      <c r="ABJ51" s="16"/>
      <c r="ABK51" s="16"/>
      <c r="ABL51" s="16"/>
      <c r="ABM51" s="16"/>
      <c r="ABN51" s="16"/>
      <c r="ABO51" s="16"/>
      <c r="ABP51" s="16"/>
      <c r="ABQ51" s="16"/>
      <c r="ABR51" s="16"/>
      <c r="ABS51" s="16"/>
      <c r="ABT51" s="16"/>
      <c r="ABU51" s="16"/>
      <c r="ABV51" s="16"/>
      <c r="ABW51" s="16"/>
      <c r="ABX51" s="16"/>
      <c r="ABY51" s="16"/>
      <c r="ABZ51" s="16"/>
      <c r="ACA51" s="16"/>
      <c r="ACB51" s="16"/>
      <c r="ACC51" s="16"/>
      <c r="ACD51" s="16"/>
      <c r="ACE51" s="16"/>
      <c r="ACF51" s="16"/>
      <c r="ACG51" s="16"/>
      <c r="ACH51" s="16"/>
      <c r="ACI51" s="16"/>
      <c r="ACJ51" s="16"/>
      <c r="ACK51" s="16"/>
      <c r="ACL51" s="16"/>
      <c r="ACM51" s="16"/>
      <c r="ACN51" s="16"/>
      <c r="ACO51" s="16"/>
      <c r="ACP51" s="16"/>
      <c r="ACQ51" s="16"/>
      <c r="ACR51" s="16"/>
      <c r="ACS51" s="16"/>
      <c r="ACT51" s="16"/>
      <c r="ACU51" s="16"/>
      <c r="ACV51" s="16"/>
      <c r="ACW51" s="16"/>
      <c r="ACX51" s="16"/>
      <c r="ACY51" s="16"/>
      <c r="ACZ51" s="16"/>
      <c r="ADA51" s="16"/>
      <c r="ADB51" s="16"/>
      <c r="ADC51" s="16"/>
      <c r="ADD51" s="16"/>
      <c r="ADE51" s="16"/>
      <c r="ADF51" s="16"/>
      <c r="ADG51" s="16"/>
      <c r="ADH51" s="16"/>
      <c r="ADI51" s="16"/>
      <c r="ADJ51" s="16"/>
      <c r="ADK51" s="16"/>
      <c r="ADL51" s="16"/>
      <c r="ADM51" s="16"/>
      <c r="ADN51" s="16"/>
      <c r="ADO51" s="16"/>
      <c r="ADP51" s="16"/>
      <c r="ADQ51" s="16"/>
      <c r="ADR51" s="16"/>
      <c r="ADS51" s="16"/>
      <c r="ADT51" s="16"/>
      <c r="ADU51" s="16"/>
      <c r="ADV51" s="16"/>
      <c r="ADW51" s="16"/>
      <c r="ADX51" s="16"/>
      <c r="ADY51" s="16"/>
      <c r="ADZ51" s="16"/>
      <c r="AEA51" s="16"/>
      <c r="AEB51" s="16"/>
      <c r="AEC51" s="16"/>
      <c r="AED51" s="16"/>
      <c r="AEE51" s="16"/>
      <c r="AEF51" s="16"/>
      <c r="AEG51" s="16"/>
      <c r="AEH51" s="16"/>
      <c r="AEI51" s="16"/>
      <c r="AEJ51" s="16"/>
      <c r="AEK51" s="16"/>
      <c r="AEL51" s="16"/>
      <c r="AEM51" s="16"/>
      <c r="AEN51" s="16"/>
      <c r="AEO51" s="16"/>
      <c r="AEP51" s="16"/>
      <c r="AEQ51" s="16"/>
      <c r="AER51" s="16"/>
      <c r="AES51" s="16"/>
      <c r="AET51" s="16"/>
      <c r="AEU51" s="16"/>
      <c r="AEV51" s="16"/>
      <c r="AEW51" s="16"/>
      <c r="AEX51" s="16"/>
      <c r="AEY51" s="16"/>
      <c r="AEZ51" s="16"/>
      <c r="AFA51" s="16"/>
      <c r="AFB51" s="16"/>
      <c r="AFC51" s="16"/>
      <c r="AFD51" s="16"/>
      <c r="AFE51" s="16"/>
      <c r="AFF51" s="16"/>
      <c r="AFG51" s="16"/>
      <c r="AFH51" s="16"/>
      <c r="AFI51" s="16"/>
      <c r="AFJ51" s="16"/>
      <c r="AFK51" s="16"/>
      <c r="AFL51" s="16"/>
      <c r="AFM51" s="16"/>
      <c r="AFN51" s="16"/>
      <c r="AFO51" s="16"/>
      <c r="AFP51" s="16"/>
      <c r="AFQ51" s="16"/>
      <c r="AFR51" s="16"/>
      <c r="AFS51" s="16"/>
      <c r="AFT51" s="16"/>
      <c r="AFU51" s="16"/>
      <c r="AFV51" s="16"/>
      <c r="AFW51" s="16"/>
      <c r="AFX51" s="16"/>
      <c r="AFY51" s="16"/>
      <c r="AFZ51" s="16"/>
      <c r="AGA51" s="16"/>
      <c r="AGB51" s="16"/>
      <c r="AGC51" s="16"/>
      <c r="AGD51" s="16"/>
      <c r="AGE51" s="16"/>
      <c r="AGF51" s="16"/>
      <c r="AGG51" s="16"/>
      <c r="AGH51" s="16"/>
      <c r="AGI51" s="16"/>
      <c r="AGJ51" s="16"/>
      <c r="AGK51" s="16"/>
      <c r="AGL51" s="16"/>
      <c r="AGM51" s="16"/>
      <c r="AGN51" s="16"/>
      <c r="AGO51" s="16"/>
      <c r="AGP51" s="16"/>
      <c r="AGQ51" s="16"/>
      <c r="AGR51" s="16"/>
      <c r="AGS51" s="16"/>
      <c r="AGT51" s="16"/>
      <c r="AGU51" s="16"/>
      <c r="AGV51" s="16"/>
      <c r="AGW51" s="16"/>
      <c r="AGX51" s="16"/>
      <c r="AGY51" s="16"/>
      <c r="AGZ51" s="16"/>
      <c r="AHA51" s="16"/>
      <c r="AHB51" s="16"/>
      <c r="AHC51" s="16"/>
      <c r="AHD51" s="16"/>
      <c r="AHE51" s="16"/>
      <c r="AHF51" s="16"/>
      <c r="AHG51" s="16"/>
      <c r="AHH51" s="16"/>
      <c r="AHI51" s="16"/>
      <c r="AHJ51" s="16"/>
      <c r="AHK51" s="16"/>
      <c r="AHL51" s="16"/>
      <c r="AHM51" s="16"/>
      <c r="AHN51" s="16"/>
      <c r="AHO51" s="16"/>
      <c r="AHP51" s="16"/>
      <c r="AHQ51" s="16"/>
      <c r="AHR51" s="16"/>
      <c r="AHS51" s="16"/>
      <c r="AHT51" s="16"/>
      <c r="AHU51" s="16"/>
      <c r="AHV51" s="16"/>
      <c r="AHW51" s="16"/>
      <c r="AHX51" s="16"/>
      <c r="AHY51" s="16"/>
      <c r="AHZ51" s="16"/>
      <c r="AIA51" s="16"/>
      <c r="AIB51" s="16"/>
      <c r="AIC51" s="16"/>
      <c r="AID51" s="16"/>
      <c r="AIE51" s="16"/>
      <c r="AIF51" s="16"/>
      <c r="AIG51" s="16"/>
      <c r="AIH51" s="16"/>
      <c r="AII51" s="16"/>
      <c r="AIJ51" s="16"/>
      <c r="AIK51" s="16"/>
      <c r="AIL51" s="16"/>
      <c r="AIM51" s="16"/>
      <c r="AIN51" s="16"/>
      <c r="AIO51" s="16"/>
      <c r="AIP51" s="16"/>
      <c r="AIQ51" s="16"/>
      <c r="AIR51" s="16"/>
      <c r="AIS51" s="16"/>
      <c r="AIT51" s="16"/>
      <c r="AIU51" s="16"/>
      <c r="AIV51" s="16"/>
      <c r="AIW51" s="16"/>
      <c r="AIX51" s="16"/>
      <c r="AIY51" s="16"/>
      <c r="AIZ51" s="16"/>
      <c r="AJA51" s="16"/>
      <c r="AJB51" s="16"/>
      <c r="AJC51" s="16"/>
      <c r="AJD51" s="16"/>
      <c r="AJE51" s="16"/>
      <c r="AJF51" s="16"/>
      <c r="AJG51" s="16"/>
      <c r="AJH51" s="16"/>
      <c r="AJI51" s="16"/>
      <c r="AJJ51" s="16"/>
      <c r="AJK51" s="16"/>
      <c r="AJL51" s="16"/>
      <c r="AJM51" s="16"/>
      <c r="AJN51" s="16"/>
      <c r="AJO51" s="16"/>
      <c r="AJP51" s="16"/>
      <c r="AJQ51" s="16"/>
      <c r="AJR51" s="16"/>
      <c r="AJS51" s="16"/>
      <c r="AJT51" s="16"/>
      <c r="AJU51" s="16"/>
      <c r="AJV51" s="16"/>
      <c r="AJW51" s="16"/>
      <c r="AJX51" s="16"/>
      <c r="AJY51" s="16"/>
      <c r="AJZ51" s="16"/>
      <c r="AKA51" s="16"/>
      <c r="AKB51" s="16"/>
      <c r="AKC51" s="16"/>
      <c r="AKD51" s="16"/>
      <c r="AKE51" s="16"/>
      <c r="AKF51" s="16"/>
      <c r="AKG51" s="16"/>
      <c r="AKH51" s="16"/>
      <c r="AKI51" s="16"/>
      <c r="AKJ51" s="16"/>
      <c r="AKK51" s="16"/>
      <c r="AKL51" s="16"/>
      <c r="AKM51" s="16"/>
      <c r="AKN51" s="16"/>
      <c r="AKO51" s="16"/>
      <c r="AKP51" s="16"/>
      <c r="AKQ51" s="16"/>
      <c r="AKR51" s="16"/>
      <c r="AKS51" s="16"/>
      <c r="AKT51" s="16"/>
      <c r="AKU51" s="16"/>
      <c r="AKV51" s="16"/>
      <c r="AKW51" s="16"/>
      <c r="AKX51" s="16"/>
      <c r="AKY51" s="16"/>
      <c r="AKZ51" s="16"/>
      <c r="ALA51" s="16"/>
      <c r="ALB51" s="16"/>
      <c r="ALC51" s="16"/>
      <c r="ALD51" s="16"/>
      <c r="ALE51" s="16"/>
      <c r="ALF51" s="16"/>
      <c r="ALG51" s="16"/>
      <c r="ALH51" s="16"/>
      <c r="ALI51" s="16"/>
      <c r="ALJ51" s="16"/>
      <c r="ALK51" s="16"/>
      <c r="ALL51" s="16"/>
    </row>
    <row r="52" spans="1:1000" customFormat="1" ht="12.75" x14ac:dyDescent="0.2">
      <c r="A52" s="41" t="str">
        <f ca="1">IF(_xll.TM1RPTELLEV($H$40,$H52)=0,"Root",IF(OR(_xll.ELLEV($B$10,$H52)=0,_xll.TM1RPTELLEV($H$40,$H52)+1&gt;=VALUE($L$29)),"Base","Default"))</f>
        <v>Default</v>
      </c>
      <c r="B52" s="16"/>
      <c r="C52" s="16" t="str">
        <f ca="1">_xll.DBRW($G$16,$H52,C$38)</f>
        <v>1</v>
      </c>
      <c r="D52" s="16">
        <f ca="1">_xll.DBRW($D$16,E$7,$H$33,$E$9,$H52,$D$11,$H$34,$D$38)</f>
        <v>0</v>
      </c>
      <c r="E52" s="25">
        <f ca="1">_xll.DBRW($E$16,E$7,$H$33,$E$9,$H52,$D$11,E$38,E$12,E$13)</f>
        <v>0</v>
      </c>
      <c r="F52" s="22"/>
      <c r="G52" s="44" t="str">
        <f ca="1">_xll.DBRW($G$16,$H52,G$13)&amp;IF(_xll.ELLEV($B$10,$H52)&lt;&gt;0,"",IF($D52&lt;&gt;0,"Annual",IF($E52&lt;&gt;0,"LID","")))</f>
        <v/>
      </c>
      <c r="H52" s="114" t="s">
        <v>154</v>
      </c>
      <c r="I52" s="46">
        <f ca="1">_xll.DBRW($B$16,I$7,$H$33,$D$9,$H52,$D$11,I$12,I$13)</f>
        <v>43526316.917070203</v>
      </c>
      <c r="J52" s="46">
        <f ca="1">_xll.DBRW($B$16,J$7,$H$33,$D$9,$H52,$D$11,J$12,J$13)</f>
        <v>1928177.4563138341</v>
      </c>
      <c r="K52" s="46">
        <f ca="1">_xll.DBRW($B$16,K$7,$H$33,$D$9,$H52,$D$11,K$12,K$13)</f>
        <v>421864.87807308155</v>
      </c>
      <c r="L52" s="46">
        <f ca="1">_xll.DBRW($B$16,L$7,$H$33,$D$9,$H52,$D$11,L$12,L$13)</f>
        <v>2993690.1790930512</v>
      </c>
      <c r="M52" s="46">
        <f ca="1">_xll.DBRW($B$16,M$7,$H$33,$D$9,$H52,$D$11,M$12,M$13)</f>
        <v>2190122.1053269766</v>
      </c>
      <c r="N52" s="46">
        <f ca="1">_xll.DBRW($B$16,N$7,$H$33,$D$9,$H52,$D$11,N$12,N$13)</f>
        <v>704785.65490203665</v>
      </c>
      <c r="O52" s="46">
        <f ca="1">_xll.DBRW($B$16,O$7,$H$33,$D$9,$H52,$D$11,O$12,O$13)</f>
        <v>319008.81959950866</v>
      </c>
      <c r="P52" s="46">
        <f ca="1">_xll.DBRW($B$16,P$7,$H$33,$D$9,$H52,$D$11,P$12,P$13)</f>
        <v>822605.76567311073</v>
      </c>
      <c r="Q52" s="46">
        <f ca="1">_xll.DBRW($B$16,Q$7,$H$33,$D$9,$H52,$D$11,Q$12,Q$13)</f>
        <v>651817.38982990058</v>
      </c>
      <c r="R52" s="46">
        <f ca="1">_xll.DBRW($B$16,R$7,$H$33,$D$9,$H52,$D$11,R$12,R$13)</f>
        <v>1012166.3629445959</v>
      </c>
      <c r="S52" s="46">
        <f ca="1">_xll.DBRW($B$16,S$7,$H$33,$D$9,$H52,$D$11,S$12,S$13)</f>
        <v>613140.64109441487</v>
      </c>
      <c r="T52" s="46">
        <f ca="1">_xll.DBRW($B$16,T$7,$H$33,$D$9,$H52,$D$11,T$12,T$13)</f>
        <v>965373.22193538235</v>
      </c>
      <c r="U52" s="46">
        <f ca="1">_xll.DBRW($B$16,U$7,$H$33,$D$9,$H52,$D$11,U$12,U$13)</f>
        <v>601100.55304011027</v>
      </c>
      <c r="V52" s="46">
        <f ca="1">_xll.DBRW($B$16,V$7,$H$33,$D$9,$H52,$D$11,V$12,V$13)</f>
        <v>56750169.944896206</v>
      </c>
      <c r="W52" s="16"/>
      <c r="X52" s="46">
        <f ca="1">_xll.DBRW($B$16,X$7,$H$33,$D$9,$H52,$D$11,X$12,X$13)</f>
        <v>53856053.964161694</v>
      </c>
      <c r="Y52" s="99">
        <f t="shared" ca="1" si="6"/>
        <v>5.3737987982936719E-2</v>
      </c>
      <c r="Z52" s="16"/>
      <c r="AA52" s="46">
        <f ca="1">_xll.DBRW($B$16,AA$7,$H$33,$D$9,$H52,$D$11,AA$12,AA$13)</f>
        <v>0</v>
      </c>
      <c r="AB52" s="99" t="str">
        <f t="shared" ca="1" si="7"/>
        <v/>
      </c>
      <c r="AC52" s="16"/>
      <c r="AD52" s="109" t="str">
        <f ca="1">_xll.DBRW($B$16,AD$7,$H$33,$D$9,$H52,$D$11,AD$12,AD$13)</f>
        <v/>
      </c>
      <c r="AE52" s="109" t="str">
        <f ca="1">_xll.DBRW($B$16,AE$7,$H$33,$D$9,$H52,$D$11,AE$12,AE$13)</f>
        <v/>
      </c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  <c r="DW52" s="16"/>
      <c r="DX52" s="16"/>
      <c r="DY52" s="16"/>
      <c r="DZ52" s="16"/>
      <c r="EA52" s="16"/>
      <c r="EB52" s="16"/>
      <c r="EC52" s="16"/>
      <c r="ED52" s="16"/>
      <c r="EE52" s="16"/>
      <c r="EF52" s="16"/>
      <c r="EG52" s="16"/>
      <c r="EH52" s="16"/>
      <c r="EI52" s="16"/>
      <c r="EJ52" s="16"/>
      <c r="EK52" s="16"/>
      <c r="EL52" s="16"/>
      <c r="EM52" s="16"/>
      <c r="EN52" s="16"/>
      <c r="EO52" s="16"/>
      <c r="EP52" s="16"/>
      <c r="EQ52" s="16"/>
      <c r="ER52" s="16"/>
      <c r="ES52" s="16"/>
      <c r="ET52" s="16"/>
      <c r="EU52" s="16"/>
      <c r="EV52" s="16"/>
      <c r="EW52" s="16"/>
      <c r="EX52" s="16"/>
      <c r="EY52" s="16"/>
      <c r="EZ52" s="16"/>
      <c r="FA52" s="16"/>
      <c r="FB52" s="16"/>
      <c r="FC52" s="16"/>
      <c r="FD52" s="16"/>
      <c r="FE52" s="16"/>
      <c r="FF52" s="16"/>
      <c r="FG52" s="16"/>
      <c r="FH52" s="16"/>
      <c r="FI52" s="16"/>
      <c r="FJ52" s="16"/>
      <c r="FK52" s="16"/>
      <c r="FL52" s="16"/>
      <c r="FM52" s="16"/>
      <c r="FN52" s="16"/>
      <c r="FO52" s="16"/>
      <c r="FP52" s="16"/>
      <c r="FQ52" s="16"/>
      <c r="FR52" s="16"/>
      <c r="FS52" s="16"/>
      <c r="FT52" s="16"/>
      <c r="FU52" s="16"/>
      <c r="FV52" s="16"/>
      <c r="FW52" s="16"/>
      <c r="FX52" s="16"/>
      <c r="FY52" s="16"/>
      <c r="FZ52" s="16"/>
      <c r="GA52" s="16"/>
      <c r="GB52" s="16"/>
      <c r="GC52" s="16"/>
      <c r="GD52" s="16"/>
      <c r="GE52" s="16"/>
      <c r="GF52" s="16"/>
      <c r="GG52" s="16"/>
      <c r="GH52" s="16"/>
      <c r="GI52" s="16"/>
      <c r="GJ52" s="16"/>
      <c r="GK52" s="16"/>
      <c r="GL52" s="16"/>
      <c r="GM52" s="16"/>
      <c r="GN52" s="16"/>
      <c r="GO52" s="16"/>
      <c r="GP52" s="16"/>
      <c r="GQ52" s="16"/>
      <c r="GR52" s="16"/>
      <c r="GS52" s="16"/>
      <c r="GT52" s="16"/>
      <c r="GU52" s="16"/>
      <c r="GV52" s="16"/>
      <c r="GW52" s="16"/>
      <c r="GX52" s="16"/>
      <c r="GY52" s="16"/>
      <c r="GZ52" s="16"/>
      <c r="HA52" s="16"/>
      <c r="HB52" s="16"/>
      <c r="HC52" s="16"/>
      <c r="HD52" s="16"/>
      <c r="HE52" s="16"/>
      <c r="HF52" s="16"/>
      <c r="HG52" s="16"/>
      <c r="HH52" s="16"/>
      <c r="HI52" s="16"/>
      <c r="HJ52" s="16"/>
      <c r="HK52" s="16"/>
      <c r="HL52" s="16"/>
      <c r="HM52" s="16"/>
      <c r="HN52" s="16"/>
      <c r="HO52" s="16"/>
      <c r="HP52" s="16"/>
      <c r="HQ52" s="16"/>
      <c r="HR52" s="16"/>
      <c r="HS52" s="16"/>
      <c r="HT52" s="16"/>
      <c r="HU52" s="16"/>
      <c r="HV52" s="16"/>
      <c r="HW52" s="16"/>
      <c r="HX52" s="16"/>
      <c r="HY52" s="16"/>
      <c r="HZ52" s="16"/>
      <c r="IA52" s="16"/>
      <c r="IB52" s="16"/>
      <c r="IC52" s="16"/>
      <c r="ID52" s="16"/>
      <c r="IE52" s="16"/>
      <c r="IF52" s="16"/>
      <c r="IG52" s="16"/>
      <c r="IH52" s="16"/>
      <c r="II52" s="16"/>
      <c r="IJ52" s="16"/>
      <c r="IK52" s="16"/>
      <c r="IL52" s="16"/>
      <c r="IM52" s="16"/>
      <c r="IN52" s="16"/>
      <c r="IO52" s="16"/>
      <c r="IP52" s="16"/>
      <c r="IQ52" s="16"/>
      <c r="IR52" s="16"/>
      <c r="IS52" s="16"/>
      <c r="IT52" s="16"/>
      <c r="IU52" s="16"/>
      <c r="IV52" s="16"/>
      <c r="IW52" s="16"/>
      <c r="IX52" s="16"/>
      <c r="IY52" s="16"/>
      <c r="IZ52" s="16"/>
      <c r="JA52" s="16"/>
      <c r="JB52" s="16"/>
      <c r="JC52" s="16"/>
      <c r="JD52" s="16"/>
      <c r="JE52" s="16"/>
      <c r="JF52" s="16"/>
      <c r="JG52" s="16"/>
      <c r="JH52" s="16"/>
      <c r="JI52" s="16"/>
      <c r="JJ52" s="16"/>
      <c r="JK52" s="16"/>
      <c r="JL52" s="16"/>
      <c r="JM52" s="16"/>
      <c r="JN52" s="16"/>
      <c r="JO52" s="16"/>
      <c r="JP52" s="16"/>
      <c r="JQ52" s="16"/>
      <c r="JR52" s="16"/>
      <c r="JS52" s="16"/>
      <c r="JT52" s="16"/>
      <c r="JU52" s="16"/>
      <c r="JV52" s="16"/>
      <c r="JW52" s="16"/>
      <c r="JX52" s="16"/>
      <c r="JY52" s="16"/>
      <c r="JZ52" s="16"/>
      <c r="KA52" s="16"/>
      <c r="KB52" s="16"/>
      <c r="KC52" s="16"/>
      <c r="KD52" s="16"/>
      <c r="KE52" s="16"/>
      <c r="KF52" s="16"/>
      <c r="KG52" s="16"/>
      <c r="KH52" s="16"/>
      <c r="KI52" s="16"/>
      <c r="KJ52" s="16"/>
      <c r="KK52" s="16"/>
      <c r="KL52" s="16"/>
      <c r="KM52" s="16"/>
      <c r="KN52" s="16"/>
      <c r="KO52" s="16"/>
      <c r="KP52" s="16"/>
      <c r="KQ52" s="16"/>
      <c r="KR52" s="16"/>
      <c r="KS52" s="16"/>
      <c r="KT52" s="16"/>
      <c r="KU52" s="16"/>
      <c r="KV52" s="16"/>
      <c r="KW52" s="16"/>
      <c r="KX52" s="16"/>
      <c r="KY52" s="16"/>
      <c r="KZ52" s="16"/>
      <c r="LA52" s="16"/>
      <c r="LB52" s="16"/>
      <c r="LC52" s="16"/>
      <c r="LD52" s="16"/>
      <c r="LE52" s="16"/>
      <c r="LF52" s="16"/>
      <c r="LG52" s="16"/>
      <c r="LH52" s="16"/>
      <c r="LI52" s="16"/>
      <c r="LJ52" s="16"/>
      <c r="LK52" s="16"/>
      <c r="LL52" s="16"/>
      <c r="LM52" s="16"/>
      <c r="LN52" s="16"/>
      <c r="LO52" s="16"/>
      <c r="LP52" s="16"/>
      <c r="LQ52" s="16"/>
      <c r="LR52" s="16"/>
      <c r="LS52" s="16"/>
      <c r="LT52" s="16"/>
      <c r="LU52" s="16"/>
      <c r="LV52" s="16"/>
      <c r="LW52" s="16"/>
      <c r="LX52" s="16"/>
      <c r="LY52" s="16"/>
      <c r="LZ52" s="16"/>
      <c r="MA52" s="16"/>
      <c r="MB52" s="16"/>
      <c r="MC52" s="16"/>
      <c r="MD52" s="16"/>
      <c r="ME52" s="16"/>
      <c r="MF52" s="16"/>
      <c r="MG52" s="16"/>
      <c r="MH52" s="16"/>
      <c r="MI52" s="16"/>
      <c r="MJ52" s="16"/>
      <c r="MK52" s="16"/>
      <c r="ML52" s="16"/>
      <c r="MM52" s="16"/>
      <c r="MN52" s="16"/>
      <c r="MO52" s="16"/>
      <c r="MP52" s="16"/>
      <c r="MQ52" s="16"/>
      <c r="MR52" s="16"/>
      <c r="MS52" s="16"/>
      <c r="MT52" s="16"/>
      <c r="MU52" s="16"/>
      <c r="MV52" s="16"/>
      <c r="MW52" s="16"/>
      <c r="MX52" s="16"/>
      <c r="MY52" s="16"/>
      <c r="MZ52" s="16"/>
      <c r="NA52" s="16"/>
      <c r="NB52" s="16"/>
      <c r="NC52" s="16"/>
      <c r="ND52" s="16"/>
      <c r="NE52" s="16"/>
      <c r="NF52" s="16"/>
      <c r="NG52" s="16"/>
      <c r="NH52" s="16"/>
      <c r="NI52" s="16"/>
      <c r="NJ52" s="16"/>
      <c r="NK52" s="16"/>
      <c r="NL52" s="16"/>
      <c r="NM52" s="16"/>
      <c r="NN52" s="16"/>
      <c r="NO52" s="16"/>
      <c r="NP52" s="16"/>
      <c r="NQ52" s="16"/>
      <c r="NR52" s="16"/>
      <c r="NS52" s="16"/>
      <c r="NT52" s="16"/>
      <c r="NU52" s="16"/>
      <c r="NV52" s="16"/>
      <c r="NW52" s="16"/>
      <c r="NX52" s="16"/>
      <c r="NY52" s="16"/>
      <c r="NZ52" s="16"/>
      <c r="OA52" s="16"/>
      <c r="OB52" s="16"/>
      <c r="OC52" s="16"/>
      <c r="OD52" s="16"/>
      <c r="OE52" s="16"/>
      <c r="OF52" s="16"/>
      <c r="OG52" s="16"/>
      <c r="OH52" s="16"/>
      <c r="OI52" s="16"/>
      <c r="OJ52" s="16"/>
      <c r="OK52" s="16"/>
      <c r="OL52" s="16"/>
      <c r="OM52" s="16"/>
      <c r="ON52" s="16"/>
      <c r="OO52" s="16"/>
      <c r="OP52" s="16"/>
      <c r="OQ52" s="16"/>
      <c r="OR52" s="16"/>
      <c r="OS52" s="16"/>
      <c r="OT52" s="16"/>
      <c r="OU52" s="16"/>
      <c r="OV52" s="16"/>
      <c r="OW52" s="16"/>
      <c r="OX52" s="16"/>
      <c r="OY52" s="16"/>
      <c r="OZ52" s="16"/>
      <c r="PA52" s="16"/>
      <c r="PB52" s="16"/>
      <c r="PC52" s="16"/>
      <c r="PD52" s="16"/>
      <c r="PE52" s="16"/>
      <c r="PF52" s="16"/>
      <c r="PG52" s="16"/>
      <c r="PH52" s="16"/>
      <c r="PI52" s="16"/>
      <c r="PJ52" s="16"/>
      <c r="PK52" s="16"/>
      <c r="PL52" s="16"/>
      <c r="PM52" s="16"/>
      <c r="PN52" s="16"/>
      <c r="PO52" s="16"/>
      <c r="PP52" s="16"/>
      <c r="PQ52" s="16"/>
      <c r="PR52" s="16"/>
      <c r="PS52" s="16"/>
      <c r="PT52" s="16"/>
      <c r="PU52" s="16"/>
      <c r="PV52" s="16"/>
      <c r="PW52" s="16"/>
      <c r="PX52" s="16"/>
      <c r="PY52" s="16"/>
      <c r="PZ52" s="16"/>
      <c r="QA52" s="16"/>
      <c r="QB52" s="16"/>
      <c r="QC52" s="16"/>
      <c r="QD52" s="16"/>
      <c r="QE52" s="16"/>
      <c r="QF52" s="16"/>
      <c r="QG52" s="16"/>
      <c r="QH52" s="16"/>
      <c r="QI52" s="16"/>
      <c r="QJ52" s="16"/>
      <c r="QK52" s="16"/>
      <c r="QL52" s="16"/>
      <c r="QM52" s="16"/>
      <c r="QN52" s="16"/>
      <c r="QO52" s="16"/>
      <c r="QP52" s="16"/>
      <c r="QQ52" s="16"/>
      <c r="QR52" s="16"/>
      <c r="QS52" s="16"/>
      <c r="QT52" s="16"/>
      <c r="QU52" s="16"/>
      <c r="QV52" s="16"/>
      <c r="QW52" s="16"/>
      <c r="QX52" s="16"/>
      <c r="QY52" s="16"/>
      <c r="QZ52" s="16"/>
      <c r="RA52" s="16"/>
      <c r="RB52" s="16"/>
      <c r="RC52" s="16"/>
      <c r="RD52" s="16"/>
      <c r="RE52" s="16"/>
      <c r="RF52" s="16"/>
      <c r="RG52" s="16"/>
      <c r="RH52" s="16"/>
      <c r="RI52" s="16"/>
      <c r="RJ52" s="16"/>
      <c r="RK52" s="16"/>
      <c r="RL52" s="16"/>
      <c r="RM52" s="16"/>
      <c r="RN52" s="16"/>
      <c r="RO52" s="16"/>
      <c r="RP52" s="16"/>
      <c r="RQ52" s="16"/>
      <c r="RR52" s="16"/>
      <c r="RS52" s="16"/>
      <c r="RT52" s="16"/>
      <c r="RU52" s="16"/>
      <c r="RV52" s="16"/>
      <c r="RW52" s="16"/>
      <c r="RX52" s="16"/>
      <c r="RY52" s="16"/>
      <c r="RZ52" s="16"/>
      <c r="SA52" s="16"/>
      <c r="SB52" s="16"/>
      <c r="SC52" s="16"/>
      <c r="SD52" s="16"/>
      <c r="SE52" s="16"/>
      <c r="SF52" s="16"/>
      <c r="SG52" s="16"/>
      <c r="SH52" s="16"/>
      <c r="SI52" s="16"/>
      <c r="SJ52" s="16"/>
      <c r="SK52" s="16"/>
      <c r="SL52" s="16"/>
      <c r="SM52" s="16"/>
      <c r="SN52" s="16"/>
      <c r="SO52" s="16"/>
      <c r="SP52" s="16"/>
      <c r="SQ52" s="16"/>
      <c r="SR52" s="16"/>
      <c r="SS52" s="16"/>
      <c r="ST52" s="16"/>
      <c r="SU52" s="16"/>
      <c r="SV52" s="16"/>
      <c r="SW52" s="16"/>
      <c r="SX52" s="16"/>
      <c r="SY52" s="16"/>
      <c r="SZ52" s="16"/>
      <c r="TA52" s="16"/>
      <c r="TB52" s="16"/>
      <c r="TC52" s="16"/>
      <c r="TD52" s="16"/>
      <c r="TE52" s="16"/>
      <c r="TF52" s="16"/>
      <c r="TG52" s="16"/>
      <c r="TH52" s="16"/>
      <c r="TI52" s="16"/>
      <c r="TJ52" s="16"/>
      <c r="TK52" s="16"/>
      <c r="TL52" s="16"/>
      <c r="TM52" s="16"/>
      <c r="TN52" s="16"/>
      <c r="TO52" s="16"/>
      <c r="TP52" s="16"/>
      <c r="TQ52" s="16"/>
      <c r="TR52" s="16"/>
      <c r="TS52" s="16"/>
      <c r="TT52" s="16"/>
      <c r="TU52" s="16"/>
      <c r="TV52" s="16"/>
      <c r="TW52" s="16"/>
      <c r="TX52" s="16"/>
      <c r="TY52" s="16"/>
      <c r="TZ52" s="16"/>
      <c r="UA52" s="16"/>
      <c r="UB52" s="16"/>
      <c r="UC52" s="16"/>
      <c r="UD52" s="16"/>
      <c r="UE52" s="16"/>
      <c r="UF52" s="16"/>
      <c r="UG52" s="16"/>
      <c r="UH52" s="16"/>
      <c r="UI52" s="16"/>
      <c r="UJ52" s="16"/>
      <c r="UK52" s="16"/>
      <c r="UL52" s="16"/>
      <c r="UM52" s="16"/>
      <c r="UN52" s="16"/>
      <c r="UO52" s="16"/>
      <c r="UP52" s="16"/>
      <c r="UQ52" s="16"/>
      <c r="UR52" s="16"/>
      <c r="US52" s="16"/>
      <c r="UT52" s="16"/>
      <c r="UU52" s="16"/>
      <c r="UV52" s="16"/>
      <c r="UW52" s="16"/>
      <c r="UX52" s="16"/>
      <c r="UY52" s="16"/>
      <c r="UZ52" s="16"/>
      <c r="VA52" s="16"/>
      <c r="VB52" s="16"/>
      <c r="VC52" s="16"/>
      <c r="VD52" s="16"/>
      <c r="VE52" s="16"/>
      <c r="VF52" s="16"/>
      <c r="VG52" s="16"/>
      <c r="VH52" s="16"/>
      <c r="VI52" s="16"/>
      <c r="VJ52" s="16"/>
      <c r="VK52" s="16"/>
      <c r="VL52" s="16"/>
      <c r="VM52" s="16"/>
      <c r="VN52" s="16"/>
      <c r="VO52" s="16"/>
      <c r="VP52" s="16"/>
      <c r="VQ52" s="16"/>
      <c r="VR52" s="16"/>
      <c r="VS52" s="16"/>
      <c r="VT52" s="16"/>
      <c r="VU52" s="16"/>
      <c r="VV52" s="16"/>
      <c r="VW52" s="16"/>
      <c r="VX52" s="16"/>
      <c r="VY52" s="16"/>
      <c r="VZ52" s="16"/>
      <c r="WA52" s="16"/>
      <c r="WB52" s="16"/>
      <c r="WC52" s="16"/>
      <c r="WD52" s="16"/>
      <c r="WE52" s="16"/>
      <c r="WF52" s="16"/>
      <c r="WG52" s="16"/>
      <c r="WH52" s="16"/>
      <c r="WI52" s="16"/>
      <c r="WJ52" s="16"/>
      <c r="WK52" s="16"/>
      <c r="WL52" s="16"/>
      <c r="WM52" s="16"/>
      <c r="WN52" s="16"/>
      <c r="WO52" s="16"/>
      <c r="WP52" s="16"/>
      <c r="WQ52" s="16"/>
      <c r="WR52" s="16"/>
      <c r="WS52" s="16"/>
      <c r="WT52" s="16"/>
      <c r="WU52" s="16"/>
      <c r="WV52" s="16"/>
      <c r="WW52" s="16"/>
      <c r="WX52" s="16"/>
      <c r="WY52" s="16"/>
      <c r="WZ52" s="16"/>
      <c r="XA52" s="16"/>
      <c r="XB52" s="16"/>
      <c r="XC52" s="16"/>
      <c r="XD52" s="16"/>
      <c r="XE52" s="16"/>
      <c r="XF52" s="16"/>
      <c r="XG52" s="16"/>
      <c r="XH52" s="16"/>
      <c r="XI52" s="16"/>
      <c r="XJ52" s="16"/>
      <c r="XK52" s="16"/>
      <c r="XL52" s="16"/>
      <c r="XM52" s="16"/>
      <c r="XN52" s="16"/>
      <c r="XO52" s="16"/>
      <c r="XP52" s="16"/>
      <c r="XQ52" s="16"/>
      <c r="XR52" s="16"/>
      <c r="XS52" s="16"/>
      <c r="XT52" s="16"/>
      <c r="XU52" s="16"/>
      <c r="XV52" s="16"/>
      <c r="XW52" s="16"/>
      <c r="XX52" s="16"/>
      <c r="XY52" s="16"/>
      <c r="XZ52" s="16"/>
      <c r="YA52" s="16"/>
      <c r="YB52" s="16"/>
      <c r="YC52" s="16"/>
      <c r="YD52" s="16"/>
      <c r="YE52" s="16"/>
      <c r="YF52" s="16"/>
      <c r="YG52" s="16"/>
      <c r="YH52" s="16"/>
      <c r="YI52" s="16"/>
      <c r="YJ52" s="16"/>
      <c r="YK52" s="16"/>
      <c r="YL52" s="16"/>
      <c r="YM52" s="16"/>
      <c r="YN52" s="16"/>
      <c r="YO52" s="16"/>
      <c r="YP52" s="16"/>
      <c r="YQ52" s="16"/>
      <c r="YR52" s="16"/>
      <c r="YS52" s="16"/>
      <c r="YT52" s="16"/>
      <c r="YU52" s="16"/>
      <c r="YV52" s="16"/>
      <c r="YW52" s="16"/>
      <c r="YX52" s="16"/>
      <c r="YY52" s="16"/>
      <c r="YZ52" s="16"/>
      <c r="ZA52" s="16"/>
      <c r="ZB52" s="16"/>
      <c r="ZC52" s="16"/>
      <c r="ZD52" s="16"/>
      <c r="ZE52" s="16"/>
      <c r="ZF52" s="16"/>
      <c r="ZG52" s="16"/>
      <c r="ZH52" s="16"/>
      <c r="ZI52" s="16"/>
      <c r="ZJ52" s="16"/>
      <c r="ZK52" s="16"/>
      <c r="ZL52" s="16"/>
      <c r="ZM52" s="16"/>
      <c r="ZN52" s="16"/>
      <c r="ZO52" s="16"/>
      <c r="ZP52" s="16"/>
      <c r="ZQ52" s="16"/>
      <c r="ZR52" s="16"/>
      <c r="ZS52" s="16"/>
      <c r="ZT52" s="16"/>
      <c r="ZU52" s="16"/>
      <c r="ZV52" s="16"/>
      <c r="ZW52" s="16"/>
      <c r="ZX52" s="16"/>
      <c r="ZY52" s="16"/>
      <c r="ZZ52" s="16"/>
      <c r="AAA52" s="16"/>
      <c r="AAB52" s="16"/>
      <c r="AAC52" s="16"/>
      <c r="AAD52" s="16"/>
      <c r="AAE52" s="16"/>
      <c r="AAF52" s="16"/>
      <c r="AAG52" s="16"/>
      <c r="AAH52" s="16"/>
      <c r="AAI52" s="16"/>
      <c r="AAJ52" s="16"/>
      <c r="AAK52" s="16"/>
      <c r="AAL52" s="16"/>
      <c r="AAM52" s="16"/>
      <c r="AAN52" s="16"/>
      <c r="AAO52" s="16"/>
      <c r="AAP52" s="16"/>
      <c r="AAQ52" s="16"/>
      <c r="AAR52" s="16"/>
      <c r="AAS52" s="16"/>
      <c r="AAT52" s="16"/>
      <c r="AAU52" s="16"/>
      <c r="AAV52" s="16"/>
      <c r="AAW52" s="16"/>
      <c r="AAX52" s="16"/>
      <c r="AAY52" s="16"/>
      <c r="AAZ52" s="16"/>
      <c r="ABA52" s="16"/>
      <c r="ABB52" s="16"/>
      <c r="ABC52" s="16"/>
      <c r="ABD52" s="16"/>
      <c r="ABE52" s="16"/>
      <c r="ABF52" s="16"/>
      <c r="ABG52" s="16"/>
      <c r="ABH52" s="16"/>
      <c r="ABI52" s="16"/>
      <c r="ABJ52" s="16"/>
      <c r="ABK52" s="16"/>
      <c r="ABL52" s="16"/>
      <c r="ABM52" s="16"/>
      <c r="ABN52" s="16"/>
      <c r="ABO52" s="16"/>
      <c r="ABP52" s="16"/>
      <c r="ABQ52" s="16"/>
      <c r="ABR52" s="16"/>
      <c r="ABS52" s="16"/>
      <c r="ABT52" s="16"/>
      <c r="ABU52" s="16"/>
      <c r="ABV52" s="16"/>
      <c r="ABW52" s="16"/>
      <c r="ABX52" s="16"/>
      <c r="ABY52" s="16"/>
      <c r="ABZ52" s="16"/>
      <c r="ACA52" s="16"/>
      <c r="ACB52" s="16"/>
      <c r="ACC52" s="16"/>
      <c r="ACD52" s="16"/>
      <c r="ACE52" s="16"/>
      <c r="ACF52" s="16"/>
      <c r="ACG52" s="16"/>
      <c r="ACH52" s="16"/>
      <c r="ACI52" s="16"/>
      <c r="ACJ52" s="16"/>
      <c r="ACK52" s="16"/>
      <c r="ACL52" s="16"/>
      <c r="ACM52" s="16"/>
      <c r="ACN52" s="16"/>
      <c r="ACO52" s="16"/>
      <c r="ACP52" s="16"/>
      <c r="ACQ52" s="16"/>
      <c r="ACR52" s="16"/>
      <c r="ACS52" s="16"/>
      <c r="ACT52" s="16"/>
      <c r="ACU52" s="16"/>
      <c r="ACV52" s="16"/>
      <c r="ACW52" s="16"/>
      <c r="ACX52" s="16"/>
      <c r="ACY52" s="16"/>
      <c r="ACZ52" s="16"/>
      <c r="ADA52" s="16"/>
      <c r="ADB52" s="16"/>
      <c r="ADC52" s="16"/>
      <c r="ADD52" s="16"/>
      <c r="ADE52" s="16"/>
      <c r="ADF52" s="16"/>
      <c r="ADG52" s="16"/>
      <c r="ADH52" s="16"/>
      <c r="ADI52" s="16"/>
      <c r="ADJ52" s="16"/>
      <c r="ADK52" s="16"/>
      <c r="ADL52" s="16"/>
      <c r="ADM52" s="16"/>
      <c r="ADN52" s="16"/>
      <c r="ADO52" s="16"/>
      <c r="ADP52" s="16"/>
      <c r="ADQ52" s="16"/>
      <c r="ADR52" s="16"/>
      <c r="ADS52" s="16"/>
      <c r="ADT52" s="16"/>
      <c r="ADU52" s="16"/>
      <c r="ADV52" s="16"/>
      <c r="ADW52" s="16"/>
      <c r="ADX52" s="16"/>
      <c r="ADY52" s="16"/>
      <c r="ADZ52" s="16"/>
      <c r="AEA52" s="16"/>
      <c r="AEB52" s="16"/>
      <c r="AEC52" s="16"/>
      <c r="AED52" s="16"/>
      <c r="AEE52" s="16"/>
      <c r="AEF52" s="16"/>
      <c r="AEG52" s="16"/>
      <c r="AEH52" s="16"/>
      <c r="AEI52" s="16"/>
      <c r="AEJ52" s="16"/>
      <c r="AEK52" s="16"/>
      <c r="AEL52" s="16"/>
      <c r="AEM52" s="16"/>
      <c r="AEN52" s="16"/>
      <c r="AEO52" s="16"/>
      <c r="AEP52" s="16"/>
      <c r="AEQ52" s="16"/>
      <c r="AER52" s="16"/>
      <c r="AES52" s="16"/>
      <c r="AET52" s="16"/>
      <c r="AEU52" s="16"/>
      <c r="AEV52" s="16"/>
      <c r="AEW52" s="16"/>
      <c r="AEX52" s="16"/>
      <c r="AEY52" s="16"/>
      <c r="AEZ52" s="16"/>
      <c r="AFA52" s="16"/>
      <c r="AFB52" s="16"/>
      <c r="AFC52" s="16"/>
      <c r="AFD52" s="16"/>
      <c r="AFE52" s="16"/>
      <c r="AFF52" s="16"/>
      <c r="AFG52" s="16"/>
      <c r="AFH52" s="16"/>
      <c r="AFI52" s="16"/>
      <c r="AFJ52" s="16"/>
      <c r="AFK52" s="16"/>
      <c r="AFL52" s="16"/>
      <c r="AFM52" s="16"/>
      <c r="AFN52" s="16"/>
      <c r="AFO52" s="16"/>
      <c r="AFP52" s="16"/>
      <c r="AFQ52" s="16"/>
      <c r="AFR52" s="16"/>
      <c r="AFS52" s="16"/>
      <c r="AFT52" s="16"/>
      <c r="AFU52" s="16"/>
      <c r="AFV52" s="16"/>
      <c r="AFW52" s="16"/>
      <c r="AFX52" s="16"/>
      <c r="AFY52" s="16"/>
      <c r="AFZ52" s="16"/>
      <c r="AGA52" s="16"/>
      <c r="AGB52" s="16"/>
      <c r="AGC52" s="16"/>
      <c r="AGD52" s="16"/>
      <c r="AGE52" s="16"/>
      <c r="AGF52" s="16"/>
      <c r="AGG52" s="16"/>
      <c r="AGH52" s="16"/>
      <c r="AGI52" s="16"/>
      <c r="AGJ52" s="16"/>
      <c r="AGK52" s="16"/>
      <c r="AGL52" s="16"/>
      <c r="AGM52" s="16"/>
      <c r="AGN52" s="16"/>
      <c r="AGO52" s="16"/>
      <c r="AGP52" s="16"/>
      <c r="AGQ52" s="16"/>
      <c r="AGR52" s="16"/>
      <c r="AGS52" s="16"/>
      <c r="AGT52" s="16"/>
      <c r="AGU52" s="16"/>
      <c r="AGV52" s="16"/>
      <c r="AGW52" s="16"/>
      <c r="AGX52" s="16"/>
      <c r="AGY52" s="16"/>
      <c r="AGZ52" s="16"/>
      <c r="AHA52" s="16"/>
      <c r="AHB52" s="16"/>
      <c r="AHC52" s="16"/>
      <c r="AHD52" s="16"/>
      <c r="AHE52" s="16"/>
      <c r="AHF52" s="16"/>
      <c r="AHG52" s="16"/>
      <c r="AHH52" s="16"/>
      <c r="AHI52" s="16"/>
      <c r="AHJ52" s="16"/>
      <c r="AHK52" s="16"/>
      <c r="AHL52" s="16"/>
      <c r="AHM52" s="16"/>
      <c r="AHN52" s="16"/>
      <c r="AHO52" s="16"/>
      <c r="AHP52" s="16"/>
      <c r="AHQ52" s="16"/>
      <c r="AHR52" s="16"/>
      <c r="AHS52" s="16"/>
      <c r="AHT52" s="16"/>
      <c r="AHU52" s="16"/>
      <c r="AHV52" s="16"/>
      <c r="AHW52" s="16"/>
      <c r="AHX52" s="16"/>
      <c r="AHY52" s="16"/>
      <c r="AHZ52" s="16"/>
      <c r="AIA52" s="16"/>
      <c r="AIB52" s="16"/>
      <c r="AIC52" s="16"/>
      <c r="AID52" s="16"/>
      <c r="AIE52" s="16"/>
      <c r="AIF52" s="16"/>
      <c r="AIG52" s="16"/>
      <c r="AIH52" s="16"/>
      <c r="AII52" s="16"/>
      <c r="AIJ52" s="16"/>
      <c r="AIK52" s="16"/>
      <c r="AIL52" s="16"/>
      <c r="AIM52" s="16"/>
      <c r="AIN52" s="16"/>
      <c r="AIO52" s="16"/>
      <c r="AIP52" s="16"/>
      <c r="AIQ52" s="16"/>
      <c r="AIR52" s="16"/>
      <c r="AIS52" s="16"/>
      <c r="AIT52" s="16"/>
      <c r="AIU52" s="16"/>
      <c r="AIV52" s="16"/>
      <c r="AIW52" s="16"/>
      <c r="AIX52" s="16"/>
      <c r="AIY52" s="16"/>
      <c r="AIZ52" s="16"/>
      <c r="AJA52" s="16"/>
      <c r="AJB52" s="16"/>
      <c r="AJC52" s="16"/>
      <c r="AJD52" s="16"/>
      <c r="AJE52" s="16"/>
      <c r="AJF52" s="16"/>
      <c r="AJG52" s="16"/>
      <c r="AJH52" s="16"/>
      <c r="AJI52" s="16"/>
      <c r="AJJ52" s="16"/>
      <c r="AJK52" s="16"/>
      <c r="AJL52" s="16"/>
      <c r="AJM52" s="16"/>
      <c r="AJN52" s="16"/>
      <c r="AJO52" s="16"/>
      <c r="AJP52" s="16"/>
      <c r="AJQ52" s="16"/>
      <c r="AJR52" s="16"/>
      <c r="AJS52" s="16"/>
      <c r="AJT52" s="16"/>
      <c r="AJU52" s="16"/>
      <c r="AJV52" s="16"/>
      <c r="AJW52" s="16"/>
      <c r="AJX52" s="16"/>
      <c r="AJY52" s="16"/>
      <c r="AJZ52" s="16"/>
      <c r="AKA52" s="16"/>
      <c r="AKB52" s="16"/>
      <c r="AKC52" s="16"/>
      <c r="AKD52" s="16"/>
      <c r="AKE52" s="16"/>
      <c r="AKF52" s="16"/>
      <c r="AKG52" s="16"/>
      <c r="AKH52" s="16"/>
      <c r="AKI52" s="16"/>
      <c r="AKJ52" s="16"/>
      <c r="AKK52" s="16"/>
      <c r="AKL52" s="16"/>
      <c r="AKM52" s="16"/>
      <c r="AKN52" s="16"/>
      <c r="AKO52" s="16"/>
      <c r="AKP52" s="16"/>
      <c r="AKQ52" s="16"/>
      <c r="AKR52" s="16"/>
      <c r="AKS52" s="16"/>
      <c r="AKT52" s="16"/>
      <c r="AKU52" s="16"/>
      <c r="AKV52" s="16"/>
      <c r="AKW52" s="16"/>
      <c r="AKX52" s="16"/>
      <c r="AKY52" s="16"/>
      <c r="AKZ52" s="16"/>
      <c r="ALA52" s="16"/>
      <c r="ALB52" s="16"/>
      <c r="ALC52" s="16"/>
      <c r="ALD52" s="16"/>
      <c r="ALE52" s="16"/>
      <c r="ALF52" s="16"/>
      <c r="ALG52" s="16"/>
      <c r="ALH52" s="16"/>
      <c r="ALI52" s="16"/>
      <c r="ALJ52" s="16"/>
      <c r="ALK52" s="16"/>
      <c r="ALL52" s="16"/>
    </row>
    <row r="53" spans="1:1000" customFormat="1" ht="12.75" x14ac:dyDescent="0.2">
      <c r="A53" s="41" t="str">
        <f ca="1">IF(_xll.TM1RPTELLEV($H$40,$H53)=0,"Root",IF(OR(_xll.ELLEV($B$10,$H53)=0,_xll.TM1RPTELLEV($H$40,$H53)+1&gt;=VALUE($L$29)),"Base","Default"))</f>
        <v>Base</v>
      </c>
      <c r="B53" s="16"/>
      <c r="C53" s="16" t="str">
        <f ca="1">_xll.DBRW($G$16,$H53,C$38)</f>
        <v>1</v>
      </c>
      <c r="D53" s="16">
        <f ca="1">_xll.DBRW($D$16,E$7,$H$33,$E$9,$H53,$D$11,$H$34,$D$38)</f>
        <v>0</v>
      </c>
      <c r="E53" s="25">
        <f ca="1">_xll.DBRW($E$16,E$7,$H$33,$E$9,$H53,$D$11,E$38,E$12,E$13)</f>
        <v>0</v>
      </c>
      <c r="F53" s="22"/>
      <c r="G53" s="89" t="str">
        <f ca="1">_xll.DBRW($G$16,$H53,G$13)&amp;IF(_xll.ELLEV($B$10,$H53)&lt;&gt;0,"",IF($D53&lt;&gt;0,"Annual",IF($E53&lt;&gt;0,"LID","")))</f>
        <v/>
      </c>
      <c r="H53" s="118" t="s">
        <v>155</v>
      </c>
      <c r="I53" s="91">
        <f ca="1">_xll.DBRW($B$16,I$7,$H$33,$D$9,$H53,$D$11,I$12,I$13)</f>
        <v>854542.02924511756</v>
      </c>
      <c r="J53" s="91">
        <f ca="1">_xll.DBRW($B$16,J$7,$H$33,$D$9,$H53,$D$11,J$12,J$13)</f>
        <v>-17025.352626470962</v>
      </c>
      <c r="K53" s="91">
        <f ca="1">_xll.DBRW($B$16,K$7,$H$33,$D$9,$H53,$D$11,K$12,K$13)</f>
        <v>15707.904498000669</v>
      </c>
      <c r="L53" s="91">
        <f ca="1">_xll.DBRW($B$16,L$7,$H$33,$D$9,$H53,$D$11,L$12,L$13)</f>
        <v>-8704.4683282589813</v>
      </c>
      <c r="M53" s="91">
        <f ca="1">_xll.DBRW($B$16,M$7,$H$33,$D$9,$H53,$D$11,M$12,M$13)</f>
        <v>28127.50145409891</v>
      </c>
      <c r="N53" s="91">
        <f ca="1">_xll.DBRW($B$16,N$7,$H$33,$D$9,$H53,$D$11,N$12,N$13)</f>
        <v>-22726.126873968999</v>
      </c>
      <c r="O53" s="91">
        <f ca="1">_xll.DBRW($B$16,O$7,$H$33,$D$9,$H53,$D$11,O$12,O$13)</f>
        <v>21752.4339283277</v>
      </c>
      <c r="P53" s="91">
        <f ca="1">_xll.DBRW($B$16,P$7,$H$33,$D$9,$H53,$D$11,P$12,P$13)</f>
        <v>-6947.2545560418803</v>
      </c>
      <c r="Q53" s="91">
        <f ca="1">_xll.DBRW($B$16,Q$7,$H$33,$D$9,$H53,$D$11,Q$12,Q$13)</f>
        <v>23266.046076635699</v>
      </c>
      <c r="R53" s="91">
        <f ca="1">_xll.DBRW($B$16,R$7,$H$33,$D$9,$H53,$D$11,R$12,R$13)</f>
        <v>-1991.3750035222299</v>
      </c>
      <c r="S53" s="91">
        <f ca="1">_xll.DBRW($B$16,S$7,$H$33,$D$9,$H53,$D$11,S$12,S$13)</f>
        <v>7563.5353927712604</v>
      </c>
      <c r="T53" s="91">
        <f ca="1">_xll.DBRW($B$16,T$7,$H$33,$D$9,$H53,$D$11,T$12,T$13)</f>
        <v>10568.8388139647</v>
      </c>
      <c r="U53" s="91">
        <f ca="1">_xll.DBRW($B$16,U$7,$H$33,$D$9,$H53,$D$11,U$12,U$13)</f>
        <v>7684.8556777702997</v>
      </c>
      <c r="V53" s="91">
        <f ca="1">_xll.DBRW($B$16,V$7,$H$33,$D$9,$H53,$D$11,V$12,V$13)</f>
        <v>911818.56769842375</v>
      </c>
      <c r="W53" s="16"/>
      <c r="X53" s="92">
        <f ca="1">_xll.DBRW($B$16,X$7,$H$33,$D$9,$H53,$D$11,X$12,X$13)</f>
        <v>924099.1853290163</v>
      </c>
      <c r="Y53" s="93">
        <f t="shared" ca="1" si="6"/>
        <v>-1.3289285203968881E-2</v>
      </c>
      <c r="Z53" s="16"/>
      <c r="AA53" s="92">
        <f ca="1">_xll.DBRW($B$16,AA$7,$H$33,$D$9,$H53,$D$11,AA$12,AA$13)</f>
        <v>0</v>
      </c>
      <c r="AB53" s="93" t="str">
        <f t="shared" ca="1" si="7"/>
        <v/>
      </c>
      <c r="AC53" s="16"/>
      <c r="AD53" s="111" t="str">
        <f ca="1">_xll.DBRW($B$16,AD$7,$H$33,$D$9,$H53,$D$11,AD$12,AD$13)</f>
        <v/>
      </c>
      <c r="AE53" s="111" t="str">
        <f ca="1">_xll.DBRW($B$16,AE$7,$H$33,$D$9,$H53,$D$11,AE$12,AE$13)</f>
        <v/>
      </c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6"/>
      <c r="EJ53" s="16"/>
      <c r="EK53" s="16"/>
      <c r="EL53" s="16"/>
      <c r="EM53" s="16"/>
      <c r="EN53" s="16"/>
      <c r="EO53" s="16"/>
      <c r="EP53" s="16"/>
      <c r="EQ53" s="16"/>
      <c r="ER53" s="16"/>
      <c r="ES53" s="16"/>
      <c r="ET53" s="16"/>
      <c r="EU53" s="16"/>
      <c r="EV53" s="16"/>
      <c r="EW53" s="16"/>
      <c r="EX53" s="16"/>
      <c r="EY53" s="16"/>
      <c r="EZ53" s="16"/>
      <c r="FA53" s="16"/>
      <c r="FB53" s="16"/>
      <c r="FC53" s="16"/>
      <c r="FD53" s="16"/>
      <c r="FE53" s="16"/>
      <c r="FF53" s="16"/>
      <c r="FG53" s="16"/>
      <c r="FH53" s="16"/>
      <c r="FI53" s="16"/>
      <c r="FJ53" s="16"/>
      <c r="FK53" s="16"/>
      <c r="FL53" s="16"/>
      <c r="FM53" s="16"/>
      <c r="FN53" s="16"/>
      <c r="FO53" s="16"/>
      <c r="FP53" s="16"/>
      <c r="FQ53" s="16"/>
      <c r="FR53" s="16"/>
      <c r="FS53" s="16"/>
      <c r="FT53" s="16"/>
      <c r="FU53" s="16"/>
      <c r="FV53" s="16"/>
      <c r="FW53" s="16"/>
      <c r="FX53" s="16"/>
      <c r="FY53" s="16"/>
      <c r="FZ53" s="16"/>
      <c r="GA53" s="16"/>
      <c r="GB53" s="16"/>
      <c r="GC53" s="16"/>
      <c r="GD53" s="16"/>
      <c r="GE53" s="16"/>
      <c r="GF53" s="16"/>
      <c r="GG53" s="16"/>
      <c r="GH53" s="16"/>
      <c r="GI53" s="16"/>
      <c r="GJ53" s="16"/>
      <c r="GK53" s="16"/>
      <c r="GL53" s="16"/>
      <c r="GM53" s="16"/>
      <c r="GN53" s="16"/>
      <c r="GO53" s="16"/>
      <c r="GP53" s="16"/>
      <c r="GQ53" s="16"/>
      <c r="GR53" s="16"/>
      <c r="GS53" s="16"/>
      <c r="GT53" s="16"/>
      <c r="GU53" s="16"/>
      <c r="GV53" s="16"/>
      <c r="GW53" s="16"/>
      <c r="GX53" s="16"/>
      <c r="GY53" s="16"/>
      <c r="GZ53" s="16"/>
      <c r="HA53" s="16"/>
      <c r="HB53" s="16"/>
      <c r="HC53" s="16"/>
      <c r="HD53" s="16"/>
      <c r="HE53" s="16"/>
      <c r="HF53" s="16"/>
      <c r="HG53" s="16"/>
      <c r="HH53" s="16"/>
      <c r="HI53" s="16"/>
      <c r="HJ53" s="16"/>
      <c r="HK53" s="16"/>
      <c r="HL53" s="16"/>
      <c r="HM53" s="16"/>
      <c r="HN53" s="16"/>
      <c r="HO53" s="16"/>
      <c r="HP53" s="16"/>
      <c r="HQ53" s="16"/>
      <c r="HR53" s="16"/>
      <c r="HS53" s="16"/>
      <c r="HT53" s="16"/>
      <c r="HU53" s="16"/>
      <c r="HV53" s="16"/>
      <c r="HW53" s="16"/>
      <c r="HX53" s="16"/>
      <c r="HY53" s="16"/>
      <c r="HZ53" s="16"/>
      <c r="IA53" s="16"/>
      <c r="IB53" s="16"/>
      <c r="IC53" s="16"/>
      <c r="ID53" s="16"/>
      <c r="IE53" s="16"/>
      <c r="IF53" s="16"/>
      <c r="IG53" s="16"/>
      <c r="IH53" s="16"/>
      <c r="II53" s="16"/>
      <c r="IJ53" s="16"/>
      <c r="IK53" s="16"/>
      <c r="IL53" s="16"/>
      <c r="IM53" s="16"/>
      <c r="IN53" s="16"/>
      <c r="IO53" s="16"/>
      <c r="IP53" s="16"/>
      <c r="IQ53" s="16"/>
      <c r="IR53" s="16"/>
      <c r="IS53" s="16"/>
      <c r="IT53" s="16"/>
      <c r="IU53" s="16"/>
      <c r="IV53" s="16"/>
      <c r="IW53" s="16"/>
      <c r="IX53" s="16"/>
      <c r="IY53" s="16"/>
      <c r="IZ53" s="16"/>
      <c r="JA53" s="16"/>
      <c r="JB53" s="16"/>
      <c r="JC53" s="16"/>
      <c r="JD53" s="16"/>
      <c r="JE53" s="16"/>
      <c r="JF53" s="16"/>
      <c r="JG53" s="16"/>
      <c r="JH53" s="16"/>
      <c r="JI53" s="16"/>
      <c r="JJ53" s="16"/>
      <c r="JK53" s="16"/>
      <c r="JL53" s="16"/>
      <c r="JM53" s="16"/>
      <c r="JN53" s="16"/>
      <c r="JO53" s="16"/>
      <c r="JP53" s="16"/>
      <c r="JQ53" s="16"/>
      <c r="JR53" s="16"/>
      <c r="JS53" s="16"/>
      <c r="JT53" s="16"/>
      <c r="JU53" s="16"/>
      <c r="JV53" s="16"/>
      <c r="JW53" s="16"/>
      <c r="JX53" s="16"/>
      <c r="JY53" s="16"/>
      <c r="JZ53" s="16"/>
      <c r="KA53" s="16"/>
      <c r="KB53" s="16"/>
      <c r="KC53" s="16"/>
      <c r="KD53" s="16"/>
      <c r="KE53" s="16"/>
      <c r="KF53" s="16"/>
      <c r="KG53" s="16"/>
      <c r="KH53" s="16"/>
      <c r="KI53" s="16"/>
      <c r="KJ53" s="16"/>
      <c r="KK53" s="16"/>
      <c r="KL53" s="16"/>
      <c r="KM53" s="16"/>
      <c r="KN53" s="16"/>
      <c r="KO53" s="16"/>
      <c r="KP53" s="16"/>
      <c r="KQ53" s="16"/>
      <c r="KR53" s="16"/>
      <c r="KS53" s="16"/>
      <c r="KT53" s="16"/>
      <c r="KU53" s="16"/>
      <c r="KV53" s="16"/>
      <c r="KW53" s="16"/>
      <c r="KX53" s="16"/>
      <c r="KY53" s="16"/>
      <c r="KZ53" s="16"/>
      <c r="LA53" s="16"/>
      <c r="LB53" s="16"/>
      <c r="LC53" s="16"/>
      <c r="LD53" s="16"/>
      <c r="LE53" s="16"/>
      <c r="LF53" s="16"/>
      <c r="LG53" s="16"/>
      <c r="LH53" s="16"/>
      <c r="LI53" s="16"/>
      <c r="LJ53" s="16"/>
      <c r="LK53" s="16"/>
      <c r="LL53" s="16"/>
      <c r="LM53" s="16"/>
      <c r="LN53" s="16"/>
      <c r="LO53" s="16"/>
      <c r="LP53" s="16"/>
      <c r="LQ53" s="16"/>
      <c r="LR53" s="16"/>
      <c r="LS53" s="16"/>
      <c r="LT53" s="16"/>
      <c r="LU53" s="16"/>
      <c r="LV53" s="16"/>
      <c r="LW53" s="16"/>
      <c r="LX53" s="16"/>
      <c r="LY53" s="16"/>
      <c r="LZ53" s="16"/>
      <c r="MA53" s="16"/>
      <c r="MB53" s="16"/>
      <c r="MC53" s="16"/>
      <c r="MD53" s="16"/>
      <c r="ME53" s="16"/>
      <c r="MF53" s="16"/>
      <c r="MG53" s="16"/>
      <c r="MH53" s="16"/>
      <c r="MI53" s="16"/>
      <c r="MJ53" s="16"/>
      <c r="MK53" s="16"/>
      <c r="ML53" s="16"/>
      <c r="MM53" s="16"/>
      <c r="MN53" s="16"/>
      <c r="MO53" s="16"/>
      <c r="MP53" s="16"/>
      <c r="MQ53" s="16"/>
      <c r="MR53" s="16"/>
      <c r="MS53" s="16"/>
      <c r="MT53" s="16"/>
      <c r="MU53" s="16"/>
      <c r="MV53" s="16"/>
      <c r="MW53" s="16"/>
      <c r="MX53" s="16"/>
      <c r="MY53" s="16"/>
      <c r="MZ53" s="16"/>
      <c r="NA53" s="16"/>
      <c r="NB53" s="16"/>
      <c r="NC53" s="16"/>
      <c r="ND53" s="16"/>
      <c r="NE53" s="16"/>
      <c r="NF53" s="16"/>
      <c r="NG53" s="16"/>
      <c r="NH53" s="16"/>
      <c r="NI53" s="16"/>
      <c r="NJ53" s="16"/>
      <c r="NK53" s="16"/>
      <c r="NL53" s="16"/>
      <c r="NM53" s="16"/>
      <c r="NN53" s="16"/>
      <c r="NO53" s="16"/>
      <c r="NP53" s="16"/>
      <c r="NQ53" s="16"/>
      <c r="NR53" s="16"/>
      <c r="NS53" s="16"/>
      <c r="NT53" s="16"/>
      <c r="NU53" s="16"/>
      <c r="NV53" s="16"/>
      <c r="NW53" s="16"/>
      <c r="NX53" s="16"/>
      <c r="NY53" s="16"/>
      <c r="NZ53" s="16"/>
      <c r="OA53" s="16"/>
      <c r="OB53" s="16"/>
      <c r="OC53" s="16"/>
      <c r="OD53" s="16"/>
      <c r="OE53" s="16"/>
      <c r="OF53" s="16"/>
      <c r="OG53" s="16"/>
      <c r="OH53" s="16"/>
      <c r="OI53" s="16"/>
      <c r="OJ53" s="16"/>
      <c r="OK53" s="16"/>
      <c r="OL53" s="16"/>
      <c r="OM53" s="16"/>
      <c r="ON53" s="16"/>
      <c r="OO53" s="16"/>
      <c r="OP53" s="16"/>
      <c r="OQ53" s="16"/>
      <c r="OR53" s="16"/>
      <c r="OS53" s="16"/>
      <c r="OT53" s="16"/>
      <c r="OU53" s="16"/>
      <c r="OV53" s="16"/>
      <c r="OW53" s="16"/>
      <c r="OX53" s="16"/>
      <c r="OY53" s="16"/>
      <c r="OZ53" s="16"/>
      <c r="PA53" s="16"/>
      <c r="PB53" s="16"/>
      <c r="PC53" s="16"/>
      <c r="PD53" s="16"/>
      <c r="PE53" s="16"/>
      <c r="PF53" s="16"/>
      <c r="PG53" s="16"/>
      <c r="PH53" s="16"/>
      <c r="PI53" s="16"/>
      <c r="PJ53" s="16"/>
      <c r="PK53" s="16"/>
      <c r="PL53" s="16"/>
      <c r="PM53" s="16"/>
      <c r="PN53" s="16"/>
      <c r="PO53" s="16"/>
      <c r="PP53" s="16"/>
      <c r="PQ53" s="16"/>
      <c r="PR53" s="16"/>
      <c r="PS53" s="16"/>
      <c r="PT53" s="16"/>
      <c r="PU53" s="16"/>
      <c r="PV53" s="16"/>
      <c r="PW53" s="16"/>
      <c r="PX53" s="16"/>
      <c r="PY53" s="16"/>
      <c r="PZ53" s="16"/>
      <c r="QA53" s="16"/>
      <c r="QB53" s="16"/>
      <c r="QC53" s="16"/>
      <c r="QD53" s="16"/>
      <c r="QE53" s="16"/>
      <c r="QF53" s="16"/>
      <c r="QG53" s="16"/>
      <c r="QH53" s="16"/>
      <c r="QI53" s="16"/>
      <c r="QJ53" s="16"/>
      <c r="QK53" s="16"/>
      <c r="QL53" s="16"/>
      <c r="QM53" s="16"/>
      <c r="QN53" s="16"/>
      <c r="QO53" s="16"/>
      <c r="QP53" s="16"/>
      <c r="QQ53" s="16"/>
      <c r="QR53" s="16"/>
      <c r="QS53" s="16"/>
      <c r="QT53" s="16"/>
      <c r="QU53" s="16"/>
      <c r="QV53" s="16"/>
      <c r="QW53" s="16"/>
      <c r="QX53" s="16"/>
      <c r="QY53" s="16"/>
      <c r="QZ53" s="16"/>
      <c r="RA53" s="16"/>
      <c r="RB53" s="16"/>
      <c r="RC53" s="16"/>
      <c r="RD53" s="16"/>
      <c r="RE53" s="16"/>
      <c r="RF53" s="16"/>
      <c r="RG53" s="16"/>
      <c r="RH53" s="16"/>
      <c r="RI53" s="16"/>
      <c r="RJ53" s="16"/>
      <c r="RK53" s="16"/>
      <c r="RL53" s="16"/>
      <c r="RM53" s="16"/>
      <c r="RN53" s="16"/>
      <c r="RO53" s="16"/>
      <c r="RP53" s="16"/>
      <c r="RQ53" s="16"/>
      <c r="RR53" s="16"/>
      <c r="RS53" s="16"/>
      <c r="RT53" s="16"/>
      <c r="RU53" s="16"/>
      <c r="RV53" s="16"/>
      <c r="RW53" s="16"/>
      <c r="RX53" s="16"/>
      <c r="RY53" s="16"/>
      <c r="RZ53" s="16"/>
      <c r="SA53" s="16"/>
      <c r="SB53" s="16"/>
      <c r="SC53" s="16"/>
      <c r="SD53" s="16"/>
      <c r="SE53" s="16"/>
      <c r="SF53" s="16"/>
      <c r="SG53" s="16"/>
      <c r="SH53" s="16"/>
      <c r="SI53" s="16"/>
      <c r="SJ53" s="16"/>
      <c r="SK53" s="16"/>
      <c r="SL53" s="16"/>
      <c r="SM53" s="16"/>
      <c r="SN53" s="16"/>
      <c r="SO53" s="16"/>
      <c r="SP53" s="16"/>
      <c r="SQ53" s="16"/>
      <c r="SR53" s="16"/>
      <c r="SS53" s="16"/>
      <c r="ST53" s="16"/>
      <c r="SU53" s="16"/>
      <c r="SV53" s="16"/>
      <c r="SW53" s="16"/>
      <c r="SX53" s="16"/>
      <c r="SY53" s="16"/>
      <c r="SZ53" s="16"/>
      <c r="TA53" s="16"/>
      <c r="TB53" s="16"/>
      <c r="TC53" s="16"/>
      <c r="TD53" s="16"/>
      <c r="TE53" s="16"/>
      <c r="TF53" s="16"/>
      <c r="TG53" s="16"/>
      <c r="TH53" s="16"/>
      <c r="TI53" s="16"/>
      <c r="TJ53" s="16"/>
      <c r="TK53" s="16"/>
      <c r="TL53" s="16"/>
      <c r="TM53" s="16"/>
      <c r="TN53" s="16"/>
      <c r="TO53" s="16"/>
      <c r="TP53" s="16"/>
      <c r="TQ53" s="16"/>
      <c r="TR53" s="16"/>
      <c r="TS53" s="16"/>
      <c r="TT53" s="16"/>
      <c r="TU53" s="16"/>
      <c r="TV53" s="16"/>
      <c r="TW53" s="16"/>
      <c r="TX53" s="16"/>
      <c r="TY53" s="16"/>
      <c r="TZ53" s="16"/>
      <c r="UA53" s="16"/>
      <c r="UB53" s="16"/>
      <c r="UC53" s="16"/>
      <c r="UD53" s="16"/>
      <c r="UE53" s="16"/>
      <c r="UF53" s="16"/>
      <c r="UG53" s="16"/>
      <c r="UH53" s="16"/>
      <c r="UI53" s="16"/>
      <c r="UJ53" s="16"/>
      <c r="UK53" s="16"/>
      <c r="UL53" s="16"/>
      <c r="UM53" s="16"/>
      <c r="UN53" s="16"/>
      <c r="UO53" s="16"/>
      <c r="UP53" s="16"/>
      <c r="UQ53" s="16"/>
      <c r="UR53" s="16"/>
      <c r="US53" s="16"/>
      <c r="UT53" s="16"/>
      <c r="UU53" s="16"/>
      <c r="UV53" s="16"/>
      <c r="UW53" s="16"/>
      <c r="UX53" s="16"/>
      <c r="UY53" s="16"/>
      <c r="UZ53" s="16"/>
      <c r="VA53" s="16"/>
      <c r="VB53" s="16"/>
      <c r="VC53" s="16"/>
      <c r="VD53" s="16"/>
      <c r="VE53" s="16"/>
      <c r="VF53" s="16"/>
      <c r="VG53" s="16"/>
      <c r="VH53" s="16"/>
      <c r="VI53" s="16"/>
      <c r="VJ53" s="16"/>
      <c r="VK53" s="16"/>
      <c r="VL53" s="16"/>
      <c r="VM53" s="16"/>
      <c r="VN53" s="16"/>
      <c r="VO53" s="16"/>
      <c r="VP53" s="16"/>
      <c r="VQ53" s="16"/>
      <c r="VR53" s="16"/>
      <c r="VS53" s="16"/>
      <c r="VT53" s="16"/>
      <c r="VU53" s="16"/>
      <c r="VV53" s="16"/>
      <c r="VW53" s="16"/>
      <c r="VX53" s="16"/>
      <c r="VY53" s="16"/>
      <c r="VZ53" s="16"/>
      <c r="WA53" s="16"/>
      <c r="WB53" s="16"/>
      <c r="WC53" s="16"/>
      <c r="WD53" s="16"/>
      <c r="WE53" s="16"/>
      <c r="WF53" s="16"/>
      <c r="WG53" s="16"/>
      <c r="WH53" s="16"/>
      <c r="WI53" s="16"/>
      <c r="WJ53" s="16"/>
      <c r="WK53" s="16"/>
      <c r="WL53" s="16"/>
      <c r="WM53" s="16"/>
      <c r="WN53" s="16"/>
      <c r="WO53" s="16"/>
      <c r="WP53" s="16"/>
      <c r="WQ53" s="16"/>
      <c r="WR53" s="16"/>
      <c r="WS53" s="16"/>
      <c r="WT53" s="16"/>
      <c r="WU53" s="16"/>
      <c r="WV53" s="16"/>
      <c r="WW53" s="16"/>
      <c r="WX53" s="16"/>
      <c r="WY53" s="16"/>
      <c r="WZ53" s="16"/>
      <c r="XA53" s="16"/>
      <c r="XB53" s="16"/>
      <c r="XC53" s="16"/>
      <c r="XD53" s="16"/>
      <c r="XE53" s="16"/>
      <c r="XF53" s="16"/>
      <c r="XG53" s="16"/>
      <c r="XH53" s="16"/>
      <c r="XI53" s="16"/>
      <c r="XJ53" s="16"/>
      <c r="XK53" s="16"/>
      <c r="XL53" s="16"/>
      <c r="XM53" s="16"/>
      <c r="XN53" s="16"/>
      <c r="XO53" s="16"/>
      <c r="XP53" s="16"/>
      <c r="XQ53" s="16"/>
      <c r="XR53" s="16"/>
      <c r="XS53" s="16"/>
      <c r="XT53" s="16"/>
      <c r="XU53" s="16"/>
      <c r="XV53" s="16"/>
      <c r="XW53" s="16"/>
      <c r="XX53" s="16"/>
      <c r="XY53" s="16"/>
      <c r="XZ53" s="16"/>
      <c r="YA53" s="16"/>
      <c r="YB53" s="16"/>
      <c r="YC53" s="16"/>
      <c r="YD53" s="16"/>
      <c r="YE53" s="16"/>
      <c r="YF53" s="16"/>
      <c r="YG53" s="16"/>
      <c r="YH53" s="16"/>
      <c r="YI53" s="16"/>
      <c r="YJ53" s="16"/>
      <c r="YK53" s="16"/>
      <c r="YL53" s="16"/>
      <c r="YM53" s="16"/>
      <c r="YN53" s="16"/>
      <c r="YO53" s="16"/>
      <c r="YP53" s="16"/>
      <c r="YQ53" s="16"/>
      <c r="YR53" s="16"/>
      <c r="YS53" s="16"/>
      <c r="YT53" s="16"/>
      <c r="YU53" s="16"/>
      <c r="YV53" s="16"/>
      <c r="YW53" s="16"/>
      <c r="YX53" s="16"/>
      <c r="YY53" s="16"/>
      <c r="YZ53" s="16"/>
      <c r="ZA53" s="16"/>
      <c r="ZB53" s="16"/>
      <c r="ZC53" s="16"/>
      <c r="ZD53" s="16"/>
      <c r="ZE53" s="16"/>
      <c r="ZF53" s="16"/>
      <c r="ZG53" s="16"/>
      <c r="ZH53" s="16"/>
      <c r="ZI53" s="16"/>
      <c r="ZJ53" s="16"/>
      <c r="ZK53" s="16"/>
      <c r="ZL53" s="16"/>
      <c r="ZM53" s="16"/>
      <c r="ZN53" s="16"/>
      <c r="ZO53" s="16"/>
      <c r="ZP53" s="16"/>
      <c r="ZQ53" s="16"/>
      <c r="ZR53" s="16"/>
      <c r="ZS53" s="16"/>
      <c r="ZT53" s="16"/>
      <c r="ZU53" s="16"/>
      <c r="ZV53" s="16"/>
      <c r="ZW53" s="16"/>
      <c r="ZX53" s="16"/>
      <c r="ZY53" s="16"/>
      <c r="ZZ53" s="16"/>
      <c r="AAA53" s="16"/>
      <c r="AAB53" s="16"/>
      <c r="AAC53" s="16"/>
      <c r="AAD53" s="16"/>
      <c r="AAE53" s="16"/>
      <c r="AAF53" s="16"/>
      <c r="AAG53" s="16"/>
      <c r="AAH53" s="16"/>
      <c r="AAI53" s="16"/>
      <c r="AAJ53" s="16"/>
      <c r="AAK53" s="16"/>
      <c r="AAL53" s="16"/>
      <c r="AAM53" s="16"/>
      <c r="AAN53" s="16"/>
      <c r="AAO53" s="16"/>
      <c r="AAP53" s="16"/>
      <c r="AAQ53" s="16"/>
      <c r="AAR53" s="16"/>
      <c r="AAS53" s="16"/>
      <c r="AAT53" s="16"/>
      <c r="AAU53" s="16"/>
      <c r="AAV53" s="16"/>
      <c r="AAW53" s="16"/>
      <c r="AAX53" s="16"/>
      <c r="AAY53" s="16"/>
      <c r="AAZ53" s="16"/>
      <c r="ABA53" s="16"/>
      <c r="ABB53" s="16"/>
      <c r="ABC53" s="16"/>
      <c r="ABD53" s="16"/>
      <c r="ABE53" s="16"/>
      <c r="ABF53" s="16"/>
      <c r="ABG53" s="16"/>
      <c r="ABH53" s="16"/>
      <c r="ABI53" s="16"/>
      <c r="ABJ53" s="16"/>
      <c r="ABK53" s="16"/>
      <c r="ABL53" s="16"/>
      <c r="ABM53" s="16"/>
      <c r="ABN53" s="16"/>
      <c r="ABO53" s="16"/>
      <c r="ABP53" s="16"/>
      <c r="ABQ53" s="16"/>
      <c r="ABR53" s="16"/>
      <c r="ABS53" s="16"/>
      <c r="ABT53" s="16"/>
      <c r="ABU53" s="16"/>
      <c r="ABV53" s="16"/>
      <c r="ABW53" s="16"/>
      <c r="ABX53" s="16"/>
      <c r="ABY53" s="16"/>
      <c r="ABZ53" s="16"/>
      <c r="ACA53" s="16"/>
      <c r="ACB53" s="16"/>
      <c r="ACC53" s="16"/>
      <c r="ACD53" s="16"/>
      <c r="ACE53" s="16"/>
      <c r="ACF53" s="16"/>
      <c r="ACG53" s="16"/>
      <c r="ACH53" s="16"/>
      <c r="ACI53" s="16"/>
      <c r="ACJ53" s="16"/>
      <c r="ACK53" s="16"/>
      <c r="ACL53" s="16"/>
      <c r="ACM53" s="16"/>
      <c r="ACN53" s="16"/>
      <c r="ACO53" s="16"/>
      <c r="ACP53" s="16"/>
      <c r="ACQ53" s="16"/>
      <c r="ACR53" s="16"/>
      <c r="ACS53" s="16"/>
      <c r="ACT53" s="16"/>
      <c r="ACU53" s="16"/>
      <c r="ACV53" s="16"/>
      <c r="ACW53" s="16"/>
      <c r="ACX53" s="16"/>
      <c r="ACY53" s="16"/>
      <c r="ACZ53" s="16"/>
      <c r="ADA53" s="16"/>
      <c r="ADB53" s="16"/>
      <c r="ADC53" s="16"/>
      <c r="ADD53" s="16"/>
      <c r="ADE53" s="16"/>
      <c r="ADF53" s="16"/>
      <c r="ADG53" s="16"/>
      <c r="ADH53" s="16"/>
      <c r="ADI53" s="16"/>
      <c r="ADJ53" s="16"/>
      <c r="ADK53" s="16"/>
      <c r="ADL53" s="16"/>
      <c r="ADM53" s="16"/>
      <c r="ADN53" s="16"/>
      <c r="ADO53" s="16"/>
      <c r="ADP53" s="16"/>
      <c r="ADQ53" s="16"/>
      <c r="ADR53" s="16"/>
      <c r="ADS53" s="16"/>
      <c r="ADT53" s="16"/>
      <c r="ADU53" s="16"/>
      <c r="ADV53" s="16"/>
      <c r="ADW53" s="16"/>
      <c r="ADX53" s="16"/>
      <c r="ADY53" s="16"/>
      <c r="ADZ53" s="16"/>
      <c r="AEA53" s="16"/>
      <c r="AEB53" s="16"/>
      <c r="AEC53" s="16"/>
      <c r="AED53" s="16"/>
      <c r="AEE53" s="16"/>
      <c r="AEF53" s="16"/>
      <c r="AEG53" s="16"/>
      <c r="AEH53" s="16"/>
      <c r="AEI53" s="16"/>
      <c r="AEJ53" s="16"/>
      <c r="AEK53" s="16"/>
      <c r="AEL53" s="16"/>
      <c r="AEM53" s="16"/>
      <c r="AEN53" s="16"/>
      <c r="AEO53" s="16"/>
      <c r="AEP53" s="16"/>
      <c r="AEQ53" s="16"/>
      <c r="AER53" s="16"/>
      <c r="AES53" s="16"/>
      <c r="AET53" s="16"/>
      <c r="AEU53" s="16"/>
      <c r="AEV53" s="16"/>
      <c r="AEW53" s="16"/>
      <c r="AEX53" s="16"/>
      <c r="AEY53" s="16"/>
      <c r="AEZ53" s="16"/>
      <c r="AFA53" s="16"/>
      <c r="AFB53" s="16"/>
      <c r="AFC53" s="16"/>
      <c r="AFD53" s="16"/>
      <c r="AFE53" s="16"/>
      <c r="AFF53" s="16"/>
      <c r="AFG53" s="16"/>
      <c r="AFH53" s="16"/>
      <c r="AFI53" s="16"/>
      <c r="AFJ53" s="16"/>
      <c r="AFK53" s="16"/>
      <c r="AFL53" s="16"/>
      <c r="AFM53" s="16"/>
      <c r="AFN53" s="16"/>
      <c r="AFO53" s="16"/>
      <c r="AFP53" s="16"/>
      <c r="AFQ53" s="16"/>
      <c r="AFR53" s="16"/>
      <c r="AFS53" s="16"/>
      <c r="AFT53" s="16"/>
      <c r="AFU53" s="16"/>
      <c r="AFV53" s="16"/>
      <c r="AFW53" s="16"/>
      <c r="AFX53" s="16"/>
      <c r="AFY53" s="16"/>
      <c r="AFZ53" s="16"/>
      <c r="AGA53" s="16"/>
      <c r="AGB53" s="16"/>
      <c r="AGC53" s="16"/>
      <c r="AGD53" s="16"/>
      <c r="AGE53" s="16"/>
      <c r="AGF53" s="16"/>
      <c r="AGG53" s="16"/>
      <c r="AGH53" s="16"/>
      <c r="AGI53" s="16"/>
      <c r="AGJ53" s="16"/>
      <c r="AGK53" s="16"/>
      <c r="AGL53" s="16"/>
      <c r="AGM53" s="16"/>
      <c r="AGN53" s="16"/>
      <c r="AGO53" s="16"/>
      <c r="AGP53" s="16"/>
      <c r="AGQ53" s="16"/>
      <c r="AGR53" s="16"/>
      <c r="AGS53" s="16"/>
      <c r="AGT53" s="16"/>
      <c r="AGU53" s="16"/>
      <c r="AGV53" s="16"/>
      <c r="AGW53" s="16"/>
      <c r="AGX53" s="16"/>
      <c r="AGY53" s="16"/>
      <c r="AGZ53" s="16"/>
      <c r="AHA53" s="16"/>
      <c r="AHB53" s="16"/>
      <c r="AHC53" s="16"/>
      <c r="AHD53" s="16"/>
      <c r="AHE53" s="16"/>
      <c r="AHF53" s="16"/>
      <c r="AHG53" s="16"/>
      <c r="AHH53" s="16"/>
      <c r="AHI53" s="16"/>
      <c r="AHJ53" s="16"/>
      <c r="AHK53" s="16"/>
      <c r="AHL53" s="16"/>
      <c r="AHM53" s="16"/>
      <c r="AHN53" s="16"/>
      <c r="AHO53" s="16"/>
      <c r="AHP53" s="16"/>
      <c r="AHQ53" s="16"/>
      <c r="AHR53" s="16"/>
      <c r="AHS53" s="16"/>
      <c r="AHT53" s="16"/>
      <c r="AHU53" s="16"/>
      <c r="AHV53" s="16"/>
      <c r="AHW53" s="16"/>
      <c r="AHX53" s="16"/>
      <c r="AHY53" s="16"/>
      <c r="AHZ53" s="16"/>
      <c r="AIA53" s="16"/>
      <c r="AIB53" s="16"/>
      <c r="AIC53" s="16"/>
      <c r="AID53" s="16"/>
      <c r="AIE53" s="16"/>
      <c r="AIF53" s="16"/>
      <c r="AIG53" s="16"/>
      <c r="AIH53" s="16"/>
      <c r="AII53" s="16"/>
      <c r="AIJ53" s="16"/>
      <c r="AIK53" s="16"/>
      <c r="AIL53" s="16"/>
      <c r="AIM53" s="16"/>
      <c r="AIN53" s="16"/>
      <c r="AIO53" s="16"/>
      <c r="AIP53" s="16"/>
      <c r="AIQ53" s="16"/>
      <c r="AIR53" s="16"/>
      <c r="AIS53" s="16"/>
      <c r="AIT53" s="16"/>
      <c r="AIU53" s="16"/>
      <c r="AIV53" s="16"/>
      <c r="AIW53" s="16"/>
      <c r="AIX53" s="16"/>
      <c r="AIY53" s="16"/>
      <c r="AIZ53" s="16"/>
      <c r="AJA53" s="16"/>
      <c r="AJB53" s="16"/>
      <c r="AJC53" s="16"/>
      <c r="AJD53" s="16"/>
      <c r="AJE53" s="16"/>
      <c r="AJF53" s="16"/>
      <c r="AJG53" s="16"/>
      <c r="AJH53" s="16"/>
      <c r="AJI53" s="16"/>
      <c r="AJJ53" s="16"/>
      <c r="AJK53" s="16"/>
      <c r="AJL53" s="16"/>
      <c r="AJM53" s="16"/>
      <c r="AJN53" s="16"/>
      <c r="AJO53" s="16"/>
      <c r="AJP53" s="16"/>
      <c r="AJQ53" s="16"/>
      <c r="AJR53" s="16"/>
      <c r="AJS53" s="16"/>
      <c r="AJT53" s="16"/>
      <c r="AJU53" s="16"/>
      <c r="AJV53" s="16"/>
      <c r="AJW53" s="16"/>
      <c r="AJX53" s="16"/>
      <c r="AJY53" s="16"/>
      <c r="AJZ53" s="16"/>
      <c r="AKA53" s="16"/>
      <c r="AKB53" s="16"/>
      <c r="AKC53" s="16"/>
      <c r="AKD53" s="16"/>
      <c r="AKE53" s="16"/>
      <c r="AKF53" s="16"/>
      <c r="AKG53" s="16"/>
      <c r="AKH53" s="16"/>
      <c r="AKI53" s="16"/>
      <c r="AKJ53" s="16"/>
      <c r="AKK53" s="16"/>
      <c r="AKL53" s="16"/>
      <c r="AKM53" s="16"/>
      <c r="AKN53" s="16"/>
      <c r="AKO53" s="16"/>
      <c r="AKP53" s="16"/>
      <c r="AKQ53" s="16"/>
      <c r="AKR53" s="16"/>
      <c r="AKS53" s="16"/>
      <c r="AKT53" s="16"/>
      <c r="AKU53" s="16"/>
      <c r="AKV53" s="16"/>
      <c r="AKW53" s="16"/>
      <c r="AKX53" s="16"/>
      <c r="AKY53" s="16"/>
      <c r="AKZ53" s="16"/>
      <c r="ALA53" s="16"/>
      <c r="ALB53" s="16"/>
      <c r="ALC53" s="16"/>
      <c r="ALD53" s="16"/>
      <c r="ALE53" s="16"/>
      <c r="ALF53" s="16"/>
      <c r="ALG53" s="16"/>
      <c r="ALH53" s="16"/>
      <c r="ALI53" s="16"/>
      <c r="ALJ53" s="16"/>
      <c r="ALK53" s="16"/>
      <c r="ALL53" s="16"/>
    </row>
    <row r="54" spans="1:1000" customFormat="1" ht="12.75" x14ac:dyDescent="0.2">
      <c r="A54" s="41" t="str">
        <f ca="1">IF(_xll.TM1RPTELLEV($H$40,$H54)=0,"Root",IF(OR(_xll.ELLEV($B$10,$H54)=0,_xll.TM1RPTELLEV($H$40,$H54)+1&gt;=VALUE($L$29)),"Base","Default"))</f>
        <v>Default</v>
      </c>
      <c r="B54" s="16"/>
      <c r="C54" s="16" t="str">
        <f ca="1">_xll.DBRW($G$16,$H54,C$38)</f>
        <v>1</v>
      </c>
      <c r="D54" s="16">
        <f ca="1">_xll.DBRW($D$16,E$7,$H$33,$E$9,$H54,$D$11,$H$34,$D$38)</f>
        <v>0</v>
      </c>
      <c r="E54" s="25">
        <f ca="1">_xll.DBRW($E$16,E$7,$H$33,$E$9,$H54,$D$11,E$38,E$12,E$13)</f>
        <v>0</v>
      </c>
      <c r="F54" s="22"/>
      <c r="G54" s="44" t="str">
        <f ca="1">_xll.DBRW($G$16,$H54,G$13)&amp;IF(_xll.ELLEV($B$10,$H54)&lt;&gt;0,"",IF($D54&lt;&gt;0,"Annual",IF($E54&lt;&gt;0,"LID","")))</f>
        <v/>
      </c>
      <c r="H54" s="119" t="s">
        <v>156</v>
      </c>
      <c r="I54" s="46">
        <f ca="1">_xll.DBRW($B$16,I$7,$H$33,$D$9,$H54,$D$11,I$12,I$13)</f>
        <v>854542.02924511756</v>
      </c>
      <c r="J54" s="46">
        <f ca="1">_xll.DBRW($B$16,J$7,$H$33,$D$9,$H54,$D$11,J$12,J$13)</f>
        <v>-17025.352626470962</v>
      </c>
      <c r="K54" s="46">
        <f ca="1">_xll.DBRW($B$16,K$7,$H$33,$D$9,$H54,$D$11,K$12,K$13)</f>
        <v>15707.904498000669</v>
      </c>
      <c r="L54" s="46">
        <f ca="1">_xll.DBRW($B$16,L$7,$H$33,$D$9,$H54,$D$11,L$12,L$13)</f>
        <v>-8704.4683282589813</v>
      </c>
      <c r="M54" s="46">
        <f ca="1">_xll.DBRW($B$16,M$7,$H$33,$D$9,$H54,$D$11,M$12,M$13)</f>
        <v>28127.50145409891</v>
      </c>
      <c r="N54" s="46">
        <f ca="1">_xll.DBRW($B$16,N$7,$H$33,$D$9,$H54,$D$11,N$12,N$13)</f>
        <v>-22726.126873968999</v>
      </c>
      <c r="O54" s="46">
        <f ca="1">_xll.DBRW($B$16,O$7,$H$33,$D$9,$H54,$D$11,O$12,O$13)</f>
        <v>21752.4339283277</v>
      </c>
      <c r="P54" s="46">
        <f ca="1">_xll.DBRW($B$16,P$7,$H$33,$D$9,$H54,$D$11,P$12,P$13)</f>
        <v>-6947.2545560418803</v>
      </c>
      <c r="Q54" s="46">
        <f ca="1">_xll.DBRW($B$16,Q$7,$H$33,$D$9,$H54,$D$11,Q$12,Q$13)</f>
        <v>23266.046076635699</v>
      </c>
      <c r="R54" s="46">
        <f ca="1">_xll.DBRW($B$16,R$7,$H$33,$D$9,$H54,$D$11,R$12,R$13)</f>
        <v>-1991.3750035222299</v>
      </c>
      <c r="S54" s="46">
        <f ca="1">_xll.DBRW($B$16,S$7,$H$33,$D$9,$H54,$D$11,S$12,S$13)</f>
        <v>7563.5353927712604</v>
      </c>
      <c r="T54" s="46">
        <f ca="1">_xll.DBRW($B$16,T$7,$H$33,$D$9,$H54,$D$11,T$12,T$13)</f>
        <v>10568.8388139647</v>
      </c>
      <c r="U54" s="46">
        <f ca="1">_xll.DBRW($B$16,U$7,$H$33,$D$9,$H54,$D$11,U$12,U$13)</f>
        <v>7684.8556777702997</v>
      </c>
      <c r="V54" s="46">
        <f ca="1">_xll.DBRW($B$16,V$7,$H$33,$D$9,$H54,$D$11,V$12,V$13)</f>
        <v>911818.56769842375</v>
      </c>
      <c r="W54" s="16"/>
      <c r="X54" s="46">
        <f ca="1">_xll.DBRW($B$16,X$7,$H$33,$D$9,$H54,$D$11,X$12,X$13)</f>
        <v>924099.1853290163</v>
      </c>
      <c r="Y54" s="99">
        <f t="shared" ca="1" si="6"/>
        <v>-1.3289285203968881E-2</v>
      </c>
      <c r="Z54" s="16"/>
      <c r="AA54" s="46">
        <f ca="1">_xll.DBRW($B$16,AA$7,$H$33,$D$9,$H54,$D$11,AA$12,AA$13)</f>
        <v>0</v>
      </c>
      <c r="AB54" s="99" t="str">
        <f t="shared" ca="1" si="7"/>
        <v/>
      </c>
      <c r="AC54" s="16"/>
      <c r="AD54" s="109" t="str">
        <f ca="1">_xll.DBRW($B$16,AD$7,$H$33,$D$9,$H54,$D$11,AD$12,AD$13)</f>
        <v/>
      </c>
      <c r="AE54" s="109" t="str">
        <f ca="1">_xll.DBRW($B$16,AE$7,$H$33,$D$9,$H54,$D$11,AE$12,AE$13)</f>
        <v/>
      </c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  <c r="DN54" s="16"/>
      <c r="DO54" s="16"/>
      <c r="DP54" s="16"/>
      <c r="DQ54" s="16"/>
      <c r="DR54" s="16"/>
      <c r="DS54" s="16"/>
      <c r="DT54" s="16"/>
      <c r="DU54" s="16"/>
      <c r="DV54" s="16"/>
      <c r="DW54" s="16"/>
      <c r="DX54" s="16"/>
      <c r="DY54" s="16"/>
      <c r="DZ54" s="16"/>
      <c r="EA54" s="16"/>
      <c r="EB54" s="16"/>
      <c r="EC54" s="16"/>
      <c r="ED54" s="16"/>
      <c r="EE54" s="16"/>
      <c r="EF54" s="16"/>
      <c r="EG54" s="16"/>
      <c r="EH54" s="16"/>
      <c r="EI54" s="16"/>
      <c r="EJ54" s="16"/>
      <c r="EK54" s="16"/>
      <c r="EL54" s="16"/>
      <c r="EM54" s="16"/>
      <c r="EN54" s="16"/>
      <c r="EO54" s="16"/>
      <c r="EP54" s="16"/>
      <c r="EQ54" s="16"/>
      <c r="ER54" s="16"/>
      <c r="ES54" s="16"/>
      <c r="ET54" s="16"/>
      <c r="EU54" s="16"/>
      <c r="EV54" s="16"/>
      <c r="EW54" s="16"/>
      <c r="EX54" s="16"/>
      <c r="EY54" s="16"/>
      <c r="EZ54" s="16"/>
      <c r="FA54" s="16"/>
      <c r="FB54" s="16"/>
      <c r="FC54" s="16"/>
      <c r="FD54" s="16"/>
      <c r="FE54" s="16"/>
      <c r="FF54" s="16"/>
      <c r="FG54" s="16"/>
      <c r="FH54" s="16"/>
      <c r="FI54" s="16"/>
      <c r="FJ54" s="16"/>
      <c r="FK54" s="16"/>
      <c r="FL54" s="16"/>
      <c r="FM54" s="16"/>
      <c r="FN54" s="16"/>
      <c r="FO54" s="16"/>
      <c r="FP54" s="16"/>
      <c r="FQ54" s="16"/>
      <c r="FR54" s="16"/>
      <c r="FS54" s="16"/>
      <c r="FT54" s="16"/>
      <c r="FU54" s="16"/>
      <c r="FV54" s="16"/>
      <c r="FW54" s="16"/>
      <c r="FX54" s="16"/>
      <c r="FY54" s="16"/>
      <c r="FZ54" s="16"/>
      <c r="GA54" s="16"/>
      <c r="GB54" s="16"/>
      <c r="GC54" s="16"/>
      <c r="GD54" s="16"/>
      <c r="GE54" s="16"/>
      <c r="GF54" s="16"/>
      <c r="GG54" s="16"/>
      <c r="GH54" s="16"/>
      <c r="GI54" s="16"/>
      <c r="GJ54" s="16"/>
      <c r="GK54" s="16"/>
      <c r="GL54" s="16"/>
      <c r="GM54" s="16"/>
      <c r="GN54" s="16"/>
      <c r="GO54" s="16"/>
      <c r="GP54" s="16"/>
      <c r="GQ54" s="16"/>
      <c r="GR54" s="16"/>
      <c r="GS54" s="16"/>
      <c r="GT54" s="16"/>
      <c r="GU54" s="16"/>
      <c r="GV54" s="16"/>
      <c r="GW54" s="16"/>
      <c r="GX54" s="16"/>
      <c r="GY54" s="16"/>
      <c r="GZ54" s="16"/>
      <c r="HA54" s="16"/>
      <c r="HB54" s="16"/>
      <c r="HC54" s="16"/>
      <c r="HD54" s="16"/>
      <c r="HE54" s="16"/>
      <c r="HF54" s="16"/>
      <c r="HG54" s="16"/>
      <c r="HH54" s="16"/>
      <c r="HI54" s="16"/>
      <c r="HJ54" s="16"/>
      <c r="HK54" s="16"/>
      <c r="HL54" s="16"/>
      <c r="HM54" s="16"/>
      <c r="HN54" s="16"/>
      <c r="HO54" s="16"/>
      <c r="HP54" s="16"/>
      <c r="HQ54" s="16"/>
      <c r="HR54" s="16"/>
      <c r="HS54" s="16"/>
      <c r="HT54" s="16"/>
      <c r="HU54" s="16"/>
      <c r="HV54" s="16"/>
      <c r="HW54" s="16"/>
      <c r="HX54" s="16"/>
      <c r="HY54" s="16"/>
      <c r="HZ54" s="16"/>
      <c r="IA54" s="16"/>
      <c r="IB54" s="16"/>
      <c r="IC54" s="16"/>
      <c r="ID54" s="16"/>
      <c r="IE54" s="16"/>
      <c r="IF54" s="16"/>
      <c r="IG54" s="16"/>
      <c r="IH54" s="16"/>
      <c r="II54" s="16"/>
      <c r="IJ54" s="16"/>
      <c r="IK54" s="16"/>
      <c r="IL54" s="16"/>
      <c r="IM54" s="16"/>
      <c r="IN54" s="16"/>
      <c r="IO54" s="16"/>
      <c r="IP54" s="16"/>
      <c r="IQ54" s="16"/>
      <c r="IR54" s="16"/>
      <c r="IS54" s="16"/>
      <c r="IT54" s="16"/>
      <c r="IU54" s="16"/>
      <c r="IV54" s="16"/>
      <c r="IW54" s="16"/>
      <c r="IX54" s="16"/>
      <c r="IY54" s="16"/>
      <c r="IZ54" s="16"/>
      <c r="JA54" s="16"/>
      <c r="JB54" s="16"/>
      <c r="JC54" s="16"/>
      <c r="JD54" s="16"/>
      <c r="JE54" s="16"/>
      <c r="JF54" s="16"/>
      <c r="JG54" s="16"/>
      <c r="JH54" s="16"/>
      <c r="JI54" s="16"/>
      <c r="JJ54" s="16"/>
      <c r="JK54" s="16"/>
      <c r="JL54" s="16"/>
      <c r="JM54" s="16"/>
      <c r="JN54" s="16"/>
      <c r="JO54" s="16"/>
      <c r="JP54" s="16"/>
      <c r="JQ54" s="16"/>
      <c r="JR54" s="16"/>
      <c r="JS54" s="16"/>
      <c r="JT54" s="16"/>
      <c r="JU54" s="16"/>
      <c r="JV54" s="16"/>
      <c r="JW54" s="16"/>
      <c r="JX54" s="16"/>
      <c r="JY54" s="16"/>
      <c r="JZ54" s="16"/>
      <c r="KA54" s="16"/>
      <c r="KB54" s="16"/>
      <c r="KC54" s="16"/>
      <c r="KD54" s="16"/>
      <c r="KE54" s="16"/>
      <c r="KF54" s="16"/>
      <c r="KG54" s="16"/>
      <c r="KH54" s="16"/>
      <c r="KI54" s="16"/>
      <c r="KJ54" s="16"/>
      <c r="KK54" s="16"/>
      <c r="KL54" s="16"/>
      <c r="KM54" s="16"/>
      <c r="KN54" s="16"/>
      <c r="KO54" s="16"/>
      <c r="KP54" s="16"/>
      <c r="KQ54" s="16"/>
      <c r="KR54" s="16"/>
      <c r="KS54" s="16"/>
      <c r="KT54" s="16"/>
      <c r="KU54" s="16"/>
      <c r="KV54" s="16"/>
      <c r="KW54" s="16"/>
      <c r="KX54" s="16"/>
      <c r="KY54" s="16"/>
      <c r="KZ54" s="16"/>
      <c r="LA54" s="16"/>
      <c r="LB54" s="16"/>
      <c r="LC54" s="16"/>
      <c r="LD54" s="16"/>
      <c r="LE54" s="16"/>
      <c r="LF54" s="16"/>
      <c r="LG54" s="16"/>
      <c r="LH54" s="16"/>
      <c r="LI54" s="16"/>
      <c r="LJ54" s="16"/>
      <c r="LK54" s="16"/>
      <c r="LL54" s="16"/>
      <c r="LM54" s="16"/>
      <c r="LN54" s="16"/>
      <c r="LO54" s="16"/>
      <c r="LP54" s="16"/>
      <c r="LQ54" s="16"/>
      <c r="LR54" s="16"/>
      <c r="LS54" s="16"/>
      <c r="LT54" s="16"/>
      <c r="LU54" s="16"/>
      <c r="LV54" s="16"/>
      <c r="LW54" s="16"/>
      <c r="LX54" s="16"/>
      <c r="LY54" s="16"/>
      <c r="LZ54" s="16"/>
      <c r="MA54" s="16"/>
      <c r="MB54" s="16"/>
      <c r="MC54" s="16"/>
      <c r="MD54" s="16"/>
      <c r="ME54" s="16"/>
      <c r="MF54" s="16"/>
      <c r="MG54" s="16"/>
      <c r="MH54" s="16"/>
      <c r="MI54" s="16"/>
      <c r="MJ54" s="16"/>
      <c r="MK54" s="16"/>
      <c r="ML54" s="16"/>
      <c r="MM54" s="16"/>
      <c r="MN54" s="16"/>
      <c r="MO54" s="16"/>
      <c r="MP54" s="16"/>
      <c r="MQ54" s="16"/>
      <c r="MR54" s="16"/>
      <c r="MS54" s="16"/>
      <c r="MT54" s="16"/>
      <c r="MU54" s="16"/>
      <c r="MV54" s="16"/>
      <c r="MW54" s="16"/>
      <c r="MX54" s="16"/>
      <c r="MY54" s="16"/>
      <c r="MZ54" s="16"/>
      <c r="NA54" s="16"/>
      <c r="NB54" s="16"/>
      <c r="NC54" s="16"/>
      <c r="ND54" s="16"/>
      <c r="NE54" s="16"/>
      <c r="NF54" s="16"/>
      <c r="NG54" s="16"/>
      <c r="NH54" s="16"/>
      <c r="NI54" s="16"/>
      <c r="NJ54" s="16"/>
      <c r="NK54" s="16"/>
      <c r="NL54" s="16"/>
      <c r="NM54" s="16"/>
      <c r="NN54" s="16"/>
      <c r="NO54" s="16"/>
      <c r="NP54" s="16"/>
      <c r="NQ54" s="16"/>
      <c r="NR54" s="16"/>
      <c r="NS54" s="16"/>
      <c r="NT54" s="16"/>
      <c r="NU54" s="16"/>
      <c r="NV54" s="16"/>
      <c r="NW54" s="16"/>
      <c r="NX54" s="16"/>
      <c r="NY54" s="16"/>
      <c r="NZ54" s="16"/>
      <c r="OA54" s="16"/>
      <c r="OB54" s="16"/>
      <c r="OC54" s="16"/>
      <c r="OD54" s="16"/>
      <c r="OE54" s="16"/>
      <c r="OF54" s="16"/>
      <c r="OG54" s="16"/>
      <c r="OH54" s="16"/>
      <c r="OI54" s="16"/>
      <c r="OJ54" s="16"/>
      <c r="OK54" s="16"/>
      <c r="OL54" s="16"/>
      <c r="OM54" s="16"/>
      <c r="ON54" s="16"/>
      <c r="OO54" s="16"/>
      <c r="OP54" s="16"/>
      <c r="OQ54" s="16"/>
      <c r="OR54" s="16"/>
      <c r="OS54" s="16"/>
      <c r="OT54" s="16"/>
      <c r="OU54" s="16"/>
      <c r="OV54" s="16"/>
      <c r="OW54" s="16"/>
      <c r="OX54" s="16"/>
      <c r="OY54" s="16"/>
      <c r="OZ54" s="16"/>
      <c r="PA54" s="16"/>
      <c r="PB54" s="16"/>
      <c r="PC54" s="16"/>
      <c r="PD54" s="16"/>
      <c r="PE54" s="16"/>
      <c r="PF54" s="16"/>
      <c r="PG54" s="16"/>
      <c r="PH54" s="16"/>
      <c r="PI54" s="16"/>
      <c r="PJ54" s="16"/>
      <c r="PK54" s="16"/>
      <c r="PL54" s="16"/>
      <c r="PM54" s="16"/>
      <c r="PN54" s="16"/>
      <c r="PO54" s="16"/>
      <c r="PP54" s="16"/>
      <c r="PQ54" s="16"/>
      <c r="PR54" s="16"/>
      <c r="PS54" s="16"/>
      <c r="PT54" s="16"/>
      <c r="PU54" s="16"/>
      <c r="PV54" s="16"/>
      <c r="PW54" s="16"/>
      <c r="PX54" s="16"/>
      <c r="PY54" s="16"/>
      <c r="PZ54" s="16"/>
      <c r="QA54" s="16"/>
      <c r="QB54" s="16"/>
      <c r="QC54" s="16"/>
      <c r="QD54" s="16"/>
      <c r="QE54" s="16"/>
      <c r="QF54" s="16"/>
      <c r="QG54" s="16"/>
      <c r="QH54" s="16"/>
      <c r="QI54" s="16"/>
      <c r="QJ54" s="16"/>
      <c r="QK54" s="16"/>
      <c r="QL54" s="16"/>
      <c r="QM54" s="16"/>
      <c r="QN54" s="16"/>
      <c r="QO54" s="16"/>
      <c r="QP54" s="16"/>
      <c r="QQ54" s="16"/>
      <c r="QR54" s="16"/>
      <c r="QS54" s="16"/>
      <c r="QT54" s="16"/>
      <c r="QU54" s="16"/>
      <c r="QV54" s="16"/>
      <c r="QW54" s="16"/>
      <c r="QX54" s="16"/>
      <c r="QY54" s="16"/>
      <c r="QZ54" s="16"/>
      <c r="RA54" s="16"/>
      <c r="RB54" s="16"/>
      <c r="RC54" s="16"/>
      <c r="RD54" s="16"/>
      <c r="RE54" s="16"/>
      <c r="RF54" s="16"/>
      <c r="RG54" s="16"/>
      <c r="RH54" s="16"/>
      <c r="RI54" s="16"/>
      <c r="RJ54" s="16"/>
      <c r="RK54" s="16"/>
      <c r="RL54" s="16"/>
      <c r="RM54" s="16"/>
      <c r="RN54" s="16"/>
      <c r="RO54" s="16"/>
      <c r="RP54" s="16"/>
      <c r="RQ54" s="16"/>
      <c r="RR54" s="16"/>
      <c r="RS54" s="16"/>
      <c r="RT54" s="16"/>
      <c r="RU54" s="16"/>
      <c r="RV54" s="16"/>
      <c r="RW54" s="16"/>
      <c r="RX54" s="16"/>
      <c r="RY54" s="16"/>
      <c r="RZ54" s="16"/>
      <c r="SA54" s="16"/>
      <c r="SB54" s="16"/>
      <c r="SC54" s="16"/>
      <c r="SD54" s="16"/>
      <c r="SE54" s="16"/>
      <c r="SF54" s="16"/>
      <c r="SG54" s="16"/>
      <c r="SH54" s="16"/>
      <c r="SI54" s="16"/>
      <c r="SJ54" s="16"/>
      <c r="SK54" s="16"/>
      <c r="SL54" s="16"/>
      <c r="SM54" s="16"/>
      <c r="SN54" s="16"/>
      <c r="SO54" s="16"/>
      <c r="SP54" s="16"/>
      <c r="SQ54" s="16"/>
      <c r="SR54" s="16"/>
      <c r="SS54" s="16"/>
      <c r="ST54" s="16"/>
      <c r="SU54" s="16"/>
      <c r="SV54" s="16"/>
      <c r="SW54" s="16"/>
      <c r="SX54" s="16"/>
      <c r="SY54" s="16"/>
      <c r="SZ54" s="16"/>
      <c r="TA54" s="16"/>
      <c r="TB54" s="16"/>
      <c r="TC54" s="16"/>
      <c r="TD54" s="16"/>
      <c r="TE54" s="16"/>
      <c r="TF54" s="16"/>
      <c r="TG54" s="16"/>
      <c r="TH54" s="16"/>
      <c r="TI54" s="16"/>
      <c r="TJ54" s="16"/>
      <c r="TK54" s="16"/>
      <c r="TL54" s="16"/>
      <c r="TM54" s="16"/>
      <c r="TN54" s="16"/>
      <c r="TO54" s="16"/>
      <c r="TP54" s="16"/>
      <c r="TQ54" s="16"/>
      <c r="TR54" s="16"/>
      <c r="TS54" s="16"/>
      <c r="TT54" s="16"/>
      <c r="TU54" s="16"/>
      <c r="TV54" s="16"/>
      <c r="TW54" s="16"/>
      <c r="TX54" s="16"/>
      <c r="TY54" s="16"/>
      <c r="TZ54" s="16"/>
      <c r="UA54" s="16"/>
      <c r="UB54" s="16"/>
      <c r="UC54" s="16"/>
      <c r="UD54" s="16"/>
      <c r="UE54" s="16"/>
      <c r="UF54" s="16"/>
      <c r="UG54" s="16"/>
      <c r="UH54" s="16"/>
      <c r="UI54" s="16"/>
      <c r="UJ54" s="16"/>
      <c r="UK54" s="16"/>
      <c r="UL54" s="16"/>
      <c r="UM54" s="16"/>
      <c r="UN54" s="16"/>
      <c r="UO54" s="16"/>
      <c r="UP54" s="16"/>
      <c r="UQ54" s="16"/>
      <c r="UR54" s="16"/>
      <c r="US54" s="16"/>
      <c r="UT54" s="16"/>
      <c r="UU54" s="16"/>
      <c r="UV54" s="16"/>
      <c r="UW54" s="16"/>
      <c r="UX54" s="16"/>
      <c r="UY54" s="16"/>
      <c r="UZ54" s="16"/>
      <c r="VA54" s="16"/>
      <c r="VB54" s="16"/>
      <c r="VC54" s="16"/>
      <c r="VD54" s="16"/>
      <c r="VE54" s="16"/>
      <c r="VF54" s="16"/>
      <c r="VG54" s="16"/>
      <c r="VH54" s="16"/>
      <c r="VI54" s="16"/>
      <c r="VJ54" s="16"/>
      <c r="VK54" s="16"/>
      <c r="VL54" s="16"/>
      <c r="VM54" s="16"/>
      <c r="VN54" s="16"/>
      <c r="VO54" s="16"/>
      <c r="VP54" s="16"/>
      <c r="VQ54" s="16"/>
      <c r="VR54" s="16"/>
      <c r="VS54" s="16"/>
      <c r="VT54" s="16"/>
      <c r="VU54" s="16"/>
      <c r="VV54" s="16"/>
      <c r="VW54" s="16"/>
      <c r="VX54" s="16"/>
      <c r="VY54" s="16"/>
      <c r="VZ54" s="16"/>
      <c r="WA54" s="16"/>
      <c r="WB54" s="16"/>
      <c r="WC54" s="16"/>
      <c r="WD54" s="16"/>
      <c r="WE54" s="16"/>
      <c r="WF54" s="16"/>
      <c r="WG54" s="16"/>
      <c r="WH54" s="16"/>
      <c r="WI54" s="16"/>
      <c r="WJ54" s="16"/>
      <c r="WK54" s="16"/>
      <c r="WL54" s="16"/>
      <c r="WM54" s="16"/>
      <c r="WN54" s="16"/>
      <c r="WO54" s="16"/>
      <c r="WP54" s="16"/>
      <c r="WQ54" s="16"/>
      <c r="WR54" s="16"/>
      <c r="WS54" s="16"/>
      <c r="WT54" s="16"/>
      <c r="WU54" s="16"/>
      <c r="WV54" s="16"/>
      <c r="WW54" s="16"/>
      <c r="WX54" s="16"/>
      <c r="WY54" s="16"/>
      <c r="WZ54" s="16"/>
      <c r="XA54" s="16"/>
      <c r="XB54" s="16"/>
      <c r="XC54" s="16"/>
      <c r="XD54" s="16"/>
      <c r="XE54" s="16"/>
      <c r="XF54" s="16"/>
      <c r="XG54" s="16"/>
      <c r="XH54" s="16"/>
      <c r="XI54" s="16"/>
      <c r="XJ54" s="16"/>
      <c r="XK54" s="16"/>
      <c r="XL54" s="16"/>
      <c r="XM54" s="16"/>
      <c r="XN54" s="16"/>
      <c r="XO54" s="16"/>
      <c r="XP54" s="16"/>
      <c r="XQ54" s="16"/>
      <c r="XR54" s="16"/>
      <c r="XS54" s="16"/>
      <c r="XT54" s="16"/>
      <c r="XU54" s="16"/>
      <c r="XV54" s="16"/>
      <c r="XW54" s="16"/>
      <c r="XX54" s="16"/>
      <c r="XY54" s="16"/>
      <c r="XZ54" s="16"/>
      <c r="YA54" s="16"/>
      <c r="YB54" s="16"/>
      <c r="YC54" s="16"/>
      <c r="YD54" s="16"/>
      <c r="YE54" s="16"/>
      <c r="YF54" s="16"/>
      <c r="YG54" s="16"/>
      <c r="YH54" s="16"/>
      <c r="YI54" s="16"/>
      <c r="YJ54" s="16"/>
      <c r="YK54" s="16"/>
      <c r="YL54" s="16"/>
      <c r="YM54" s="16"/>
      <c r="YN54" s="16"/>
      <c r="YO54" s="16"/>
      <c r="YP54" s="16"/>
      <c r="YQ54" s="16"/>
      <c r="YR54" s="16"/>
      <c r="YS54" s="16"/>
      <c r="YT54" s="16"/>
      <c r="YU54" s="16"/>
      <c r="YV54" s="16"/>
      <c r="YW54" s="16"/>
      <c r="YX54" s="16"/>
      <c r="YY54" s="16"/>
      <c r="YZ54" s="16"/>
      <c r="ZA54" s="16"/>
      <c r="ZB54" s="16"/>
      <c r="ZC54" s="16"/>
      <c r="ZD54" s="16"/>
      <c r="ZE54" s="16"/>
      <c r="ZF54" s="16"/>
      <c r="ZG54" s="16"/>
      <c r="ZH54" s="16"/>
      <c r="ZI54" s="16"/>
      <c r="ZJ54" s="16"/>
      <c r="ZK54" s="16"/>
      <c r="ZL54" s="16"/>
      <c r="ZM54" s="16"/>
      <c r="ZN54" s="16"/>
      <c r="ZO54" s="16"/>
      <c r="ZP54" s="16"/>
      <c r="ZQ54" s="16"/>
      <c r="ZR54" s="16"/>
      <c r="ZS54" s="16"/>
      <c r="ZT54" s="16"/>
      <c r="ZU54" s="16"/>
      <c r="ZV54" s="16"/>
      <c r="ZW54" s="16"/>
      <c r="ZX54" s="16"/>
      <c r="ZY54" s="16"/>
      <c r="ZZ54" s="16"/>
      <c r="AAA54" s="16"/>
      <c r="AAB54" s="16"/>
      <c r="AAC54" s="16"/>
      <c r="AAD54" s="16"/>
      <c r="AAE54" s="16"/>
      <c r="AAF54" s="16"/>
      <c r="AAG54" s="16"/>
      <c r="AAH54" s="16"/>
      <c r="AAI54" s="16"/>
      <c r="AAJ54" s="16"/>
      <c r="AAK54" s="16"/>
      <c r="AAL54" s="16"/>
      <c r="AAM54" s="16"/>
      <c r="AAN54" s="16"/>
      <c r="AAO54" s="16"/>
      <c r="AAP54" s="16"/>
      <c r="AAQ54" s="16"/>
      <c r="AAR54" s="16"/>
      <c r="AAS54" s="16"/>
      <c r="AAT54" s="16"/>
      <c r="AAU54" s="16"/>
      <c r="AAV54" s="16"/>
      <c r="AAW54" s="16"/>
      <c r="AAX54" s="16"/>
      <c r="AAY54" s="16"/>
      <c r="AAZ54" s="16"/>
      <c r="ABA54" s="16"/>
      <c r="ABB54" s="16"/>
      <c r="ABC54" s="16"/>
      <c r="ABD54" s="16"/>
      <c r="ABE54" s="16"/>
      <c r="ABF54" s="16"/>
      <c r="ABG54" s="16"/>
      <c r="ABH54" s="16"/>
      <c r="ABI54" s="16"/>
      <c r="ABJ54" s="16"/>
      <c r="ABK54" s="16"/>
      <c r="ABL54" s="16"/>
      <c r="ABM54" s="16"/>
      <c r="ABN54" s="16"/>
      <c r="ABO54" s="16"/>
      <c r="ABP54" s="16"/>
      <c r="ABQ54" s="16"/>
      <c r="ABR54" s="16"/>
      <c r="ABS54" s="16"/>
      <c r="ABT54" s="16"/>
      <c r="ABU54" s="16"/>
      <c r="ABV54" s="16"/>
      <c r="ABW54" s="16"/>
      <c r="ABX54" s="16"/>
      <c r="ABY54" s="16"/>
      <c r="ABZ54" s="16"/>
      <c r="ACA54" s="16"/>
      <c r="ACB54" s="16"/>
      <c r="ACC54" s="16"/>
      <c r="ACD54" s="16"/>
      <c r="ACE54" s="16"/>
      <c r="ACF54" s="16"/>
      <c r="ACG54" s="16"/>
      <c r="ACH54" s="16"/>
      <c r="ACI54" s="16"/>
      <c r="ACJ54" s="16"/>
      <c r="ACK54" s="16"/>
      <c r="ACL54" s="16"/>
      <c r="ACM54" s="16"/>
      <c r="ACN54" s="16"/>
      <c r="ACO54" s="16"/>
      <c r="ACP54" s="16"/>
      <c r="ACQ54" s="16"/>
      <c r="ACR54" s="16"/>
      <c r="ACS54" s="16"/>
      <c r="ACT54" s="16"/>
      <c r="ACU54" s="16"/>
      <c r="ACV54" s="16"/>
      <c r="ACW54" s="16"/>
      <c r="ACX54" s="16"/>
      <c r="ACY54" s="16"/>
      <c r="ACZ54" s="16"/>
      <c r="ADA54" s="16"/>
      <c r="ADB54" s="16"/>
      <c r="ADC54" s="16"/>
      <c r="ADD54" s="16"/>
      <c r="ADE54" s="16"/>
      <c r="ADF54" s="16"/>
      <c r="ADG54" s="16"/>
      <c r="ADH54" s="16"/>
      <c r="ADI54" s="16"/>
      <c r="ADJ54" s="16"/>
      <c r="ADK54" s="16"/>
      <c r="ADL54" s="16"/>
      <c r="ADM54" s="16"/>
      <c r="ADN54" s="16"/>
      <c r="ADO54" s="16"/>
      <c r="ADP54" s="16"/>
      <c r="ADQ54" s="16"/>
      <c r="ADR54" s="16"/>
      <c r="ADS54" s="16"/>
      <c r="ADT54" s="16"/>
      <c r="ADU54" s="16"/>
      <c r="ADV54" s="16"/>
      <c r="ADW54" s="16"/>
      <c r="ADX54" s="16"/>
      <c r="ADY54" s="16"/>
      <c r="ADZ54" s="16"/>
      <c r="AEA54" s="16"/>
      <c r="AEB54" s="16"/>
      <c r="AEC54" s="16"/>
      <c r="AED54" s="16"/>
      <c r="AEE54" s="16"/>
      <c r="AEF54" s="16"/>
      <c r="AEG54" s="16"/>
      <c r="AEH54" s="16"/>
      <c r="AEI54" s="16"/>
      <c r="AEJ54" s="16"/>
      <c r="AEK54" s="16"/>
      <c r="AEL54" s="16"/>
      <c r="AEM54" s="16"/>
      <c r="AEN54" s="16"/>
      <c r="AEO54" s="16"/>
      <c r="AEP54" s="16"/>
      <c r="AEQ54" s="16"/>
      <c r="AER54" s="16"/>
      <c r="AES54" s="16"/>
      <c r="AET54" s="16"/>
      <c r="AEU54" s="16"/>
      <c r="AEV54" s="16"/>
      <c r="AEW54" s="16"/>
      <c r="AEX54" s="16"/>
      <c r="AEY54" s="16"/>
      <c r="AEZ54" s="16"/>
      <c r="AFA54" s="16"/>
      <c r="AFB54" s="16"/>
      <c r="AFC54" s="16"/>
      <c r="AFD54" s="16"/>
      <c r="AFE54" s="16"/>
      <c r="AFF54" s="16"/>
      <c r="AFG54" s="16"/>
      <c r="AFH54" s="16"/>
      <c r="AFI54" s="16"/>
      <c r="AFJ54" s="16"/>
      <c r="AFK54" s="16"/>
      <c r="AFL54" s="16"/>
      <c r="AFM54" s="16"/>
      <c r="AFN54" s="16"/>
      <c r="AFO54" s="16"/>
      <c r="AFP54" s="16"/>
      <c r="AFQ54" s="16"/>
      <c r="AFR54" s="16"/>
      <c r="AFS54" s="16"/>
      <c r="AFT54" s="16"/>
      <c r="AFU54" s="16"/>
      <c r="AFV54" s="16"/>
      <c r="AFW54" s="16"/>
      <c r="AFX54" s="16"/>
      <c r="AFY54" s="16"/>
      <c r="AFZ54" s="16"/>
      <c r="AGA54" s="16"/>
      <c r="AGB54" s="16"/>
      <c r="AGC54" s="16"/>
      <c r="AGD54" s="16"/>
      <c r="AGE54" s="16"/>
      <c r="AGF54" s="16"/>
      <c r="AGG54" s="16"/>
      <c r="AGH54" s="16"/>
      <c r="AGI54" s="16"/>
      <c r="AGJ54" s="16"/>
      <c r="AGK54" s="16"/>
      <c r="AGL54" s="16"/>
      <c r="AGM54" s="16"/>
      <c r="AGN54" s="16"/>
      <c r="AGO54" s="16"/>
      <c r="AGP54" s="16"/>
      <c r="AGQ54" s="16"/>
      <c r="AGR54" s="16"/>
      <c r="AGS54" s="16"/>
      <c r="AGT54" s="16"/>
      <c r="AGU54" s="16"/>
      <c r="AGV54" s="16"/>
      <c r="AGW54" s="16"/>
      <c r="AGX54" s="16"/>
      <c r="AGY54" s="16"/>
      <c r="AGZ54" s="16"/>
      <c r="AHA54" s="16"/>
      <c r="AHB54" s="16"/>
      <c r="AHC54" s="16"/>
      <c r="AHD54" s="16"/>
      <c r="AHE54" s="16"/>
      <c r="AHF54" s="16"/>
      <c r="AHG54" s="16"/>
      <c r="AHH54" s="16"/>
      <c r="AHI54" s="16"/>
      <c r="AHJ54" s="16"/>
      <c r="AHK54" s="16"/>
      <c r="AHL54" s="16"/>
      <c r="AHM54" s="16"/>
      <c r="AHN54" s="16"/>
      <c r="AHO54" s="16"/>
      <c r="AHP54" s="16"/>
      <c r="AHQ54" s="16"/>
      <c r="AHR54" s="16"/>
      <c r="AHS54" s="16"/>
      <c r="AHT54" s="16"/>
      <c r="AHU54" s="16"/>
      <c r="AHV54" s="16"/>
      <c r="AHW54" s="16"/>
      <c r="AHX54" s="16"/>
      <c r="AHY54" s="16"/>
      <c r="AHZ54" s="16"/>
      <c r="AIA54" s="16"/>
      <c r="AIB54" s="16"/>
      <c r="AIC54" s="16"/>
      <c r="AID54" s="16"/>
      <c r="AIE54" s="16"/>
      <c r="AIF54" s="16"/>
      <c r="AIG54" s="16"/>
      <c r="AIH54" s="16"/>
      <c r="AII54" s="16"/>
      <c r="AIJ54" s="16"/>
      <c r="AIK54" s="16"/>
      <c r="AIL54" s="16"/>
      <c r="AIM54" s="16"/>
      <c r="AIN54" s="16"/>
      <c r="AIO54" s="16"/>
      <c r="AIP54" s="16"/>
      <c r="AIQ54" s="16"/>
      <c r="AIR54" s="16"/>
      <c r="AIS54" s="16"/>
      <c r="AIT54" s="16"/>
      <c r="AIU54" s="16"/>
      <c r="AIV54" s="16"/>
      <c r="AIW54" s="16"/>
      <c r="AIX54" s="16"/>
      <c r="AIY54" s="16"/>
      <c r="AIZ54" s="16"/>
      <c r="AJA54" s="16"/>
      <c r="AJB54" s="16"/>
      <c r="AJC54" s="16"/>
      <c r="AJD54" s="16"/>
      <c r="AJE54" s="16"/>
      <c r="AJF54" s="16"/>
      <c r="AJG54" s="16"/>
      <c r="AJH54" s="16"/>
      <c r="AJI54" s="16"/>
      <c r="AJJ54" s="16"/>
      <c r="AJK54" s="16"/>
      <c r="AJL54" s="16"/>
      <c r="AJM54" s="16"/>
      <c r="AJN54" s="16"/>
      <c r="AJO54" s="16"/>
      <c r="AJP54" s="16"/>
      <c r="AJQ54" s="16"/>
      <c r="AJR54" s="16"/>
      <c r="AJS54" s="16"/>
      <c r="AJT54" s="16"/>
      <c r="AJU54" s="16"/>
      <c r="AJV54" s="16"/>
      <c r="AJW54" s="16"/>
      <c r="AJX54" s="16"/>
      <c r="AJY54" s="16"/>
      <c r="AJZ54" s="16"/>
      <c r="AKA54" s="16"/>
      <c r="AKB54" s="16"/>
      <c r="AKC54" s="16"/>
      <c r="AKD54" s="16"/>
      <c r="AKE54" s="16"/>
      <c r="AKF54" s="16"/>
      <c r="AKG54" s="16"/>
      <c r="AKH54" s="16"/>
      <c r="AKI54" s="16"/>
      <c r="AKJ54" s="16"/>
      <c r="AKK54" s="16"/>
      <c r="AKL54" s="16"/>
      <c r="AKM54" s="16"/>
      <c r="AKN54" s="16"/>
      <c r="AKO54" s="16"/>
      <c r="AKP54" s="16"/>
      <c r="AKQ54" s="16"/>
      <c r="AKR54" s="16"/>
      <c r="AKS54" s="16"/>
      <c r="AKT54" s="16"/>
      <c r="AKU54" s="16"/>
      <c r="AKV54" s="16"/>
      <c r="AKW54" s="16"/>
      <c r="AKX54" s="16"/>
      <c r="AKY54" s="16"/>
      <c r="AKZ54" s="16"/>
      <c r="ALA54" s="16"/>
      <c r="ALB54" s="16"/>
      <c r="ALC54" s="16"/>
      <c r="ALD54" s="16"/>
      <c r="ALE54" s="16"/>
      <c r="ALF54" s="16"/>
      <c r="ALG54" s="16"/>
      <c r="ALH54" s="16"/>
      <c r="ALI54" s="16"/>
      <c r="ALJ54" s="16"/>
      <c r="ALK54" s="16"/>
      <c r="ALL54" s="16"/>
    </row>
    <row r="55" spans="1:1000" customFormat="1" ht="12.75" x14ac:dyDescent="0.2">
      <c r="A55" s="41" t="str">
        <f ca="1">IF(_xll.TM1RPTELLEV($H$40,$H55)=0,"Root",IF(OR(_xll.ELLEV($B$10,$H55)=0,_xll.TM1RPTELLEV($H$40,$H55)+1&gt;=VALUE($L$29)),"Base","Default"))</f>
        <v>Base</v>
      </c>
      <c r="B55" s="16"/>
      <c r="C55" s="16" t="str">
        <f ca="1">_xll.DBRW($G$16,$H55,C$38)</f>
        <v>1</v>
      </c>
      <c r="D55" s="16">
        <f ca="1">_xll.DBRW($D$16,E$7,$H$33,$E$9,$H55,$D$11,$H$34,$D$38)</f>
        <v>0</v>
      </c>
      <c r="E55" s="25">
        <f ca="1">_xll.DBRW($E$16,E$7,$H$33,$E$9,$H55,$D$11,E$38,E$12,E$13)</f>
        <v>0</v>
      </c>
      <c r="F55" s="22"/>
      <c r="G55" s="89" t="str">
        <f ca="1">_xll.DBRW($G$16,$H55,G$13)&amp;IF(_xll.ELLEV($B$10,$H55)&lt;&gt;0,"",IF($D55&lt;&gt;0,"Annual",IF($E55&lt;&gt;0,"LID","")))</f>
        <v/>
      </c>
      <c r="H55" s="118" t="s">
        <v>157</v>
      </c>
      <c r="I55" s="91">
        <f ca="1">_xll.DBRW($B$16,I$7,$H$33,$D$9,$H55,$D$11,I$12,I$13)</f>
        <v>5259670.0437726174</v>
      </c>
      <c r="J55" s="91">
        <f ca="1">_xll.DBRW($B$16,J$7,$H$33,$D$9,$H55,$D$11,J$12,J$13)</f>
        <v>446450.96129386307</v>
      </c>
      <c r="K55" s="91">
        <f ca="1">_xll.DBRW($B$16,K$7,$H$33,$D$9,$H55,$D$11,K$12,K$13)</f>
        <v>55471.938900428002</v>
      </c>
      <c r="L55" s="91">
        <f ca="1">_xll.DBRW($B$16,L$7,$H$33,$D$9,$H55,$D$11,L$12,L$13)</f>
        <v>724407.20809751772</v>
      </c>
      <c r="M55" s="91">
        <f ca="1">_xll.DBRW($B$16,M$7,$H$33,$D$9,$H55,$D$11,M$12,M$13)</f>
        <v>-810223.02151762811</v>
      </c>
      <c r="N55" s="91">
        <f ca="1">_xll.DBRW($B$16,N$7,$H$33,$D$9,$H55,$D$11,N$12,N$13)</f>
        <v>170346.45768273101</v>
      </c>
      <c r="O55" s="91">
        <f ca="1">_xll.DBRW($B$16,O$7,$H$33,$D$9,$H55,$D$11,O$12,O$13)</f>
        <v>148885.24965566699</v>
      </c>
      <c r="P55" s="91">
        <f ca="1">_xll.DBRW($B$16,P$7,$H$33,$D$9,$H55,$D$11,P$12,P$13)</f>
        <v>182175.872826017</v>
      </c>
      <c r="Q55" s="91">
        <f ca="1">_xll.DBRW($B$16,Q$7,$H$33,$D$9,$H55,$D$11,Q$12,Q$13)</f>
        <v>82163.262870738094</v>
      </c>
      <c r="R55" s="91">
        <f ca="1">_xll.DBRW($B$16,R$7,$H$33,$D$9,$H55,$D$11,R$12,R$13)</f>
        <v>165727.11303842001</v>
      </c>
      <c r="S55" s="91">
        <f ca="1">_xll.DBRW($B$16,S$7,$H$33,$D$9,$H55,$D$11,S$12,S$13)</f>
        <v>-217870.41800663099</v>
      </c>
      <c r="T55" s="91">
        <f ca="1">_xll.DBRW($B$16,T$7,$H$33,$D$9,$H55,$D$11,T$12,T$13)</f>
        <v>-16653.738254396299</v>
      </c>
      <c r="U55" s="91">
        <f ca="1">_xll.DBRW($B$16,U$7,$H$33,$D$9,$H55,$D$11,U$12,U$13)</f>
        <v>-93231.057049863695</v>
      </c>
      <c r="V55" s="91">
        <f ca="1">_xll.DBRW($B$16,V$7,$H$33,$D$9,$H55,$D$11,V$12,V$13)</f>
        <v>6097319.87330948</v>
      </c>
      <c r="W55" s="16"/>
      <c r="X55" s="92">
        <f ca="1">_xll.DBRW($B$16,X$7,$H$33,$D$9,$H55,$D$11,X$12,X$13)</f>
        <v>6025789.6855731942</v>
      </c>
      <c r="Y55" s="93">
        <f t="shared" ca="1" si="6"/>
        <v>1.1870674462393094E-2</v>
      </c>
      <c r="Z55" s="16"/>
      <c r="AA55" s="92">
        <f ca="1">_xll.DBRW($B$16,AA$7,$H$33,$D$9,$H55,$D$11,AA$12,AA$13)</f>
        <v>0</v>
      </c>
      <c r="AB55" s="93" t="str">
        <f t="shared" ca="1" si="7"/>
        <v/>
      </c>
      <c r="AC55" s="16"/>
      <c r="AD55" s="111" t="str">
        <f ca="1">_xll.DBRW($B$16,AD$7,$H$33,$D$9,$H55,$D$11,AD$12,AD$13)</f>
        <v/>
      </c>
      <c r="AE55" s="111" t="str">
        <f ca="1">_xll.DBRW($B$16,AE$7,$H$33,$D$9,$H55,$D$11,AE$12,AE$13)</f>
        <v/>
      </c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16"/>
      <c r="DM55" s="16"/>
      <c r="DN55" s="16"/>
      <c r="DO55" s="16"/>
      <c r="DP55" s="16"/>
      <c r="DQ55" s="16"/>
      <c r="DR55" s="16"/>
      <c r="DS55" s="16"/>
      <c r="DT55" s="16"/>
      <c r="DU55" s="16"/>
      <c r="DV55" s="16"/>
      <c r="DW55" s="16"/>
      <c r="DX55" s="16"/>
      <c r="DY55" s="16"/>
      <c r="DZ55" s="16"/>
      <c r="EA55" s="16"/>
      <c r="EB55" s="16"/>
      <c r="EC55" s="16"/>
      <c r="ED55" s="16"/>
      <c r="EE55" s="16"/>
      <c r="EF55" s="16"/>
      <c r="EG55" s="16"/>
      <c r="EH55" s="16"/>
      <c r="EI55" s="16"/>
      <c r="EJ55" s="16"/>
      <c r="EK55" s="16"/>
      <c r="EL55" s="16"/>
      <c r="EM55" s="16"/>
      <c r="EN55" s="16"/>
      <c r="EO55" s="16"/>
      <c r="EP55" s="16"/>
      <c r="EQ55" s="16"/>
      <c r="ER55" s="16"/>
      <c r="ES55" s="16"/>
      <c r="ET55" s="16"/>
      <c r="EU55" s="16"/>
      <c r="EV55" s="16"/>
      <c r="EW55" s="16"/>
      <c r="EX55" s="16"/>
      <c r="EY55" s="16"/>
      <c r="EZ55" s="16"/>
      <c r="FA55" s="16"/>
      <c r="FB55" s="16"/>
      <c r="FC55" s="16"/>
      <c r="FD55" s="16"/>
      <c r="FE55" s="16"/>
      <c r="FF55" s="16"/>
      <c r="FG55" s="16"/>
      <c r="FH55" s="16"/>
      <c r="FI55" s="16"/>
      <c r="FJ55" s="16"/>
      <c r="FK55" s="16"/>
      <c r="FL55" s="16"/>
      <c r="FM55" s="16"/>
      <c r="FN55" s="16"/>
      <c r="FO55" s="16"/>
      <c r="FP55" s="16"/>
      <c r="FQ55" s="16"/>
      <c r="FR55" s="16"/>
      <c r="FS55" s="16"/>
      <c r="FT55" s="16"/>
      <c r="FU55" s="16"/>
      <c r="FV55" s="16"/>
      <c r="FW55" s="16"/>
      <c r="FX55" s="16"/>
      <c r="FY55" s="16"/>
      <c r="FZ55" s="16"/>
      <c r="GA55" s="16"/>
      <c r="GB55" s="16"/>
      <c r="GC55" s="16"/>
      <c r="GD55" s="16"/>
      <c r="GE55" s="16"/>
      <c r="GF55" s="16"/>
      <c r="GG55" s="16"/>
      <c r="GH55" s="16"/>
      <c r="GI55" s="16"/>
      <c r="GJ55" s="16"/>
      <c r="GK55" s="16"/>
      <c r="GL55" s="16"/>
      <c r="GM55" s="16"/>
      <c r="GN55" s="16"/>
      <c r="GO55" s="16"/>
      <c r="GP55" s="16"/>
      <c r="GQ55" s="16"/>
      <c r="GR55" s="16"/>
      <c r="GS55" s="16"/>
      <c r="GT55" s="16"/>
      <c r="GU55" s="16"/>
      <c r="GV55" s="16"/>
      <c r="GW55" s="16"/>
      <c r="GX55" s="16"/>
      <c r="GY55" s="16"/>
      <c r="GZ55" s="16"/>
      <c r="HA55" s="16"/>
      <c r="HB55" s="16"/>
      <c r="HC55" s="16"/>
      <c r="HD55" s="16"/>
      <c r="HE55" s="16"/>
      <c r="HF55" s="16"/>
      <c r="HG55" s="16"/>
      <c r="HH55" s="16"/>
      <c r="HI55" s="16"/>
      <c r="HJ55" s="16"/>
      <c r="HK55" s="16"/>
      <c r="HL55" s="16"/>
      <c r="HM55" s="16"/>
      <c r="HN55" s="16"/>
      <c r="HO55" s="16"/>
      <c r="HP55" s="16"/>
      <c r="HQ55" s="16"/>
      <c r="HR55" s="16"/>
      <c r="HS55" s="16"/>
      <c r="HT55" s="16"/>
      <c r="HU55" s="16"/>
      <c r="HV55" s="16"/>
      <c r="HW55" s="16"/>
      <c r="HX55" s="16"/>
      <c r="HY55" s="16"/>
      <c r="HZ55" s="16"/>
      <c r="IA55" s="16"/>
      <c r="IB55" s="16"/>
      <c r="IC55" s="16"/>
      <c r="ID55" s="16"/>
      <c r="IE55" s="16"/>
      <c r="IF55" s="16"/>
      <c r="IG55" s="16"/>
      <c r="IH55" s="16"/>
      <c r="II55" s="16"/>
      <c r="IJ55" s="16"/>
      <c r="IK55" s="16"/>
      <c r="IL55" s="16"/>
      <c r="IM55" s="16"/>
      <c r="IN55" s="16"/>
      <c r="IO55" s="16"/>
      <c r="IP55" s="16"/>
      <c r="IQ55" s="16"/>
      <c r="IR55" s="16"/>
      <c r="IS55" s="16"/>
      <c r="IT55" s="16"/>
      <c r="IU55" s="16"/>
      <c r="IV55" s="16"/>
      <c r="IW55" s="16"/>
      <c r="IX55" s="16"/>
      <c r="IY55" s="16"/>
      <c r="IZ55" s="16"/>
      <c r="JA55" s="16"/>
      <c r="JB55" s="16"/>
      <c r="JC55" s="16"/>
      <c r="JD55" s="16"/>
      <c r="JE55" s="16"/>
      <c r="JF55" s="16"/>
      <c r="JG55" s="16"/>
      <c r="JH55" s="16"/>
      <c r="JI55" s="16"/>
      <c r="JJ55" s="16"/>
      <c r="JK55" s="16"/>
      <c r="JL55" s="16"/>
      <c r="JM55" s="16"/>
      <c r="JN55" s="16"/>
      <c r="JO55" s="16"/>
      <c r="JP55" s="16"/>
      <c r="JQ55" s="16"/>
      <c r="JR55" s="16"/>
      <c r="JS55" s="16"/>
      <c r="JT55" s="16"/>
      <c r="JU55" s="16"/>
      <c r="JV55" s="16"/>
      <c r="JW55" s="16"/>
      <c r="JX55" s="16"/>
      <c r="JY55" s="16"/>
      <c r="JZ55" s="16"/>
      <c r="KA55" s="16"/>
      <c r="KB55" s="16"/>
      <c r="KC55" s="16"/>
      <c r="KD55" s="16"/>
      <c r="KE55" s="16"/>
      <c r="KF55" s="16"/>
      <c r="KG55" s="16"/>
      <c r="KH55" s="16"/>
      <c r="KI55" s="16"/>
      <c r="KJ55" s="16"/>
      <c r="KK55" s="16"/>
      <c r="KL55" s="16"/>
      <c r="KM55" s="16"/>
      <c r="KN55" s="16"/>
      <c r="KO55" s="16"/>
      <c r="KP55" s="16"/>
      <c r="KQ55" s="16"/>
      <c r="KR55" s="16"/>
      <c r="KS55" s="16"/>
      <c r="KT55" s="16"/>
      <c r="KU55" s="16"/>
      <c r="KV55" s="16"/>
      <c r="KW55" s="16"/>
      <c r="KX55" s="16"/>
      <c r="KY55" s="16"/>
      <c r="KZ55" s="16"/>
      <c r="LA55" s="16"/>
      <c r="LB55" s="16"/>
      <c r="LC55" s="16"/>
      <c r="LD55" s="16"/>
      <c r="LE55" s="16"/>
      <c r="LF55" s="16"/>
      <c r="LG55" s="16"/>
      <c r="LH55" s="16"/>
      <c r="LI55" s="16"/>
      <c r="LJ55" s="16"/>
      <c r="LK55" s="16"/>
      <c r="LL55" s="16"/>
      <c r="LM55" s="16"/>
      <c r="LN55" s="16"/>
      <c r="LO55" s="16"/>
      <c r="LP55" s="16"/>
      <c r="LQ55" s="16"/>
      <c r="LR55" s="16"/>
      <c r="LS55" s="16"/>
      <c r="LT55" s="16"/>
      <c r="LU55" s="16"/>
      <c r="LV55" s="16"/>
      <c r="LW55" s="16"/>
      <c r="LX55" s="16"/>
      <c r="LY55" s="16"/>
      <c r="LZ55" s="16"/>
      <c r="MA55" s="16"/>
      <c r="MB55" s="16"/>
      <c r="MC55" s="16"/>
      <c r="MD55" s="16"/>
      <c r="ME55" s="16"/>
      <c r="MF55" s="16"/>
      <c r="MG55" s="16"/>
      <c r="MH55" s="16"/>
      <c r="MI55" s="16"/>
      <c r="MJ55" s="16"/>
      <c r="MK55" s="16"/>
      <c r="ML55" s="16"/>
      <c r="MM55" s="16"/>
      <c r="MN55" s="16"/>
      <c r="MO55" s="16"/>
      <c r="MP55" s="16"/>
      <c r="MQ55" s="16"/>
      <c r="MR55" s="16"/>
      <c r="MS55" s="16"/>
      <c r="MT55" s="16"/>
      <c r="MU55" s="16"/>
      <c r="MV55" s="16"/>
      <c r="MW55" s="16"/>
      <c r="MX55" s="16"/>
      <c r="MY55" s="16"/>
      <c r="MZ55" s="16"/>
      <c r="NA55" s="16"/>
      <c r="NB55" s="16"/>
      <c r="NC55" s="16"/>
      <c r="ND55" s="16"/>
      <c r="NE55" s="16"/>
      <c r="NF55" s="16"/>
      <c r="NG55" s="16"/>
      <c r="NH55" s="16"/>
      <c r="NI55" s="16"/>
      <c r="NJ55" s="16"/>
      <c r="NK55" s="16"/>
      <c r="NL55" s="16"/>
      <c r="NM55" s="16"/>
      <c r="NN55" s="16"/>
      <c r="NO55" s="16"/>
      <c r="NP55" s="16"/>
      <c r="NQ55" s="16"/>
      <c r="NR55" s="16"/>
      <c r="NS55" s="16"/>
      <c r="NT55" s="16"/>
      <c r="NU55" s="16"/>
      <c r="NV55" s="16"/>
      <c r="NW55" s="16"/>
      <c r="NX55" s="16"/>
      <c r="NY55" s="16"/>
      <c r="NZ55" s="16"/>
      <c r="OA55" s="16"/>
      <c r="OB55" s="16"/>
      <c r="OC55" s="16"/>
      <c r="OD55" s="16"/>
      <c r="OE55" s="16"/>
      <c r="OF55" s="16"/>
      <c r="OG55" s="16"/>
      <c r="OH55" s="16"/>
      <c r="OI55" s="16"/>
      <c r="OJ55" s="16"/>
      <c r="OK55" s="16"/>
      <c r="OL55" s="16"/>
      <c r="OM55" s="16"/>
      <c r="ON55" s="16"/>
      <c r="OO55" s="16"/>
      <c r="OP55" s="16"/>
      <c r="OQ55" s="16"/>
      <c r="OR55" s="16"/>
      <c r="OS55" s="16"/>
      <c r="OT55" s="16"/>
      <c r="OU55" s="16"/>
      <c r="OV55" s="16"/>
      <c r="OW55" s="16"/>
      <c r="OX55" s="16"/>
      <c r="OY55" s="16"/>
      <c r="OZ55" s="16"/>
      <c r="PA55" s="16"/>
      <c r="PB55" s="16"/>
      <c r="PC55" s="16"/>
      <c r="PD55" s="16"/>
      <c r="PE55" s="16"/>
      <c r="PF55" s="16"/>
      <c r="PG55" s="16"/>
      <c r="PH55" s="16"/>
      <c r="PI55" s="16"/>
      <c r="PJ55" s="16"/>
      <c r="PK55" s="16"/>
      <c r="PL55" s="16"/>
      <c r="PM55" s="16"/>
      <c r="PN55" s="16"/>
      <c r="PO55" s="16"/>
      <c r="PP55" s="16"/>
      <c r="PQ55" s="16"/>
      <c r="PR55" s="16"/>
      <c r="PS55" s="16"/>
      <c r="PT55" s="16"/>
      <c r="PU55" s="16"/>
      <c r="PV55" s="16"/>
      <c r="PW55" s="16"/>
      <c r="PX55" s="16"/>
      <c r="PY55" s="16"/>
      <c r="PZ55" s="16"/>
      <c r="QA55" s="16"/>
      <c r="QB55" s="16"/>
      <c r="QC55" s="16"/>
      <c r="QD55" s="16"/>
      <c r="QE55" s="16"/>
      <c r="QF55" s="16"/>
      <c r="QG55" s="16"/>
      <c r="QH55" s="16"/>
      <c r="QI55" s="16"/>
      <c r="QJ55" s="16"/>
      <c r="QK55" s="16"/>
      <c r="QL55" s="16"/>
      <c r="QM55" s="16"/>
      <c r="QN55" s="16"/>
      <c r="QO55" s="16"/>
      <c r="QP55" s="16"/>
      <c r="QQ55" s="16"/>
      <c r="QR55" s="16"/>
      <c r="QS55" s="16"/>
      <c r="QT55" s="16"/>
      <c r="QU55" s="16"/>
      <c r="QV55" s="16"/>
      <c r="QW55" s="16"/>
      <c r="QX55" s="16"/>
      <c r="QY55" s="16"/>
      <c r="QZ55" s="16"/>
      <c r="RA55" s="16"/>
      <c r="RB55" s="16"/>
      <c r="RC55" s="16"/>
      <c r="RD55" s="16"/>
      <c r="RE55" s="16"/>
      <c r="RF55" s="16"/>
      <c r="RG55" s="16"/>
      <c r="RH55" s="16"/>
      <c r="RI55" s="16"/>
      <c r="RJ55" s="16"/>
      <c r="RK55" s="16"/>
      <c r="RL55" s="16"/>
      <c r="RM55" s="16"/>
      <c r="RN55" s="16"/>
      <c r="RO55" s="16"/>
      <c r="RP55" s="16"/>
      <c r="RQ55" s="16"/>
      <c r="RR55" s="16"/>
      <c r="RS55" s="16"/>
      <c r="RT55" s="16"/>
      <c r="RU55" s="16"/>
      <c r="RV55" s="16"/>
      <c r="RW55" s="16"/>
      <c r="RX55" s="16"/>
      <c r="RY55" s="16"/>
      <c r="RZ55" s="16"/>
      <c r="SA55" s="16"/>
      <c r="SB55" s="16"/>
      <c r="SC55" s="16"/>
      <c r="SD55" s="16"/>
      <c r="SE55" s="16"/>
      <c r="SF55" s="16"/>
      <c r="SG55" s="16"/>
      <c r="SH55" s="16"/>
      <c r="SI55" s="16"/>
      <c r="SJ55" s="16"/>
      <c r="SK55" s="16"/>
      <c r="SL55" s="16"/>
      <c r="SM55" s="16"/>
      <c r="SN55" s="16"/>
      <c r="SO55" s="16"/>
      <c r="SP55" s="16"/>
      <c r="SQ55" s="16"/>
      <c r="SR55" s="16"/>
      <c r="SS55" s="16"/>
      <c r="ST55" s="16"/>
      <c r="SU55" s="16"/>
      <c r="SV55" s="16"/>
      <c r="SW55" s="16"/>
      <c r="SX55" s="16"/>
      <c r="SY55" s="16"/>
      <c r="SZ55" s="16"/>
      <c r="TA55" s="16"/>
      <c r="TB55" s="16"/>
      <c r="TC55" s="16"/>
      <c r="TD55" s="16"/>
      <c r="TE55" s="16"/>
      <c r="TF55" s="16"/>
      <c r="TG55" s="16"/>
      <c r="TH55" s="16"/>
      <c r="TI55" s="16"/>
      <c r="TJ55" s="16"/>
      <c r="TK55" s="16"/>
      <c r="TL55" s="16"/>
      <c r="TM55" s="16"/>
      <c r="TN55" s="16"/>
      <c r="TO55" s="16"/>
      <c r="TP55" s="16"/>
      <c r="TQ55" s="16"/>
      <c r="TR55" s="16"/>
      <c r="TS55" s="16"/>
      <c r="TT55" s="16"/>
      <c r="TU55" s="16"/>
      <c r="TV55" s="16"/>
      <c r="TW55" s="16"/>
      <c r="TX55" s="16"/>
      <c r="TY55" s="16"/>
      <c r="TZ55" s="16"/>
      <c r="UA55" s="16"/>
      <c r="UB55" s="16"/>
      <c r="UC55" s="16"/>
      <c r="UD55" s="16"/>
      <c r="UE55" s="16"/>
      <c r="UF55" s="16"/>
      <c r="UG55" s="16"/>
      <c r="UH55" s="16"/>
      <c r="UI55" s="16"/>
      <c r="UJ55" s="16"/>
      <c r="UK55" s="16"/>
      <c r="UL55" s="16"/>
      <c r="UM55" s="16"/>
      <c r="UN55" s="16"/>
      <c r="UO55" s="16"/>
      <c r="UP55" s="16"/>
      <c r="UQ55" s="16"/>
      <c r="UR55" s="16"/>
      <c r="US55" s="16"/>
      <c r="UT55" s="16"/>
      <c r="UU55" s="16"/>
      <c r="UV55" s="16"/>
      <c r="UW55" s="16"/>
      <c r="UX55" s="16"/>
      <c r="UY55" s="16"/>
      <c r="UZ55" s="16"/>
      <c r="VA55" s="16"/>
      <c r="VB55" s="16"/>
      <c r="VC55" s="16"/>
      <c r="VD55" s="16"/>
      <c r="VE55" s="16"/>
      <c r="VF55" s="16"/>
      <c r="VG55" s="16"/>
      <c r="VH55" s="16"/>
      <c r="VI55" s="16"/>
      <c r="VJ55" s="16"/>
      <c r="VK55" s="16"/>
      <c r="VL55" s="16"/>
      <c r="VM55" s="16"/>
      <c r="VN55" s="16"/>
      <c r="VO55" s="16"/>
      <c r="VP55" s="16"/>
      <c r="VQ55" s="16"/>
      <c r="VR55" s="16"/>
      <c r="VS55" s="16"/>
      <c r="VT55" s="16"/>
      <c r="VU55" s="16"/>
      <c r="VV55" s="16"/>
      <c r="VW55" s="16"/>
      <c r="VX55" s="16"/>
      <c r="VY55" s="16"/>
      <c r="VZ55" s="16"/>
      <c r="WA55" s="16"/>
      <c r="WB55" s="16"/>
      <c r="WC55" s="16"/>
      <c r="WD55" s="16"/>
      <c r="WE55" s="16"/>
      <c r="WF55" s="16"/>
      <c r="WG55" s="16"/>
      <c r="WH55" s="16"/>
      <c r="WI55" s="16"/>
      <c r="WJ55" s="16"/>
      <c r="WK55" s="16"/>
      <c r="WL55" s="16"/>
      <c r="WM55" s="16"/>
      <c r="WN55" s="16"/>
      <c r="WO55" s="16"/>
      <c r="WP55" s="16"/>
      <c r="WQ55" s="16"/>
      <c r="WR55" s="16"/>
      <c r="WS55" s="16"/>
      <c r="WT55" s="16"/>
      <c r="WU55" s="16"/>
      <c r="WV55" s="16"/>
      <c r="WW55" s="16"/>
      <c r="WX55" s="16"/>
      <c r="WY55" s="16"/>
      <c r="WZ55" s="16"/>
      <c r="XA55" s="16"/>
      <c r="XB55" s="16"/>
      <c r="XC55" s="16"/>
      <c r="XD55" s="16"/>
      <c r="XE55" s="16"/>
      <c r="XF55" s="16"/>
      <c r="XG55" s="16"/>
      <c r="XH55" s="16"/>
      <c r="XI55" s="16"/>
      <c r="XJ55" s="16"/>
      <c r="XK55" s="16"/>
      <c r="XL55" s="16"/>
      <c r="XM55" s="16"/>
      <c r="XN55" s="16"/>
      <c r="XO55" s="16"/>
      <c r="XP55" s="16"/>
      <c r="XQ55" s="16"/>
      <c r="XR55" s="16"/>
      <c r="XS55" s="16"/>
      <c r="XT55" s="16"/>
      <c r="XU55" s="16"/>
      <c r="XV55" s="16"/>
      <c r="XW55" s="16"/>
      <c r="XX55" s="16"/>
      <c r="XY55" s="16"/>
      <c r="XZ55" s="16"/>
      <c r="YA55" s="16"/>
      <c r="YB55" s="16"/>
      <c r="YC55" s="16"/>
      <c r="YD55" s="16"/>
      <c r="YE55" s="16"/>
      <c r="YF55" s="16"/>
      <c r="YG55" s="16"/>
      <c r="YH55" s="16"/>
      <c r="YI55" s="16"/>
      <c r="YJ55" s="16"/>
      <c r="YK55" s="16"/>
      <c r="YL55" s="16"/>
      <c r="YM55" s="16"/>
      <c r="YN55" s="16"/>
      <c r="YO55" s="16"/>
      <c r="YP55" s="16"/>
      <c r="YQ55" s="16"/>
      <c r="YR55" s="16"/>
      <c r="YS55" s="16"/>
      <c r="YT55" s="16"/>
      <c r="YU55" s="16"/>
      <c r="YV55" s="16"/>
      <c r="YW55" s="16"/>
      <c r="YX55" s="16"/>
      <c r="YY55" s="16"/>
      <c r="YZ55" s="16"/>
      <c r="ZA55" s="16"/>
      <c r="ZB55" s="16"/>
      <c r="ZC55" s="16"/>
      <c r="ZD55" s="16"/>
      <c r="ZE55" s="16"/>
      <c r="ZF55" s="16"/>
      <c r="ZG55" s="16"/>
      <c r="ZH55" s="16"/>
      <c r="ZI55" s="16"/>
      <c r="ZJ55" s="16"/>
      <c r="ZK55" s="16"/>
      <c r="ZL55" s="16"/>
      <c r="ZM55" s="16"/>
      <c r="ZN55" s="16"/>
      <c r="ZO55" s="16"/>
      <c r="ZP55" s="16"/>
      <c r="ZQ55" s="16"/>
      <c r="ZR55" s="16"/>
      <c r="ZS55" s="16"/>
      <c r="ZT55" s="16"/>
      <c r="ZU55" s="16"/>
      <c r="ZV55" s="16"/>
      <c r="ZW55" s="16"/>
      <c r="ZX55" s="16"/>
      <c r="ZY55" s="16"/>
      <c r="ZZ55" s="16"/>
      <c r="AAA55" s="16"/>
      <c r="AAB55" s="16"/>
      <c r="AAC55" s="16"/>
      <c r="AAD55" s="16"/>
      <c r="AAE55" s="16"/>
      <c r="AAF55" s="16"/>
      <c r="AAG55" s="16"/>
      <c r="AAH55" s="16"/>
      <c r="AAI55" s="16"/>
      <c r="AAJ55" s="16"/>
      <c r="AAK55" s="16"/>
      <c r="AAL55" s="16"/>
      <c r="AAM55" s="16"/>
      <c r="AAN55" s="16"/>
      <c r="AAO55" s="16"/>
      <c r="AAP55" s="16"/>
      <c r="AAQ55" s="16"/>
      <c r="AAR55" s="16"/>
      <c r="AAS55" s="16"/>
      <c r="AAT55" s="16"/>
      <c r="AAU55" s="16"/>
      <c r="AAV55" s="16"/>
      <c r="AAW55" s="16"/>
      <c r="AAX55" s="16"/>
      <c r="AAY55" s="16"/>
      <c r="AAZ55" s="16"/>
      <c r="ABA55" s="16"/>
      <c r="ABB55" s="16"/>
      <c r="ABC55" s="16"/>
      <c r="ABD55" s="16"/>
      <c r="ABE55" s="16"/>
      <c r="ABF55" s="16"/>
      <c r="ABG55" s="16"/>
      <c r="ABH55" s="16"/>
      <c r="ABI55" s="16"/>
      <c r="ABJ55" s="16"/>
      <c r="ABK55" s="16"/>
      <c r="ABL55" s="16"/>
      <c r="ABM55" s="16"/>
      <c r="ABN55" s="16"/>
      <c r="ABO55" s="16"/>
      <c r="ABP55" s="16"/>
      <c r="ABQ55" s="16"/>
      <c r="ABR55" s="16"/>
      <c r="ABS55" s="16"/>
      <c r="ABT55" s="16"/>
      <c r="ABU55" s="16"/>
      <c r="ABV55" s="16"/>
      <c r="ABW55" s="16"/>
      <c r="ABX55" s="16"/>
      <c r="ABY55" s="16"/>
      <c r="ABZ55" s="16"/>
      <c r="ACA55" s="16"/>
      <c r="ACB55" s="16"/>
      <c r="ACC55" s="16"/>
      <c r="ACD55" s="16"/>
      <c r="ACE55" s="16"/>
      <c r="ACF55" s="16"/>
      <c r="ACG55" s="16"/>
      <c r="ACH55" s="16"/>
      <c r="ACI55" s="16"/>
      <c r="ACJ55" s="16"/>
      <c r="ACK55" s="16"/>
      <c r="ACL55" s="16"/>
      <c r="ACM55" s="16"/>
      <c r="ACN55" s="16"/>
      <c r="ACO55" s="16"/>
      <c r="ACP55" s="16"/>
      <c r="ACQ55" s="16"/>
      <c r="ACR55" s="16"/>
      <c r="ACS55" s="16"/>
      <c r="ACT55" s="16"/>
      <c r="ACU55" s="16"/>
      <c r="ACV55" s="16"/>
      <c r="ACW55" s="16"/>
      <c r="ACX55" s="16"/>
      <c r="ACY55" s="16"/>
      <c r="ACZ55" s="16"/>
      <c r="ADA55" s="16"/>
      <c r="ADB55" s="16"/>
      <c r="ADC55" s="16"/>
      <c r="ADD55" s="16"/>
      <c r="ADE55" s="16"/>
      <c r="ADF55" s="16"/>
      <c r="ADG55" s="16"/>
      <c r="ADH55" s="16"/>
      <c r="ADI55" s="16"/>
      <c r="ADJ55" s="16"/>
      <c r="ADK55" s="16"/>
      <c r="ADL55" s="16"/>
      <c r="ADM55" s="16"/>
      <c r="ADN55" s="16"/>
      <c r="ADO55" s="16"/>
      <c r="ADP55" s="16"/>
      <c r="ADQ55" s="16"/>
      <c r="ADR55" s="16"/>
      <c r="ADS55" s="16"/>
      <c r="ADT55" s="16"/>
      <c r="ADU55" s="16"/>
      <c r="ADV55" s="16"/>
      <c r="ADW55" s="16"/>
      <c r="ADX55" s="16"/>
      <c r="ADY55" s="16"/>
      <c r="ADZ55" s="16"/>
      <c r="AEA55" s="16"/>
      <c r="AEB55" s="16"/>
      <c r="AEC55" s="16"/>
      <c r="AED55" s="16"/>
      <c r="AEE55" s="16"/>
      <c r="AEF55" s="16"/>
      <c r="AEG55" s="16"/>
      <c r="AEH55" s="16"/>
      <c r="AEI55" s="16"/>
      <c r="AEJ55" s="16"/>
      <c r="AEK55" s="16"/>
      <c r="AEL55" s="16"/>
      <c r="AEM55" s="16"/>
      <c r="AEN55" s="16"/>
      <c r="AEO55" s="16"/>
      <c r="AEP55" s="16"/>
      <c r="AEQ55" s="16"/>
      <c r="AER55" s="16"/>
      <c r="AES55" s="16"/>
      <c r="AET55" s="16"/>
      <c r="AEU55" s="16"/>
      <c r="AEV55" s="16"/>
      <c r="AEW55" s="16"/>
      <c r="AEX55" s="16"/>
      <c r="AEY55" s="16"/>
      <c r="AEZ55" s="16"/>
      <c r="AFA55" s="16"/>
      <c r="AFB55" s="16"/>
      <c r="AFC55" s="16"/>
      <c r="AFD55" s="16"/>
      <c r="AFE55" s="16"/>
      <c r="AFF55" s="16"/>
      <c r="AFG55" s="16"/>
      <c r="AFH55" s="16"/>
      <c r="AFI55" s="16"/>
      <c r="AFJ55" s="16"/>
      <c r="AFK55" s="16"/>
      <c r="AFL55" s="16"/>
      <c r="AFM55" s="16"/>
      <c r="AFN55" s="16"/>
      <c r="AFO55" s="16"/>
      <c r="AFP55" s="16"/>
      <c r="AFQ55" s="16"/>
      <c r="AFR55" s="16"/>
      <c r="AFS55" s="16"/>
      <c r="AFT55" s="16"/>
      <c r="AFU55" s="16"/>
      <c r="AFV55" s="16"/>
      <c r="AFW55" s="16"/>
      <c r="AFX55" s="16"/>
      <c r="AFY55" s="16"/>
      <c r="AFZ55" s="16"/>
      <c r="AGA55" s="16"/>
      <c r="AGB55" s="16"/>
      <c r="AGC55" s="16"/>
      <c r="AGD55" s="16"/>
      <c r="AGE55" s="16"/>
      <c r="AGF55" s="16"/>
      <c r="AGG55" s="16"/>
      <c r="AGH55" s="16"/>
      <c r="AGI55" s="16"/>
      <c r="AGJ55" s="16"/>
      <c r="AGK55" s="16"/>
      <c r="AGL55" s="16"/>
      <c r="AGM55" s="16"/>
      <c r="AGN55" s="16"/>
      <c r="AGO55" s="16"/>
      <c r="AGP55" s="16"/>
      <c r="AGQ55" s="16"/>
      <c r="AGR55" s="16"/>
      <c r="AGS55" s="16"/>
      <c r="AGT55" s="16"/>
      <c r="AGU55" s="16"/>
      <c r="AGV55" s="16"/>
      <c r="AGW55" s="16"/>
      <c r="AGX55" s="16"/>
      <c r="AGY55" s="16"/>
      <c r="AGZ55" s="16"/>
      <c r="AHA55" s="16"/>
      <c r="AHB55" s="16"/>
      <c r="AHC55" s="16"/>
      <c r="AHD55" s="16"/>
      <c r="AHE55" s="16"/>
      <c r="AHF55" s="16"/>
      <c r="AHG55" s="16"/>
      <c r="AHH55" s="16"/>
      <c r="AHI55" s="16"/>
      <c r="AHJ55" s="16"/>
      <c r="AHK55" s="16"/>
      <c r="AHL55" s="16"/>
      <c r="AHM55" s="16"/>
      <c r="AHN55" s="16"/>
      <c r="AHO55" s="16"/>
      <c r="AHP55" s="16"/>
      <c r="AHQ55" s="16"/>
      <c r="AHR55" s="16"/>
      <c r="AHS55" s="16"/>
      <c r="AHT55" s="16"/>
      <c r="AHU55" s="16"/>
      <c r="AHV55" s="16"/>
      <c r="AHW55" s="16"/>
      <c r="AHX55" s="16"/>
      <c r="AHY55" s="16"/>
      <c r="AHZ55" s="16"/>
      <c r="AIA55" s="16"/>
      <c r="AIB55" s="16"/>
      <c r="AIC55" s="16"/>
      <c r="AID55" s="16"/>
      <c r="AIE55" s="16"/>
      <c r="AIF55" s="16"/>
      <c r="AIG55" s="16"/>
      <c r="AIH55" s="16"/>
      <c r="AII55" s="16"/>
      <c r="AIJ55" s="16"/>
      <c r="AIK55" s="16"/>
      <c r="AIL55" s="16"/>
      <c r="AIM55" s="16"/>
      <c r="AIN55" s="16"/>
      <c r="AIO55" s="16"/>
      <c r="AIP55" s="16"/>
      <c r="AIQ55" s="16"/>
      <c r="AIR55" s="16"/>
      <c r="AIS55" s="16"/>
      <c r="AIT55" s="16"/>
      <c r="AIU55" s="16"/>
      <c r="AIV55" s="16"/>
      <c r="AIW55" s="16"/>
      <c r="AIX55" s="16"/>
      <c r="AIY55" s="16"/>
      <c r="AIZ55" s="16"/>
      <c r="AJA55" s="16"/>
      <c r="AJB55" s="16"/>
      <c r="AJC55" s="16"/>
      <c r="AJD55" s="16"/>
      <c r="AJE55" s="16"/>
      <c r="AJF55" s="16"/>
      <c r="AJG55" s="16"/>
      <c r="AJH55" s="16"/>
      <c r="AJI55" s="16"/>
      <c r="AJJ55" s="16"/>
      <c r="AJK55" s="16"/>
      <c r="AJL55" s="16"/>
      <c r="AJM55" s="16"/>
      <c r="AJN55" s="16"/>
      <c r="AJO55" s="16"/>
      <c r="AJP55" s="16"/>
      <c r="AJQ55" s="16"/>
      <c r="AJR55" s="16"/>
      <c r="AJS55" s="16"/>
      <c r="AJT55" s="16"/>
      <c r="AJU55" s="16"/>
      <c r="AJV55" s="16"/>
      <c r="AJW55" s="16"/>
      <c r="AJX55" s="16"/>
      <c r="AJY55" s="16"/>
      <c r="AJZ55" s="16"/>
      <c r="AKA55" s="16"/>
      <c r="AKB55" s="16"/>
      <c r="AKC55" s="16"/>
      <c r="AKD55" s="16"/>
      <c r="AKE55" s="16"/>
      <c r="AKF55" s="16"/>
      <c r="AKG55" s="16"/>
      <c r="AKH55" s="16"/>
      <c r="AKI55" s="16"/>
      <c r="AKJ55" s="16"/>
      <c r="AKK55" s="16"/>
      <c r="AKL55" s="16"/>
      <c r="AKM55" s="16"/>
      <c r="AKN55" s="16"/>
      <c r="AKO55" s="16"/>
      <c r="AKP55" s="16"/>
      <c r="AKQ55" s="16"/>
      <c r="AKR55" s="16"/>
      <c r="AKS55" s="16"/>
      <c r="AKT55" s="16"/>
      <c r="AKU55" s="16"/>
      <c r="AKV55" s="16"/>
      <c r="AKW55" s="16"/>
      <c r="AKX55" s="16"/>
      <c r="AKY55" s="16"/>
      <c r="AKZ55" s="16"/>
      <c r="ALA55" s="16"/>
      <c r="ALB55" s="16"/>
      <c r="ALC55" s="16"/>
      <c r="ALD55" s="16"/>
      <c r="ALE55" s="16"/>
      <c r="ALF55" s="16"/>
      <c r="ALG55" s="16"/>
      <c r="ALH55" s="16"/>
      <c r="ALI55" s="16"/>
      <c r="ALJ55" s="16"/>
      <c r="ALK55" s="16"/>
      <c r="ALL55" s="16"/>
    </row>
    <row r="56" spans="1:1000" customFormat="1" ht="12.75" x14ac:dyDescent="0.2">
      <c r="A56" s="41" t="str">
        <f ca="1">IF(_xll.TM1RPTELLEV($H$40,$H56)=0,"Root",IF(OR(_xll.ELLEV($B$10,$H56)=0,_xll.TM1RPTELLEV($H$40,$H56)+1&gt;=VALUE($L$29)),"Base","Default"))</f>
        <v>Default</v>
      </c>
      <c r="B56" s="16"/>
      <c r="C56" s="16" t="str">
        <f ca="1">_xll.DBRW($G$16,$H56,C$38)</f>
        <v>1</v>
      </c>
      <c r="D56" s="16">
        <f ca="1">_xll.DBRW($D$16,E$7,$H$33,$E$9,$H56,$D$11,$H$34,$D$38)</f>
        <v>0</v>
      </c>
      <c r="E56" s="25">
        <f ca="1">_xll.DBRW($E$16,E$7,$H$33,$E$9,$H56,$D$11,E$38,E$12,E$13)</f>
        <v>0</v>
      </c>
      <c r="F56" s="22"/>
      <c r="G56" s="44" t="str">
        <f ca="1">_xll.DBRW($G$16,$H56,G$13)&amp;IF(_xll.ELLEV($B$10,$H56)&lt;&gt;0,"",IF($D56&lt;&gt;0,"Annual",IF($E56&lt;&gt;0,"LID","")))</f>
        <v/>
      </c>
      <c r="H56" s="119" t="s">
        <v>158</v>
      </c>
      <c r="I56" s="46">
        <f ca="1">_xll.DBRW($B$16,I$7,$H$33,$D$9,$H56,$D$11,I$12,I$13)</f>
        <v>5259670.0437726174</v>
      </c>
      <c r="J56" s="46">
        <f ca="1">_xll.DBRW($B$16,J$7,$H$33,$D$9,$H56,$D$11,J$12,J$13)</f>
        <v>446450.96129386307</v>
      </c>
      <c r="K56" s="46">
        <f ca="1">_xll.DBRW($B$16,K$7,$H$33,$D$9,$H56,$D$11,K$12,K$13)</f>
        <v>55471.938900428002</v>
      </c>
      <c r="L56" s="46">
        <f ca="1">_xll.DBRW($B$16,L$7,$H$33,$D$9,$H56,$D$11,L$12,L$13)</f>
        <v>724407.20809751772</v>
      </c>
      <c r="M56" s="46">
        <f ca="1">_xll.DBRW($B$16,M$7,$H$33,$D$9,$H56,$D$11,M$12,M$13)</f>
        <v>-810223.02151762811</v>
      </c>
      <c r="N56" s="46">
        <f ca="1">_xll.DBRW($B$16,N$7,$H$33,$D$9,$H56,$D$11,N$12,N$13)</f>
        <v>170346.45768273101</v>
      </c>
      <c r="O56" s="46">
        <f ca="1">_xll.DBRW($B$16,O$7,$H$33,$D$9,$H56,$D$11,O$12,O$13)</f>
        <v>148885.24965566699</v>
      </c>
      <c r="P56" s="46">
        <f ca="1">_xll.DBRW($B$16,P$7,$H$33,$D$9,$H56,$D$11,P$12,P$13)</f>
        <v>182175.872826017</v>
      </c>
      <c r="Q56" s="46">
        <f ca="1">_xll.DBRW($B$16,Q$7,$H$33,$D$9,$H56,$D$11,Q$12,Q$13)</f>
        <v>82163.262870738094</v>
      </c>
      <c r="R56" s="46">
        <f ca="1">_xll.DBRW($B$16,R$7,$H$33,$D$9,$H56,$D$11,R$12,R$13)</f>
        <v>165727.11303842001</v>
      </c>
      <c r="S56" s="46">
        <f ca="1">_xll.DBRW($B$16,S$7,$H$33,$D$9,$H56,$D$11,S$12,S$13)</f>
        <v>-217870.41800663099</v>
      </c>
      <c r="T56" s="46">
        <f ca="1">_xll.DBRW($B$16,T$7,$H$33,$D$9,$H56,$D$11,T$12,T$13)</f>
        <v>-16653.738254396299</v>
      </c>
      <c r="U56" s="46">
        <f ca="1">_xll.DBRW($B$16,U$7,$H$33,$D$9,$H56,$D$11,U$12,U$13)</f>
        <v>-93231.057049863695</v>
      </c>
      <c r="V56" s="46">
        <f ca="1">_xll.DBRW($B$16,V$7,$H$33,$D$9,$H56,$D$11,V$12,V$13)</f>
        <v>6097319.87330948</v>
      </c>
      <c r="W56" s="16"/>
      <c r="X56" s="46">
        <f ca="1">_xll.DBRW($B$16,X$7,$H$33,$D$9,$H56,$D$11,X$12,X$13)</f>
        <v>6025789.6855731942</v>
      </c>
      <c r="Y56" s="99">
        <f t="shared" ca="1" si="6"/>
        <v>1.1870674462393094E-2</v>
      </c>
      <c r="Z56" s="16"/>
      <c r="AA56" s="46">
        <f ca="1">_xll.DBRW($B$16,AA$7,$H$33,$D$9,$H56,$D$11,AA$12,AA$13)</f>
        <v>0</v>
      </c>
      <c r="AB56" s="99" t="str">
        <f t="shared" ca="1" si="7"/>
        <v/>
      </c>
      <c r="AC56" s="16"/>
      <c r="AD56" s="109" t="str">
        <f ca="1">_xll.DBRW($B$16,AD$7,$H$33,$D$9,$H56,$D$11,AD$12,AD$13)</f>
        <v/>
      </c>
      <c r="AE56" s="109" t="str">
        <f ca="1">_xll.DBRW($B$16,AE$7,$H$33,$D$9,$H56,$D$11,AE$12,AE$13)</f>
        <v/>
      </c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16"/>
      <c r="DM56" s="16"/>
      <c r="DN56" s="16"/>
      <c r="DO56" s="16"/>
      <c r="DP56" s="16"/>
      <c r="DQ56" s="16"/>
      <c r="DR56" s="16"/>
      <c r="DS56" s="16"/>
      <c r="DT56" s="16"/>
      <c r="DU56" s="16"/>
      <c r="DV56" s="16"/>
      <c r="DW56" s="16"/>
      <c r="DX56" s="16"/>
      <c r="DY56" s="16"/>
      <c r="DZ56" s="16"/>
      <c r="EA56" s="16"/>
      <c r="EB56" s="16"/>
      <c r="EC56" s="16"/>
      <c r="ED56" s="16"/>
      <c r="EE56" s="16"/>
      <c r="EF56" s="16"/>
      <c r="EG56" s="16"/>
      <c r="EH56" s="16"/>
      <c r="EI56" s="16"/>
      <c r="EJ56" s="16"/>
      <c r="EK56" s="16"/>
      <c r="EL56" s="16"/>
      <c r="EM56" s="16"/>
      <c r="EN56" s="16"/>
      <c r="EO56" s="16"/>
      <c r="EP56" s="16"/>
      <c r="EQ56" s="16"/>
      <c r="ER56" s="16"/>
      <c r="ES56" s="16"/>
      <c r="ET56" s="16"/>
      <c r="EU56" s="16"/>
      <c r="EV56" s="16"/>
      <c r="EW56" s="16"/>
      <c r="EX56" s="16"/>
      <c r="EY56" s="16"/>
      <c r="EZ56" s="16"/>
      <c r="FA56" s="16"/>
      <c r="FB56" s="16"/>
      <c r="FC56" s="16"/>
      <c r="FD56" s="16"/>
      <c r="FE56" s="16"/>
      <c r="FF56" s="16"/>
      <c r="FG56" s="16"/>
      <c r="FH56" s="16"/>
      <c r="FI56" s="16"/>
      <c r="FJ56" s="16"/>
      <c r="FK56" s="16"/>
      <c r="FL56" s="16"/>
      <c r="FM56" s="16"/>
      <c r="FN56" s="16"/>
      <c r="FO56" s="16"/>
      <c r="FP56" s="16"/>
      <c r="FQ56" s="16"/>
      <c r="FR56" s="16"/>
      <c r="FS56" s="16"/>
      <c r="FT56" s="16"/>
      <c r="FU56" s="16"/>
      <c r="FV56" s="16"/>
      <c r="FW56" s="16"/>
      <c r="FX56" s="16"/>
      <c r="FY56" s="16"/>
      <c r="FZ56" s="16"/>
      <c r="GA56" s="16"/>
      <c r="GB56" s="16"/>
      <c r="GC56" s="16"/>
      <c r="GD56" s="16"/>
      <c r="GE56" s="16"/>
      <c r="GF56" s="16"/>
      <c r="GG56" s="16"/>
      <c r="GH56" s="16"/>
      <c r="GI56" s="16"/>
      <c r="GJ56" s="16"/>
      <c r="GK56" s="16"/>
      <c r="GL56" s="16"/>
      <c r="GM56" s="16"/>
      <c r="GN56" s="16"/>
      <c r="GO56" s="16"/>
      <c r="GP56" s="16"/>
      <c r="GQ56" s="16"/>
      <c r="GR56" s="16"/>
      <c r="GS56" s="16"/>
      <c r="GT56" s="16"/>
      <c r="GU56" s="16"/>
      <c r="GV56" s="16"/>
      <c r="GW56" s="16"/>
      <c r="GX56" s="16"/>
      <c r="GY56" s="16"/>
      <c r="GZ56" s="16"/>
      <c r="HA56" s="16"/>
      <c r="HB56" s="16"/>
      <c r="HC56" s="16"/>
      <c r="HD56" s="16"/>
      <c r="HE56" s="16"/>
      <c r="HF56" s="16"/>
      <c r="HG56" s="16"/>
      <c r="HH56" s="16"/>
      <c r="HI56" s="16"/>
      <c r="HJ56" s="16"/>
      <c r="HK56" s="16"/>
      <c r="HL56" s="16"/>
      <c r="HM56" s="16"/>
      <c r="HN56" s="16"/>
      <c r="HO56" s="16"/>
      <c r="HP56" s="16"/>
      <c r="HQ56" s="16"/>
      <c r="HR56" s="16"/>
      <c r="HS56" s="16"/>
      <c r="HT56" s="16"/>
      <c r="HU56" s="16"/>
      <c r="HV56" s="16"/>
      <c r="HW56" s="16"/>
      <c r="HX56" s="16"/>
      <c r="HY56" s="16"/>
      <c r="HZ56" s="16"/>
      <c r="IA56" s="16"/>
      <c r="IB56" s="16"/>
      <c r="IC56" s="16"/>
      <c r="ID56" s="16"/>
      <c r="IE56" s="16"/>
      <c r="IF56" s="16"/>
      <c r="IG56" s="16"/>
      <c r="IH56" s="16"/>
      <c r="II56" s="16"/>
      <c r="IJ56" s="16"/>
      <c r="IK56" s="16"/>
      <c r="IL56" s="16"/>
      <c r="IM56" s="16"/>
      <c r="IN56" s="16"/>
      <c r="IO56" s="16"/>
      <c r="IP56" s="16"/>
      <c r="IQ56" s="16"/>
      <c r="IR56" s="16"/>
      <c r="IS56" s="16"/>
      <c r="IT56" s="16"/>
      <c r="IU56" s="16"/>
      <c r="IV56" s="16"/>
      <c r="IW56" s="16"/>
      <c r="IX56" s="16"/>
      <c r="IY56" s="16"/>
      <c r="IZ56" s="16"/>
      <c r="JA56" s="16"/>
      <c r="JB56" s="16"/>
      <c r="JC56" s="16"/>
      <c r="JD56" s="16"/>
      <c r="JE56" s="16"/>
      <c r="JF56" s="16"/>
      <c r="JG56" s="16"/>
      <c r="JH56" s="16"/>
      <c r="JI56" s="16"/>
      <c r="JJ56" s="16"/>
      <c r="JK56" s="16"/>
      <c r="JL56" s="16"/>
      <c r="JM56" s="16"/>
      <c r="JN56" s="16"/>
      <c r="JO56" s="16"/>
      <c r="JP56" s="16"/>
      <c r="JQ56" s="16"/>
      <c r="JR56" s="16"/>
      <c r="JS56" s="16"/>
      <c r="JT56" s="16"/>
      <c r="JU56" s="16"/>
      <c r="JV56" s="16"/>
      <c r="JW56" s="16"/>
      <c r="JX56" s="16"/>
      <c r="JY56" s="16"/>
      <c r="JZ56" s="16"/>
      <c r="KA56" s="16"/>
      <c r="KB56" s="16"/>
      <c r="KC56" s="16"/>
      <c r="KD56" s="16"/>
      <c r="KE56" s="16"/>
      <c r="KF56" s="16"/>
      <c r="KG56" s="16"/>
      <c r="KH56" s="16"/>
      <c r="KI56" s="16"/>
      <c r="KJ56" s="16"/>
      <c r="KK56" s="16"/>
      <c r="KL56" s="16"/>
      <c r="KM56" s="16"/>
      <c r="KN56" s="16"/>
      <c r="KO56" s="16"/>
      <c r="KP56" s="16"/>
      <c r="KQ56" s="16"/>
      <c r="KR56" s="16"/>
      <c r="KS56" s="16"/>
      <c r="KT56" s="16"/>
      <c r="KU56" s="16"/>
      <c r="KV56" s="16"/>
      <c r="KW56" s="16"/>
      <c r="KX56" s="16"/>
      <c r="KY56" s="16"/>
      <c r="KZ56" s="16"/>
      <c r="LA56" s="16"/>
      <c r="LB56" s="16"/>
      <c r="LC56" s="16"/>
      <c r="LD56" s="16"/>
      <c r="LE56" s="16"/>
      <c r="LF56" s="16"/>
      <c r="LG56" s="16"/>
      <c r="LH56" s="16"/>
      <c r="LI56" s="16"/>
      <c r="LJ56" s="16"/>
      <c r="LK56" s="16"/>
      <c r="LL56" s="16"/>
      <c r="LM56" s="16"/>
      <c r="LN56" s="16"/>
      <c r="LO56" s="16"/>
      <c r="LP56" s="16"/>
      <c r="LQ56" s="16"/>
      <c r="LR56" s="16"/>
      <c r="LS56" s="16"/>
      <c r="LT56" s="16"/>
      <c r="LU56" s="16"/>
      <c r="LV56" s="16"/>
      <c r="LW56" s="16"/>
      <c r="LX56" s="16"/>
      <c r="LY56" s="16"/>
      <c r="LZ56" s="16"/>
      <c r="MA56" s="16"/>
      <c r="MB56" s="16"/>
      <c r="MC56" s="16"/>
      <c r="MD56" s="16"/>
      <c r="ME56" s="16"/>
      <c r="MF56" s="16"/>
      <c r="MG56" s="16"/>
      <c r="MH56" s="16"/>
      <c r="MI56" s="16"/>
      <c r="MJ56" s="16"/>
      <c r="MK56" s="16"/>
      <c r="ML56" s="16"/>
      <c r="MM56" s="16"/>
      <c r="MN56" s="16"/>
      <c r="MO56" s="16"/>
      <c r="MP56" s="16"/>
      <c r="MQ56" s="16"/>
      <c r="MR56" s="16"/>
      <c r="MS56" s="16"/>
      <c r="MT56" s="16"/>
      <c r="MU56" s="16"/>
      <c r="MV56" s="16"/>
      <c r="MW56" s="16"/>
      <c r="MX56" s="16"/>
      <c r="MY56" s="16"/>
      <c r="MZ56" s="16"/>
      <c r="NA56" s="16"/>
      <c r="NB56" s="16"/>
      <c r="NC56" s="16"/>
      <c r="ND56" s="16"/>
      <c r="NE56" s="16"/>
      <c r="NF56" s="16"/>
      <c r="NG56" s="16"/>
      <c r="NH56" s="16"/>
      <c r="NI56" s="16"/>
      <c r="NJ56" s="16"/>
      <c r="NK56" s="16"/>
      <c r="NL56" s="16"/>
      <c r="NM56" s="16"/>
      <c r="NN56" s="16"/>
      <c r="NO56" s="16"/>
      <c r="NP56" s="16"/>
      <c r="NQ56" s="16"/>
      <c r="NR56" s="16"/>
      <c r="NS56" s="16"/>
      <c r="NT56" s="16"/>
      <c r="NU56" s="16"/>
      <c r="NV56" s="16"/>
      <c r="NW56" s="16"/>
      <c r="NX56" s="16"/>
      <c r="NY56" s="16"/>
      <c r="NZ56" s="16"/>
      <c r="OA56" s="16"/>
      <c r="OB56" s="16"/>
      <c r="OC56" s="16"/>
      <c r="OD56" s="16"/>
      <c r="OE56" s="16"/>
      <c r="OF56" s="16"/>
      <c r="OG56" s="16"/>
      <c r="OH56" s="16"/>
      <c r="OI56" s="16"/>
      <c r="OJ56" s="16"/>
      <c r="OK56" s="16"/>
      <c r="OL56" s="16"/>
      <c r="OM56" s="16"/>
      <c r="ON56" s="16"/>
      <c r="OO56" s="16"/>
      <c r="OP56" s="16"/>
      <c r="OQ56" s="16"/>
      <c r="OR56" s="16"/>
      <c r="OS56" s="16"/>
      <c r="OT56" s="16"/>
      <c r="OU56" s="16"/>
      <c r="OV56" s="16"/>
      <c r="OW56" s="16"/>
      <c r="OX56" s="16"/>
      <c r="OY56" s="16"/>
      <c r="OZ56" s="16"/>
      <c r="PA56" s="16"/>
      <c r="PB56" s="16"/>
      <c r="PC56" s="16"/>
      <c r="PD56" s="16"/>
      <c r="PE56" s="16"/>
      <c r="PF56" s="16"/>
      <c r="PG56" s="16"/>
      <c r="PH56" s="16"/>
      <c r="PI56" s="16"/>
      <c r="PJ56" s="16"/>
      <c r="PK56" s="16"/>
      <c r="PL56" s="16"/>
      <c r="PM56" s="16"/>
      <c r="PN56" s="16"/>
      <c r="PO56" s="16"/>
      <c r="PP56" s="16"/>
      <c r="PQ56" s="16"/>
      <c r="PR56" s="16"/>
      <c r="PS56" s="16"/>
      <c r="PT56" s="16"/>
      <c r="PU56" s="16"/>
      <c r="PV56" s="16"/>
      <c r="PW56" s="16"/>
      <c r="PX56" s="16"/>
      <c r="PY56" s="16"/>
      <c r="PZ56" s="16"/>
      <c r="QA56" s="16"/>
      <c r="QB56" s="16"/>
      <c r="QC56" s="16"/>
      <c r="QD56" s="16"/>
      <c r="QE56" s="16"/>
      <c r="QF56" s="16"/>
      <c r="QG56" s="16"/>
      <c r="QH56" s="16"/>
      <c r="QI56" s="16"/>
      <c r="QJ56" s="16"/>
      <c r="QK56" s="16"/>
      <c r="QL56" s="16"/>
      <c r="QM56" s="16"/>
      <c r="QN56" s="16"/>
      <c r="QO56" s="16"/>
      <c r="QP56" s="16"/>
      <c r="QQ56" s="16"/>
      <c r="QR56" s="16"/>
      <c r="QS56" s="16"/>
      <c r="QT56" s="16"/>
      <c r="QU56" s="16"/>
      <c r="QV56" s="16"/>
      <c r="QW56" s="16"/>
      <c r="QX56" s="16"/>
      <c r="QY56" s="16"/>
      <c r="QZ56" s="16"/>
      <c r="RA56" s="16"/>
      <c r="RB56" s="16"/>
      <c r="RC56" s="16"/>
      <c r="RD56" s="16"/>
      <c r="RE56" s="16"/>
      <c r="RF56" s="16"/>
      <c r="RG56" s="16"/>
      <c r="RH56" s="16"/>
      <c r="RI56" s="16"/>
      <c r="RJ56" s="16"/>
      <c r="RK56" s="16"/>
      <c r="RL56" s="16"/>
      <c r="RM56" s="16"/>
      <c r="RN56" s="16"/>
      <c r="RO56" s="16"/>
      <c r="RP56" s="16"/>
      <c r="RQ56" s="16"/>
      <c r="RR56" s="16"/>
      <c r="RS56" s="16"/>
      <c r="RT56" s="16"/>
      <c r="RU56" s="16"/>
      <c r="RV56" s="16"/>
      <c r="RW56" s="16"/>
      <c r="RX56" s="16"/>
      <c r="RY56" s="16"/>
      <c r="RZ56" s="16"/>
      <c r="SA56" s="16"/>
      <c r="SB56" s="16"/>
      <c r="SC56" s="16"/>
      <c r="SD56" s="16"/>
      <c r="SE56" s="16"/>
      <c r="SF56" s="16"/>
      <c r="SG56" s="16"/>
      <c r="SH56" s="16"/>
      <c r="SI56" s="16"/>
      <c r="SJ56" s="16"/>
      <c r="SK56" s="16"/>
      <c r="SL56" s="16"/>
      <c r="SM56" s="16"/>
      <c r="SN56" s="16"/>
      <c r="SO56" s="16"/>
      <c r="SP56" s="16"/>
      <c r="SQ56" s="16"/>
      <c r="SR56" s="16"/>
      <c r="SS56" s="16"/>
      <c r="ST56" s="16"/>
      <c r="SU56" s="16"/>
      <c r="SV56" s="16"/>
      <c r="SW56" s="16"/>
      <c r="SX56" s="16"/>
      <c r="SY56" s="16"/>
      <c r="SZ56" s="16"/>
      <c r="TA56" s="16"/>
      <c r="TB56" s="16"/>
      <c r="TC56" s="16"/>
      <c r="TD56" s="16"/>
      <c r="TE56" s="16"/>
      <c r="TF56" s="16"/>
      <c r="TG56" s="16"/>
      <c r="TH56" s="16"/>
      <c r="TI56" s="16"/>
      <c r="TJ56" s="16"/>
      <c r="TK56" s="16"/>
      <c r="TL56" s="16"/>
      <c r="TM56" s="16"/>
      <c r="TN56" s="16"/>
      <c r="TO56" s="16"/>
      <c r="TP56" s="16"/>
      <c r="TQ56" s="16"/>
      <c r="TR56" s="16"/>
      <c r="TS56" s="16"/>
      <c r="TT56" s="16"/>
      <c r="TU56" s="16"/>
      <c r="TV56" s="16"/>
      <c r="TW56" s="16"/>
      <c r="TX56" s="16"/>
      <c r="TY56" s="16"/>
      <c r="TZ56" s="16"/>
      <c r="UA56" s="16"/>
      <c r="UB56" s="16"/>
      <c r="UC56" s="16"/>
      <c r="UD56" s="16"/>
      <c r="UE56" s="16"/>
      <c r="UF56" s="16"/>
      <c r="UG56" s="16"/>
      <c r="UH56" s="16"/>
      <c r="UI56" s="16"/>
      <c r="UJ56" s="16"/>
      <c r="UK56" s="16"/>
      <c r="UL56" s="16"/>
      <c r="UM56" s="16"/>
      <c r="UN56" s="16"/>
      <c r="UO56" s="16"/>
      <c r="UP56" s="16"/>
      <c r="UQ56" s="16"/>
      <c r="UR56" s="16"/>
      <c r="US56" s="16"/>
      <c r="UT56" s="16"/>
      <c r="UU56" s="16"/>
      <c r="UV56" s="16"/>
      <c r="UW56" s="16"/>
      <c r="UX56" s="16"/>
      <c r="UY56" s="16"/>
      <c r="UZ56" s="16"/>
      <c r="VA56" s="16"/>
      <c r="VB56" s="16"/>
      <c r="VC56" s="16"/>
      <c r="VD56" s="16"/>
      <c r="VE56" s="16"/>
      <c r="VF56" s="16"/>
      <c r="VG56" s="16"/>
      <c r="VH56" s="16"/>
      <c r="VI56" s="16"/>
      <c r="VJ56" s="16"/>
      <c r="VK56" s="16"/>
      <c r="VL56" s="16"/>
      <c r="VM56" s="16"/>
      <c r="VN56" s="16"/>
      <c r="VO56" s="16"/>
      <c r="VP56" s="16"/>
      <c r="VQ56" s="16"/>
      <c r="VR56" s="16"/>
      <c r="VS56" s="16"/>
      <c r="VT56" s="16"/>
      <c r="VU56" s="16"/>
      <c r="VV56" s="16"/>
      <c r="VW56" s="16"/>
      <c r="VX56" s="16"/>
      <c r="VY56" s="16"/>
      <c r="VZ56" s="16"/>
      <c r="WA56" s="16"/>
      <c r="WB56" s="16"/>
      <c r="WC56" s="16"/>
      <c r="WD56" s="16"/>
      <c r="WE56" s="16"/>
      <c r="WF56" s="16"/>
      <c r="WG56" s="16"/>
      <c r="WH56" s="16"/>
      <c r="WI56" s="16"/>
      <c r="WJ56" s="16"/>
      <c r="WK56" s="16"/>
      <c r="WL56" s="16"/>
      <c r="WM56" s="16"/>
      <c r="WN56" s="16"/>
      <c r="WO56" s="16"/>
      <c r="WP56" s="16"/>
      <c r="WQ56" s="16"/>
      <c r="WR56" s="16"/>
      <c r="WS56" s="16"/>
      <c r="WT56" s="16"/>
      <c r="WU56" s="16"/>
      <c r="WV56" s="16"/>
      <c r="WW56" s="16"/>
      <c r="WX56" s="16"/>
      <c r="WY56" s="16"/>
      <c r="WZ56" s="16"/>
      <c r="XA56" s="16"/>
      <c r="XB56" s="16"/>
      <c r="XC56" s="16"/>
      <c r="XD56" s="16"/>
      <c r="XE56" s="16"/>
      <c r="XF56" s="16"/>
      <c r="XG56" s="16"/>
      <c r="XH56" s="16"/>
      <c r="XI56" s="16"/>
      <c r="XJ56" s="16"/>
      <c r="XK56" s="16"/>
      <c r="XL56" s="16"/>
      <c r="XM56" s="16"/>
      <c r="XN56" s="16"/>
      <c r="XO56" s="16"/>
      <c r="XP56" s="16"/>
      <c r="XQ56" s="16"/>
      <c r="XR56" s="16"/>
      <c r="XS56" s="16"/>
      <c r="XT56" s="16"/>
      <c r="XU56" s="16"/>
      <c r="XV56" s="16"/>
      <c r="XW56" s="16"/>
      <c r="XX56" s="16"/>
      <c r="XY56" s="16"/>
      <c r="XZ56" s="16"/>
      <c r="YA56" s="16"/>
      <c r="YB56" s="16"/>
      <c r="YC56" s="16"/>
      <c r="YD56" s="16"/>
      <c r="YE56" s="16"/>
      <c r="YF56" s="16"/>
      <c r="YG56" s="16"/>
      <c r="YH56" s="16"/>
      <c r="YI56" s="16"/>
      <c r="YJ56" s="16"/>
      <c r="YK56" s="16"/>
      <c r="YL56" s="16"/>
      <c r="YM56" s="16"/>
      <c r="YN56" s="16"/>
      <c r="YO56" s="16"/>
      <c r="YP56" s="16"/>
      <c r="YQ56" s="16"/>
      <c r="YR56" s="16"/>
      <c r="YS56" s="16"/>
      <c r="YT56" s="16"/>
      <c r="YU56" s="16"/>
      <c r="YV56" s="16"/>
      <c r="YW56" s="16"/>
      <c r="YX56" s="16"/>
      <c r="YY56" s="16"/>
      <c r="YZ56" s="16"/>
      <c r="ZA56" s="16"/>
      <c r="ZB56" s="16"/>
      <c r="ZC56" s="16"/>
      <c r="ZD56" s="16"/>
      <c r="ZE56" s="16"/>
      <c r="ZF56" s="16"/>
      <c r="ZG56" s="16"/>
      <c r="ZH56" s="16"/>
      <c r="ZI56" s="16"/>
      <c r="ZJ56" s="16"/>
      <c r="ZK56" s="16"/>
      <c r="ZL56" s="16"/>
      <c r="ZM56" s="16"/>
      <c r="ZN56" s="16"/>
      <c r="ZO56" s="16"/>
      <c r="ZP56" s="16"/>
      <c r="ZQ56" s="16"/>
      <c r="ZR56" s="16"/>
      <c r="ZS56" s="16"/>
      <c r="ZT56" s="16"/>
      <c r="ZU56" s="16"/>
      <c r="ZV56" s="16"/>
      <c r="ZW56" s="16"/>
      <c r="ZX56" s="16"/>
      <c r="ZY56" s="16"/>
      <c r="ZZ56" s="16"/>
      <c r="AAA56" s="16"/>
      <c r="AAB56" s="16"/>
      <c r="AAC56" s="16"/>
      <c r="AAD56" s="16"/>
      <c r="AAE56" s="16"/>
      <c r="AAF56" s="16"/>
      <c r="AAG56" s="16"/>
      <c r="AAH56" s="16"/>
      <c r="AAI56" s="16"/>
      <c r="AAJ56" s="16"/>
      <c r="AAK56" s="16"/>
      <c r="AAL56" s="16"/>
      <c r="AAM56" s="16"/>
      <c r="AAN56" s="16"/>
      <c r="AAO56" s="16"/>
      <c r="AAP56" s="16"/>
      <c r="AAQ56" s="16"/>
      <c r="AAR56" s="16"/>
      <c r="AAS56" s="16"/>
      <c r="AAT56" s="16"/>
      <c r="AAU56" s="16"/>
      <c r="AAV56" s="16"/>
      <c r="AAW56" s="16"/>
      <c r="AAX56" s="16"/>
      <c r="AAY56" s="16"/>
      <c r="AAZ56" s="16"/>
      <c r="ABA56" s="16"/>
      <c r="ABB56" s="16"/>
      <c r="ABC56" s="16"/>
      <c r="ABD56" s="16"/>
      <c r="ABE56" s="16"/>
      <c r="ABF56" s="16"/>
      <c r="ABG56" s="16"/>
      <c r="ABH56" s="16"/>
      <c r="ABI56" s="16"/>
      <c r="ABJ56" s="16"/>
      <c r="ABK56" s="16"/>
      <c r="ABL56" s="16"/>
      <c r="ABM56" s="16"/>
      <c r="ABN56" s="16"/>
      <c r="ABO56" s="16"/>
      <c r="ABP56" s="16"/>
      <c r="ABQ56" s="16"/>
      <c r="ABR56" s="16"/>
      <c r="ABS56" s="16"/>
      <c r="ABT56" s="16"/>
      <c r="ABU56" s="16"/>
      <c r="ABV56" s="16"/>
      <c r="ABW56" s="16"/>
      <c r="ABX56" s="16"/>
      <c r="ABY56" s="16"/>
      <c r="ABZ56" s="16"/>
      <c r="ACA56" s="16"/>
      <c r="ACB56" s="16"/>
      <c r="ACC56" s="16"/>
      <c r="ACD56" s="16"/>
      <c r="ACE56" s="16"/>
      <c r="ACF56" s="16"/>
      <c r="ACG56" s="16"/>
      <c r="ACH56" s="16"/>
      <c r="ACI56" s="16"/>
      <c r="ACJ56" s="16"/>
      <c r="ACK56" s="16"/>
      <c r="ACL56" s="16"/>
      <c r="ACM56" s="16"/>
      <c r="ACN56" s="16"/>
      <c r="ACO56" s="16"/>
      <c r="ACP56" s="16"/>
      <c r="ACQ56" s="16"/>
      <c r="ACR56" s="16"/>
      <c r="ACS56" s="16"/>
      <c r="ACT56" s="16"/>
      <c r="ACU56" s="16"/>
      <c r="ACV56" s="16"/>
      <c r="ACW56" s="16"/>
      <c r="ACX56" s="16"/>
      <c r="ACY56" s="16"/>
      <c r="ACZ56" s="16"/>
      <c r="ADA56" s="16"/>
      <c r="ADB56" s="16"/>
      <c r="ADC56" s="16"/>
      <c r="ADD56" s="16"/>
      <c r="ADE56" s="16"/>
      <c r="ADF56" s="16"/>
      <c r="ADG56" s="16"/>
      <c r="ADH56" s="16"/>
      <c r="ADI56" s="16"/>
      <c r="ADJ56" s="16"/>
      <c r="ADK56" s="16"/>
      <c r="ADL56" s="16"/>
      <c r="ADM56" s="16"/>
      <c r="ADN56" s="16"/>
      <c r="ADO56" s="16"/>
      <c r="ADP56" s="16"/>
      <c r="ADQ56" s="16"/>
      <c r="ADR56" s="16"/>
      <c r="ADS56" s="16"/>
      <c r="ADT56" s="16"/>
      <c r="ADU56" s="16"/>
      <c r="ADV56" s="16"/>
      <c r="ADW56" s="16"/>
      <c r="ADX56" s="16"/>
      <c r="ADY56" s="16"/>
      <c r="ADZ56" s="16"/>
      <c r="AEA56" s="16"/>
      <c r="AEB56" s="16"/>
      <c r="AEC56" s="16"/>
      <c r="AED56" s="16"/>
      <c r="AEE56" s="16"/>
      <c r="AEF56" s="16"/>
      <c r="AEG56" s="16"/>
      <c r="AEH56" s="16"/>
      <c r="AEI56" s="16"/>
      <c r="AEJ56" s="16"/>
      <c r="AEK56" s="16"/>
      <c r="AEL56" s="16"/>
      <c r="AEM56" s="16"/>
      <c r="AEN56" s="16"/>
      <c r="AEO56" s="16"/>
      <c r="AEP56" s="16"/>
      <c r="AEQ56" s="16"/>
      <c r="AER56" s="16"/>
      <c r="AES56" s="16"/>
      <c r="AET56" s="16"/>
      <c r="AEU56" s="16"/>
      <c r="AEV56" s="16"/>
      <c r="AEW56" s="16"/>
      <c r="AEX56" s="16"/>
      <c r="AEY56" s="16"/>
      <c r="AEZ56" s="16"/>
      <c r="AFA56" s="16"/>
      <c r="AFB56" s="16"/>
      <c r="AFC56" s="16"/>
      <c r="AFD56" s="16"/>
      <c r="AFE56" s="16"/>
      <c r="AFF56" s="16"/>
      <c r="AFG56" s="16"/>
      <c r="AFH56" s="16"/>
      <c r="AFI56" s="16"/>
      <c r="AFJ56" s="16"/>
      <c r="AFK56" s="16"/>
      <c r="AFL56" s="16"/>
      <c r="AFM56" s="16"/>
      <c r="AFN56" s="16"/>
      <c r="AFO56" s="16"/>
      <c r="AFP56" s="16"/>
      <c r="AFQ56" s="16"/>
      <c r="AFR56" s="16"/>
      <c r="AFS56" s="16"/>
      <c r="AFT56" s="16"/>
      <c r="AFU56" s="16"/>
      <c r="AFV56" s="16"/>
      <c r="AFW56" s="16"/>
      <c r="AFX56" s="16"/>
      <c r="AFY56" s="16"/>
      <c r="AFZ56" s="16"/>
      <c r="AGA56" s="16"/>
      <c r="AGB56" s="16"/>
      <c r="AGC56" s="16"/>
      <c r="AGD56" s="16"/>
      <c r="AGE56" s="16"/>
      <c r="AGF56" s="16"/>
      <c r="AGG56" s="16"/>
      <c r="AGH56" s="16"/>
      <c r="AGI56" s="16"/>
      <c r="AGJ56" s="16"/>
      <c r="AGK56" s="16"/>
      <c r="AGL56" s="16"/>
      <c r="AGM56" s="16"/>
      <c r="AGN56" s="16"/>
      <c r="AGO56" s="16"/>
      <c r="AGP56" s="16"/>
      <c r="AGQ56" s="16"/>
      <c r="AGR56" s="16"/>
      <c r="AGS56" s="16"/>
      <c r="AGT56" s="16"/>
      <c r="AGU56" s="16"/>
      <c r="AGV56" s="16"/>
      <c r="AGW56" s="16"/>
      <c r="AGX56" s="16"/>
      <c r="AGY56" s="16"/>
      <c r="AGZ56" s="16"/>
      <c r="AHA56" s="16"/>
      <c r="AHB56" s="16"/>
      <c r="AHC56" s="16"/>
      <c r="AHD56" s="16"/>
      <c r="AHE56" s="16"/>
      <c r="AHF56" s="16"/>
      <c r="AHG56" s="16"/>
      <c r="AHH56" s="16"/>
      <c r="AHI56" s="16"/>
      <c r="AHJ56" s="16"/>
      <c r="AHK56" s="16"/>
      <c r="AHL56" s="16"/>
      <c r="AHM56" s="16"/>
      <c r="AHN56" s="16"/>
      <c r="AHO56" s="16"/>
      <c r="AHP56" s="16"/>
      <c r="AHQ56" s="16"/>
      <c r="AHR56" s="16"/>
      <c r="AHS56" s="16"/>
      <c r="AHT56" s="16"/>
      <c r="AHU56" s="16"/>
      <c r="AHV56" s="16"/>
      <c r="AHW56" s="16"/>
      <c r="AHX56" s="16"/>
      <c r="AHY56" s="16"/>
      <c r="AHZ56" s="16"/>
      <c r="AIA56" s="16"/>
      <c r="AIB56" s="16"/>
      <c r="AIC56" s="16"/>
      <c r="AID56" s="16"/>
      <c r="AIE56" s="16"/>
      <c r="AIF56" s="16"/>
      <c r="AIG56" s="16"/>
      <c r="AIH56" s="16"/>
      <c r="AII56" s="16"/>
      <c r="AIJ56" s="16"/>
      <c r="AIK56" s="16"/>
      <c r="AIL56" s="16"/>
      <c r="AIM56" s="16"/>
      <c r="AIN56" s="16"/>
      <c r="AIO56" s="16"/>
      <c r="AIP56" s="16"/>
      <c r="AIQ56" s="16"/>
      <c r="AIR56" s="16"/>
      <c r="AIS56" s="16"/>
      <c r="AIT56" s="16"/>
      <c r="AIU56" s="16"/>
      <c r="AIV56" s="16"/>
      <c r="AIW56" s="16"/>
      <c r="AIX56" s="16"/>
      <c r="AIY56" s="16"/>
      <c r="AIZ56" s="16"/>
      <c r="AJA56" s="16"/>
      <c r="AJB56" s="16"/>
      <c r="AJC56" s="16"/>
      <c r="AJD56" s="16"/>
      <c r="AJE56" s="16"/>
      <c r="AJF56" s="16"/>
      <c r="AJG56" s="16"/>
      <c r="AJH56" s="16"/>
      <c r="AJI56" s="16"/>
      <c r="AJJ56" s="16"/>
      <c r="AJK56" s="16"/>
      <c r="AJL56" s="16"/>
      <c r="AJM56" s="16"/>
      <c r="AJN56" s="16"/>
      <c r="AJO56" s="16"/>
      <c r="AJP56" s="16"/>
      <c r="AJQ56" s="16"/>
      <c r="AJR56" s="16"/>
      <c r="AJS56" s="16"/>
      <c r="AJT56" s="16"/>
      <c r="AJU56" s="16"/>
      <c r="AJV56" s="16"/>
      <c r="AJW56" s="16"/>
      <c r="AJX56" s="16"/>
      <c r="AJY56" s="16"/>
      <c r="AJZ56" s="16"/>
      <c r="AKA56" s="16"/>
      <c r="AKB56" s="16"/>
      <c r="AKC56" s="16"/>
      <c r="AKD56" s="16"/>
      <c r="AKE56" s="16"/>
      <c r="AKF56" s="16"/>
      <c r="AKG56" s="16"/>
      <c r="AKH56" s="16"/>
      <c r="AKI56" s="16"/>
      <c r="AKJ56" s="16"/>
      <c r="AKK56" s="16"/>
      <c r="AKL56" s="16"/>
      <c r="AKM56" s="16"/>
      <c r="AKN56" s="16"/>
      <c r="AKO56" s="16"/>
      <c r="AKP56" s="16"/>
      <c r="AKQ56" s="16"/>
      <c r="AKR56" s="16"/>
      <c r="AKS56" s="16"/>
      <c r="AKT56" s="16"/>
      <c r="AKU56" s="16"/>
      <c r="AKV56" s="16"/>
      <c r="AKW56" s="16"/>
      <c r="AKX56" s="16"/>
      <c r="AKY56" s="16"/>
      <c r="AKZ56" s="16"/>
      <c r="ALA56" s="16"/>
      <c r="ALB56" s="16"/>
      <c r="ALC56" s="16"/>
      <c r="ALD56" s="16"/>
      <c r="ALE56" s="16"/>
      <c r="ALF56" s="16"/>
      <c r="ALG56" s="16"/>
      <c r="ALH56" s="16"/>
      <c r="ALI56" s="16"/>
      <c r="ALJ56" s="16"/>
      <c r="ALK56" s="16"/>
      <c r="ALL56" s="16"/>
    </row>
    <row r="57" spans="1:1000" customFormat="1" ht="12.75" x14ac:dyDescent="0.2">
      <c r="A57" s="41" t="str">
        <f ca="1">IF(_xll.TM1RPTELLEV($H$40,$H57)=0,"Root",IF(OR(_xll.ELLEV($B$10,$H57)=0,_xll.TM1RPTELLEV($H$40,$H57)+1&gt;=VALUE($L$29)),"Base","Default"))</f>
        <v>Base</v>
      </c>
      <c r="B57" s="16"/>
      <c r="C57" s="16" t="str">
        <f ca="1">_xll.DBRW($G$16,$H57,C$38)</f>
        <v>1</v>
      </c>
      <c r="D57" s="16">
        <f ca="1">_xll.DBRW($D$16,E$7,$H$33,$E$9,$H57,$D$11,$H$34,$D$38)</f>
        <v>0</v>
      </c>
      <c r="E57" s="25">
        <f ca="1">_xll.DBRW($E$16,E$7,$H$33,$E$9,$H57,$D$11,E$38,E$12,E$13)</f>
        <v>0</v>
      </c>
      <c r="F57" s="22"/>
      <c r="G57" s="89" t="str">
        <f ca="1">_xll.DBRW($G$16,$H57,G$13)&amp;IF(_xll.ELLEV($B$10,$H57)&lt;&gt;0,"",IF($D57&lt;&gt;0,"Annual",IF($E57&lt;&gt;0,"LID","")))</f>
        <v/>
      </c>
      <c r="H57" s="118" t="s">
        <v>159</v>
      </c>
      <c r="I57" s="91">
        <f ca="1">_xll.DBRW($B$16,I$7,$H$33,$D$9,$H57,$D$11,I$12,I$13)</f>
        <v>29383.434882317772</v>
      </c>
      <c r="J57" s="91">
        <f ca="1">_xll.DBRW($B$16,J$7,$H$33,$D$9,$H57,$D$11,J$12,J$13)</f>
        <v>2516.3906844251692</v>
      </c>
      <c r="K57" s="91">
        <f ca="1">_xll.DBRW($B$16,K$7,$H$33,$D$9,$H57,$D$11,K$12,K$13)</f>
        <v>54.572652708040337</v>
      </c>
      <c r="L57" s="91">
        <f ca="1">_xll.DBRW($B$16,L$7,$H$33,$D$9,$H57,$D$11,L$12,L$13)</f>
        <v>2045.775865914434</v>
      </c>
      <c r="M57" s="91">
        <f ca="1">_xll.DBRW($B$16,M$7,$H$33,$D$9,$H57,$D$11,M$12,M$13)</f>
        <v>3857.1121451119152</v>
      </c>
      <c r="N57" s="91">
        <f ca="1">_xll.DBRW($B$16,N$7,$H$33,$D$9,$H57,$D$11,N$12,N$13)</f>
        <v>1068.6866084360299</v>
      </c>
      <c r="O57" s="91">
        <f ca="1">_xll.DBRW($B$16,O$7,$H$33,$D$9,$H57,$D$11,O$12,O$13)</f>
        <v>181.194089526667</v>
      </c>
      <c r="P57" s="91">
        <f ca="1">_xll.DBRW($B$16,P$7,$H$33,$D$9,$H57,$D$11,P$12,P$13)</f>
        <v>1026.82200073631</v>
      </c>
      <c r="Q57" s="91">
        <f ca="1">_xll.DBRW($B$16,Q$7,$H$33,$D$9,$H57,$D$11,Q$12,Q$13)</f>
        <v>80.831268906117501</v>
      </c>
      <c r="R57" s="91">
        <f ca="1">_xll.DBRW($B$16,R$7,$H$33,$D$9,$H57,$D$11,R$12,R$13)</f>
        <v>468.02478549610498</v>
      </c>
      <c r="S57" s="91">
        <f ca="1">_xll.DBRW($B$16,S$7,$H$33,$D$9,$H57,$D$11,S$12,S$13)</f>
        <v>1037.1843468233301</v>
      </c>
      <c r="T57" s="91">
        <f ca="1">_xll.DBRW($B$16,T$7,$H$33,$D$9,$H57,$D$11,T$12,T$13)</f>
        <v>440.72300762470599</v>
      </c>
      <c r="U57" s="91">
        <f ca="1">_xll.DBRW($B$16,U$7,$H$33,$D$9,$H57,$D$11,U$12,U$13)</f>
        <v>778.31748345080996</v>
      </c>
      <c r="V57" s="91">
        <f ca="1">_xll.DBRW($B$16,V$7,$H$33,$D$9,$H57,$D$11,V$12,V$13)</f>
        <v>42939.069821477402</v>
      </c>
      <c r="W57" s="16"/>
      <c r="X57" s="92">
        <f ca="1">_xll.DBRW($B$16,X$7,$H$33,$D$9,$H57,$D$11,X$12,X$13)</f>
        <v>36332.639848289858</v>
      </c>
      <c r="Y57" s="93">
        <f t="shared" ca="1" si="6"/>
        <v>0.18183181846332319</v>
      </c>
      <c r="Z57" s="16"/>
      <c r="AA57" s="92">
        <f ca="1">_xll.DBRW($B$16,AA$7,$H$33,$D$9,$H57,$D$11,AA$12,AA$13)</f>
        <v>0</v>
      </c>
      <c r="AB57" s="93" t="str">
        <f t="shared" ca="1" si="7"/>
        <v/>
      </c>
      <c r="AC57" s="16"/>
      <c r="AD57" s="111" t="str">
        <f ca="1">_xll.DBRW($B$16,AD$7,$H$33,$D$9,$H57,$D$11,AD$12,AD$13)</f>
        <v/>
      </c>
      <c r="AE57" s="111" t="str">
        <f ca="1">_xll.DBRW($B$16,AE$7,$H$33,$D$9,$H57,$D$11,AE$12,AE$13)</f>
        <v/>
      </c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6"/>
      <c r="EJ57" s="16"/>
      <c r="EK57" s="16"/>
      <c r="EL57" s="16"/>
      <c r="EM57" s="16"/>
      <c r="EN57" s="16"/>
      <c r="EO57" s="16"/>
      <c r="EP57" s="16"/>
      <c r="EQ57" s="16"/>
      <c r="ER57" s="16"/>
      <c r="ES57" s="16"/>
      <c r="ET57" s="16"/>
      <c r="EU57" s="16"/>
      <c r="EV57" s="16"/>
      <c r="EW57" s="16"/>
      <c r="EX57" s="16"/>
      <c r="EY57" s="16"/>
      <c r="EZ57" s="16"/>
      <c r="FA57" s="16"/>
      <c r="FB57" s="16"/>
      <c r="FC57" s="16"/>
      <c r="FD57" s="16"/>
      <c r="FE57" s="16"/>
      <c r="FF57" s="16"/>
      <c r="FG57" s="16"/>
      <c r="FH57" s="16"/>
      <c r="FI57" s="16"/>
      <c r="FJ57" s="16"/>
      <c r="FK57" s="16"/>
      <c r="FL57" s="16"/>
      <c r="FM57" s="16"/>
      <c r="FN57" s="16"/>
      <c r="FO57" s="16"/>
      <c r="FP57" s="16"/>
      <c r="FQ57" s="16"/>
      <c r="FR57" s="16"/>
      <c r="FS57" s="16"/>
      <c r="FT57" s="16"/>
      <c r="FU57" s="16"/>
      <c r="FV57" s="16"/>
      <c r="FW57" s="16"/>
      <c r="FX57" s="16"/>
      <c r="FY57" s="16"/>
      <c r="FZ57" s="16"/>
      <c r="GA57" s="16"/>
      <c r="GB57" s="16"/>
      <c r="GC57" s="16"/>
      <c r="GD57" s="16"/>
      <c r="GE57" s="16"/>
      <c r="GF57" s="16"/>
      <c r="GG57" s="16"/>
      <c r="GH57" s="16"/>
      <c r="GI57" s="16"/>
      <c r="GJ57" s="16"/>
      <c r="GK57" s="16"/>
      <c r="GL57" s="16"/>
      <c r="GM57" s="16"/>
      <c r="GN57" s="16"/>
      <c r="GO57" s="16"/>
      <c r="GP57" s="16"/>
      <c r="GQ57" s="16"/>
      <c r="GR57" s="16"/>
      <c r="GS57" s="16"/>
      <c r="GT57" s="16"/>
      <c r="GU57" s="16"/>
      <c r="GV57" s="16"/>
      <c r="GW57" s="16"/>
      <c r="GX57" s="16"/>
      <c r="GY57" s="16"/>
      <c r="GZ57" s="16"/>
      <c r="HA57" s="16"/>
      <c r="HB57" s="16"/>
      <c r="HC57" s="16"/>
      <c r="HD57" s="16"/>
      <c r="HE57" s="16"/>
      <c r="HF57" s="16"/>
      <c r="HG57" s="16"/>
      <c r="HH57" s="16"/>
      <c r="HI57" s="16"/>
      <c r="HJ57" s="16"/>
      <c r="HK57" s="16"/>
      <c r="HL57" s="16"/>
      <c r="HM57" s="16"/>
      <c r="HN57" s="16"/>
      <c r="HO57" s="16"/>
      <c r="HP57" s="16"/>
      <c r="HQ57" s="16"/>
      <c r="HR57" s="16"/>
      <c r="HS57" s="16"/>
      <c r="HT57" s="16"/>
      <c r="HU57" s="16"/>
      <c r="HV57" s="16"/>
      <c r="HW57" s="16"/>
      <c r="HX57" s="16"/>
      <c r="HY57" s="16"/>
      <c r="HZ57" s="16"/>
      <c r="IA57" s="16"/>
      <c r="IB57" s="16"/>
      <c r="IC57" s="16"/>
      <c r="ID57" s="16"/>
      <c r="IE57" s="16"/>
      <c r="IF57" s="16"/>
      <c r="IG57" s="16"/>
      <c r="IH57" s="16"/>
      <c r="II57" s="16"/>
      <c r="IJ57" s="16"/>
      <c r="IK57" s="16"/>
      <c r="IL57" s="16"/>
      <c r="IM57" s="16"/>
      <c r="IN57" s="16"/>
      <c r="IO57" s="16"/>
      <c r="IP57" s="16"/>
      <c r="IQ57" s="16"/>
      <c r="IR57" s="16"/>
      <c r="IS57" s="16"/>
      <c r="IT57" s="16"/>
      <c r="IU57" s="16"/>
      <c r="IV57" s="16"/>
      <c r="IW57" s="16"/>
      <c r="IX57" s="16"/>
      <c r="IY57" s="16"/>
      <c r="IZ57" s="16"/>
      <c r="JA57" s="16"/>
      <c r="JB57" s="16"/>
      <c r="JC57" s="16"/>
      <c r="JD57" s="16"/>
      <c r="JE57" s="16"/>
      <c r="JF57" s="16"/>
      <c r="JG57" s="16"/>
      <c r="JH57" s="16"/>
      <c r="JI57" s="16"/>
      <c r="JJ57" s="16"/>
      <c r="JK57" s="16"/>
      <c r="JL57" s="16"/>
      <c r="JM57" s="16"/>
      <c r="JN57" s="16"/>
      <c r="JO57" s="16"/>
      <c r="JP57" s="16"/>
      <c r="JQ57" s="16"/>
      <c r="JR57" s="16"/>
      <c r="JS57" s="16"/>
      <c r="JT57" s="16"/>
      <c r="JU57" s="16"/>
      <c r="JV57" s="16"/>
      <c r="JW57" s="16"/>
      <c r="JX57" s="16"/>
      <c r="JY57" s="16"/>
      <c r="JZ57" s="16"/>
      <c r="KA57" s="16"/>
      <c r="KB57" s="16"/>
      <c r="KC57" s="16"/>
      <c r="KD57" s="16"/>
      <c r="KE57" s="16"/>
      <c r="KF57" s="16"/>
      <c r="KG57" s="16"/>
      <c r="KH57" s="16"/>
      <c r="KI57" s="16"/>
      <c r="KJ57" s="16"/>
      <c r="KK57" s="16"/>
      <c r="KL57" s="16"/>
      <c r="KM57" s="16"/>
      <c r="KN57" s="16"/>
      <c r="KO57" s="16"/>
      <c r="KP57" s="16"/>
      <c r="KQ57" s="16"/>
      <c r="KR57" s="16"/>
      <c r="KS57" s="16"/>
      <c r="KT57" s="16"/>
      <c r="KU57" s="16"/>
      <c r="KV57" s="16"/>
      <c r="KW57" s="16"/>
      <c r="KX57" s="16"/>
      <c r="KY57" s="16"/>
      <c r="KZ57" s="16"/>
      <c r="LA57" s="16"/>
      <c r="LB57" s="16"/>
      <c r="LC57" s="16"/>
      <c r="LD57" s="16"/>
      <c r="LE57" s="16"/>
      <c r="LF57" s="16"/>
      <c r="LG57" s="16"/>
      <c r="LH57" s="16"/>
      <c r="LI57" s="16"/>
      <c r="LJ57" s="16"/>
      <c r="LK57" s="16"/>
      <c r="LL57" s="16"/>
      <c r="LM57" s="16"/>
      <c r="LN57" s="16"/>
      <c r="LO57" s="16"/>
      <c r="LP57" s="16"/>
      <c r="LQ57" s="16"/>
      <c r="LR57" s="16"/>
      <c r="LS57" s="16"/>
      <c r="LT57" s="16"/>
      <c r="LU57" s="16"/>
      <c r="LV57" s="16"/>
      <c r="LW57" s="16"/>
      <c r="LX57" s="16"/>
      <c r="LY57" s="16"/>
      <c r="LZ57" s="16"/>
      <c r="MA57" s="16"/>
      <c r="MB57" s="16"/>
      <c r="MC57" s="16"/>
      <c r="MD57" s="16"/>
      <c r="ME57" s="16"/>
      <c r="MF57" s="16"/>
      <c r="MG57" s="16"/>
      <c r="MH57" s="16"/>
      <c r="MI57" s="16"/>
      <c r="MJ57" s="16"/>
      <c r="MK57" s="16"/>
      <c r="ML57" s="16"/>
      <c r="MM57" s="16"/>
      <c r="MN57" s="16"/>
      <c r="MO57" s="16"/>
      <c r="MP57" s="16"/>
      <c r="MQ57" s="16"/>
      <c r="MR57" s="16"/>
      <c r="MS57" s="16"/>
      <c r="MT57" s="16"/>
      <c r="MU57" s="16"/>
      <c r="MV57" s="16"/>
      <c r="MW57" s="16"/>
      <c r="MX57" s="16"/>
      <c r="MY57" s="16"/>
      <c r="MZ57" s="16"/>
      <c r="NA57" s="16"/>
      <c r="NB57" s="16"/>
      <c r="NC57" s="16"/>
      <c r="ND57" s="16"/>
      <c r="NE57" s="16"/>
      <c r="NF57" s="16"/>
      <c r="NG57" s="16"/>
      <c r="NH57" s="16"/>
      <c r="NI57" s="16"/>
      <c r="NJ57" s="16"/>
      <c r="NK57" s="16"/>
      <c r="NL57" s="16"/>
      <c r="NM57" s="16"/>
      <c r="NN57" s="16"/>
      <c r="NO57" s="16"/>
      <c r="NP57" s="16"/>
      <c r="NQ57" s="16"/>
      <c r="NR57" s="16"/>
      <c r="NS57" s="16"/>
      <c r="NT57" s="16"/>
      <c r="NU57" s="16"/>
      <c r="NV57" s="16"/>
      <c r="NW57" s="16"/>
      <c r="NX57" s="16"/>
      <c r="NY57" s="16"/>
      <c r="NZ57" s="16"/>
      <c r="OA57" s="16"/>
      <c r="OB57" s="16"/>
      <c r="OC57" s="16"/>
      <c r="OD57" s="16"/>
      <c r="OE57" s="16"/>
      <c r="OF57" s="16"/>
      <c r="OG57" s="16"/>
      <c r="OH57" s="16"/>
      <c r="OI57" s="16"/>
      <c r="OJ57" s="16"/>
      <c r="OK57" s="16"/>
      <c r="OL57" s="16"/>
      <c r="OM57" s="16"/>
      <c r="ON57" s="16"/>
      <c r="OO57" s="16"/>
      <c r="OP57" s="16"/>
      <c r="OQ57" s="16"/>
      <c r="OR57" s="16"/>
      <c r="OS57" s="16"/>
      <c r="OT57" s="16"/>
      <c r="OU57" s="16"/>
      <c r="OV57" s="16"/>
      <c r="OW57" s="16"/>
      <c r="OX57" s="16"/>
      <c r="OY57" s="16"/>
      <c r="OZ57" s="16"/>
      <c r="PA57" s="16"/>
      <c r="PB57" s="16"/>
      <c r="PC57" s="16"/>
      <c r="PD57" s="16"/>
      <c r="PE57" s="16"/>
      <c r="PF57" s="16"/>
      <c r="PG57" s="16"/>
      <c r="PH57" s="16"/>
      <c r="PI57" s="16"/>
      <c r="PJ57" s="16"/>
      <c r="PK57" s="16"/>
      <c r="PL57" s="16"/>
      <c r="PM57" s="16"/>
      <c r="PN57" s="16"/>
      <c r="PO57" s="16"/>
      <c r="PP57" s="16"/>
      <c r="PQ57" s="16"/>
      <c r="PR57" s="16"/>
      <c r="PS57" s="16"/>
      <c r="PT57" s="16"/>
      <c r="PU57" s="16"/>
      <c r="PV57" s="16"/>
      <c r="PW57" s="16"/>
      <c r="PX57" s="16"/>
      <c r="PY57" s="16"/>
      <c r="PZ57" s="16"/>
      <c r="QA57" s="16"/>
      <c r="QB57" s="16"/>
      <c r="QC57" s="16"/>
      <c r="QD57" s="16"/>
      <c r="QE57" s="16"/>
      <c r="QF57" s="16"/>
      <c r="QG57" s="16"/>
      <c r="QH57" s="16"/>
      <c r="QI57" s="16"/>
      <c r="QJ57" s="16"/>
      <c r="QK57" s="16"/>
      <c r="QL57" s="16"/>
      <c r="QM57" s="16"/>
      <c r="QN57" s="16"/>
      <c r="QO57" s="16"/>
      <c r="QP57" s="16"/>
      <c r="QQ57" s="16"/>
      <c r="QR57" s="16"/>
      <c r="QS57" s="16"/>
      <c r="QT57" s="16"/>
      <c r="QU57" s="16"/>
      <c r="QV57" s="16"/>
      <c r="QW57" s="16"/>
      <c r="QX57" s="16"/>
      <c r="QY57" s="16"/>
      <c r="QZ57" s="16"/>
      <c r="RA57" s="16"/>
      <c r="RB57" s="16"/>
      <c r="RC57" s="16"/>
      <c r="RD57" s="16"/>
      <c r="RE57" s="16"/>
      <c r="RF57" s="16"/>
      <c r="RG57" s="16"/>
      <c r="RH57" s="16"/>
      <c r="RI57" s="16"/>
      <c r="RJ57" s="16"/>
      <c r="RK57" s="16"/>
      <c r="RL57" s="16"/>
      <c r="RM57" s="16"/>
      <c r="RN57" s="16"/>
      <c r="RO57" s="16"/>
      <c r="RP57" s="16"/>
      <c r="RQ57" s="16"/>
      <c r="RR57" s="16"/>
      <c r="RS57" s="16"/>
      <c r="RT57" s="16"/>
      <c r="RU57" s="16"/>
      <c r="RV57" s="16"/>
      <c r="RW57" s="16"/>
      <c r="RX57" s="16"/>
      <c r="RY57" s="16"/>
      <c r="RZ57" s="16"/>
      <c r="SA57" s="16"/>
      <c r="SB57" s="16"/>
      <c r="SC57" s="16"/>
      <c r="SD57" s="16"/>
      <c r="SE57" s="16"/>
      <c r="SF57" s="16"/>
      <c r="SG57" s="16"/>
      <c r="SH57" s="16"/>
      <c r="SI57" s="16"/>
      <c r="SJ57" s="16"/>
      <c r="SK57" s="16"/>
      <c r="SL57" s="16"/>
      <c r="SM57" s="16"/>
      <c r="SN57" s="16"/>
      <c r="SO57" s="16"/>
      <c r="SP57" s="16"/>
      <c r="SQ57" s="16"/>
      <c r="SR57" s="16"/>
      <c r="SS57" s="16"/>
      <c r="ST57" s="16"/>
      <c r="SU57" s="16"/>
      <c r="SV57" s="16"/>
      <c r="SW57" s="16"/>
      <c r="SX57" s="16"/>
      <c r="SY57" s="16"/>
      <c r="SZ57" s="16"/>
      <c r="TA57" s="16"/>
      <c r="TB57" s="16"/>
      <c r="TC57" s="16"/>
      <c r="TD57" s="16"/>
      <c r="TE57" s="16"/>
      <c r="TF57" s="16"/>
      <c r="TG57" s="16"/>
      <c r="TH57" s="16"/>
      <c r="TI57" s="16"/>
      <c r="TJ57" s="16"/>
      <c r="TK57" s="16"/>
      <c r="TL57" s="16"/>
      <c r="TM57" s="16"/>
      <c r="TN57" s="16"/>
      <c r="TO57" s="16"/>
      <c r="TP57" s="16"/>
      <c r="TQ57" s="16"/>
      <c r="TR57" s="16"/>
      <c r="TS57" s="16"/>
      <c r="TT57" s="16"/>
      <c r="TU57" s="16"/>
      <c r="TV57" s="16"/>
      <c r="TW57" s="16"/>
      <c r="TX57" s="16"/>
      <c r="TY57" s="16"/>
      <c r="TZ57" s="16"/>
      <c r="UA57" s="16"/>
      <c r="UB57" s="16"/>
      <c r="UC57" s="16"/>
      <c r="UD57" s="16"/>
      <c r="UE57" s="16"/>
      <c r="UF57" s="16"/>
      <c r="UG57" s="16"/>
      <c r="UH57" s="16"/>
      <c r="UI57" s="16"/>
      <c r="UJ57" s="16"/>
      <c r="UK57" s="16"/>
      <c r="UL57" s="16"/>
      <c r="UM57" s="16"/>
      <c r="UN57" s="16"/>
      <c r="UO57" s="16"/>
      <c r="UP57" s="16"/>
      <c r="UQ57" s="16"/>
      <c r="UR57" s="16"/>
      <c r="US57" s="16"/>
      <c r="UT57" s="16"/>
      <c r="UU57" s="16"/>
      <c r="UV57" s="16"/>
      <c r="UW57" s="16"/>
      <c r="UX57" s="16"/>
      <c r="UY57" s="16"/>
      <c r="UZ57" s="16"/>
      <c r="VA57" s="16"/>
      <c r="VB57" s="16"/>
      <c r="VC57" s="16"/>
      <c r="VD57" s="16"/>
      <c r="VE57" s="16"/>
      <c r="VF57" s="16"/>
      <c r="VG57" s="16"/>
      <c r="VH57" s="16"/>
      <c r="VI57" s="16"/>
      <c r="VJ57" s="16"/>
      <c r="VK57" s="16"/>
      <c r="VL57" s="16"/>
      <c r="VM57" s="16"/>
      <c r="VN57" s="16"/>
      <c r="VO57" s="16"/>
      <c r="VP57" s="16"/>
      <c r="VQ57" s="16"/>
      <c r="VR57" s="16"/>
      <c r="VS57" s="16"/>
      <c r="VT57" s="16"/>
      <c r="VU57" s="16"/>
      <c r="VV57" s="16"/>
      <c r="VW57" s="16"/>
      <c r="VX57" s="16"/>
      <c r="VY57" s="16"/>
      <c r="VZ57" s="16"/>
      <c r="WA57" s="16"/>
      <c r="WB57" s="16"/>
      <c r="WC57" s="16"/>
      <c r="WD57" s="16"/>
      <c r="WE57" s="16"/>
      <c r="WF57" s="16"/>
      <c r="WG57" s="16"/>
      <c r="WH57" s="16"/>
      <c r="WI57" s="16"/>
      <c r="WJ57" s="16"/>
      <c r="WK57" s="16"/>
      <c r="WL57" s="16"/>
      <c r="WM57" s="16"/>
      <c r="WN57" s="16"/>
      <c r="WO57" s="16"/>
      <c r="WP57" s="16"/>
      <c r="WQ57" s="16"/>
      <c r="WR57" s="16"/>
      <c r="WS57" s="16"/>
      <c r="WT57" s="16"/>
      <c r="WU57" s="16"/>
      <c r="WV57" s="16"/>
      <c r="WW57" s="16"/>
      <c r="WX57" s="16"/>
      <c r="WY57" s="16"/>
      <c r="WZ57" s="16"/>
      <c r="XA57" s="16"/>
      <c r="XB57" s="16"/>
      <c r="XC57" s="16"/>
      <c r="XD57" s="16"/>
      <c r="XE57" s="16"/>
      <c r="XF57" s="16"/>
      <c r="XG57" s="16"/>
      <c r="XH57" s="16"/>
      <c r="XI57" s="16"/>
      <c r="XJ57" s="16"/>
      <c r="XK57" s="16"/>
      <c r="XL57" s="16"/>
      <c r="XM57" s="16"/>
      <c r="XN57" s="16"/>
      <c r="XO57" s="16"/>
      <c r="XP57" s="16"/>
      <c r="XQ57" s="16"/>
      <c r="XR57" s="16"/>
      <c r="XS57" s="16"/>
      <c r="XT57" s="16"/>
      <c r="XU57" s="16"/>
      <c r="XV57" s="16"/>
      <c r="XW57" s="16"/>
      <c r="XX57" s="16"/>
      <c r="XY57" s="16"/>
      <c r="XZ57" s="16"/>
      <c r="YA57" s="16"/>
      <c r="YB57" s="16"/>
      <c r="YC57" s="16"/>
      <c r="YD57" s="16"/>
      <c r="YE57" s="16"/>
      <c r="YF57" s="16"/>
      <c r="YG57" s="16"/>
      <c r="YH57" s="16"/>
      <c r="YI57" s="16"/>
      <c r="YJ57" s="16"/>
      <c r="YK57" s="16"/>
      <c r="YL57" s="16"/>
      <c r="YM57" s="16"/>
      <c r="YN57" s="16"/>
      <c r="YO57" s="16"/>
      <c r="YP57" s="16"/>
      <c r="YQ57" s="16"/>
      <c r="YR57" s="16"/>
      <c r="YS57" s="16"/>
      <c r="YT57" s="16"/>
      <c r="YU57" s="16"/>
      <c r="YV57" s="16"/>
      <c r="YW57" s="16"/>
      <c r="YX57" s="16"/>
      <c r="YY57" s="16"/>
      <c r="YZ57" s="16"/>
      <c r="ZA57" s="16"/>
      <c r="ZB57" s="16"/>
      <c r="ZC57" s="16"/>
      <c r="ZD57" s="16"/>
      <c r="ZE57" s="16"/>
      <c r="ZF57" s="16"/>
      <c r="ZG57" s="16"/>
      <c r="ZH57" s="16"/>
      <c r="ZI57" s="16"/>
      <c r="ZJ57" s="16"/>
      <c r="ZK57" s="16"/>
      <c r="ZL57" s="16"/>
      <c r="ZM57" s="16"/>
      <c r="ZN57" s="16"/>
      <c r="ZO57" s="16"/>
      <c r="ZP57" s="16"/>
      <c r="ZQ57" s="16"/>
      <c r="ZR57" s="16"/>
      <c r="ZS57" s="16"/>
      <c r="ZT57" s="16"/>
      <c r="ZU57" s="16"/>
      <c r="ZV57" s="16"/>
      <c r="ZW57" s="16"/>
      <c r="ZX57" s="16"/>
      <c r="ZY57" s="16"/>
      <c r="ZZ57" s="16"/>
      <c r="AAA57" s="16"/>
      <c r="AAB57" s="16"/>
      <c r="AAC57" s="16"/>
      <c r="AAD57" s="16"/>
      <c r="AAE57" s="16"/>
      <c r="AAF57" s="16"/>
      <c r="AAG57" s="16"/>
      <c r="AAH57" s="16"/>
      <c r="AAI57" s="16"/>
      <c r="AAJ57" s="16"/>
      <c r="AAK57" s="16"/>
      <c r="AAL57" s="16"/>
      <c r="AAM57" s="16"/>
      <c r="AAN57" s="16"/>
      <c r="AAO57" s="16"/>
      <c r="AAP57" s="16"/>
      <c r="AAQ57" s="16"/>
      <c r="AAR57" s="16"/>
      <c r="AAS57" s="16"/>
      <c r="AAT57" s="16"/>
      <c r="AAU57" s="16"/>
      <c r="AAV57" s="16"/>
      <c r="AAW57" s="16"/>
      <c r="AAX57" s="16"/>
      <c r="AAY57" s="16"/>
      <c r="AAZ57" s="16"/>
      <c r="ABA57" s="16"/>
      <c r="ABB57" s="16"/>
      <c r="ABC57" s="16"/>
      <c r="ABD57" s="16"/>
      <c r="ABE57" s="16"/>
      <c r="ABF57" s="16"/>
      <c r="ABG57" s="16"/>
      <c r="ABH57" s="16"/>
      <c r="ABI57" s="16"/>
      <c r="ABJ57" s="16"/>
      <c r="ABK57" s="16"/>
      <c r="ABL57" s="16"/>
      <c r="ABM57" s="16"/>
      <c r="ABN57" s="16"/>
      <c r="ABO57" s="16"/>
      <c r="ABP57" s="16"/>
      <c r="ABQ57" s="16"/>
      <c r="ABR57" s="16"/>
      <c r="ABS57" s="16"/>
      <c r="ABT57" s="16"/>
      <c r="ABU57" s="16"/>
      <c r="ABV57" s="16"/>
      <c r="ABW57" s="16"/>
      <c r="ABX57" s="16"/>
      <c r="ABY57" s="16"/>
      <c r="ABZ57" s="16"/>
      <c r="ACA57" s="16"/>
      <c r="ACB57" s="16"/>
      <c r="ACC57" s="16"/>
      <c r="ACD57" s="16"/>
      <c r="ACE57" s="16"/>
      <c r="ACF57" s="16"/>
      <c r="ACG57" s="16"/>
      <c r="ACH57" s="16"/>
      <c r="ACI57" s="16"/>
      <c r="ACJ57" s="16"/>
      <c r="ACK57" s="16"/>
      <c r="ACL57" s="16"/>
      <c r="ACM57" s="16"/>
      <c r="ACN57" s="16"/>
      <c r="ACO57" s="16"/>
      <c r="ACP57" s="16"/>
      <c r="ACQ57" s="16"/>
      <c r="ACR57" s="16"/>
      <c r="ACS57" s="16"/>
      <c r="ACT57" s="16"/>
      <c r="ACU57" s="16"/>
      <c r="ACV57" s="16"/>
      <c r="ACW57" s="16"/>
      <c r="ACX57" s="16"/>
      <c r="ACY57" s="16"/>
      <c r="ACZ57" s="16"/>
      <c r="ADA57" s="16"/>
      <c r="ADB57" s="16"/>
      <c r="ADC57" s="16"/>
      <c r="ADD57" s="16"/>
      <c r="ADE57" s="16"/>
      <c r="ADF57" s="16"/>
      <c r="ADG57" s="16"/>
      <c r="ADH57" s="16"/>
      <c r="ADI57" s="16"/>
      <c r="ADJ57" s="16"/>
      <c r="ADK57" s="16"/>
      <c r="ADL57" s="16"/>
      <c r="ADM57" s="16"/>
      <c r="ADN57" s="16"/>
      <c r="ADO57" s="16"/>
      <c r="ADP57" s="16"/>
      <c r="ADQ57" s="16"/>
      <c r="ADR57" s="16"/>
      <c r="ADS57" s="16"/>
      <c r="ADT57" s="16"/>
      <c r="ADU57" s="16"/>
      <c r="ADV57" s="16"/>
      <c r="ADW57" s="16"/>
      <c r="ADX57" s="16"/>
      <c r="ADY57" s="16"/>
      <c r="ADZ57" s="16"/>
      <c r="AEA57" s="16"/>
      <c r="AEB57" s="16"/>
      <c r="AEC57" s="16"/>
      <c r="AED57" s="16"/>
      <c r="AEE57" s="16"/>
      <c r="AEF57" s="16"/>
      <c r="AEG57" s="16"/>
      <c r="AEH57" s="16"/>
      <c r="AEI57" s="16"/>
      <c r="AEJ57" s="16"/>
      <c r="AEK57" s="16"/>
      <c r="AEL57" s="16"/>
      <c r="AEM57" s="16"/>
      <c r="AEN57" s="16"/>
      <c r="AEO57" s="16"/>
      <c r="AEP57" s="16"/>
      <c r="AEQ57" s="16"/>
      <c r="AER57" s="16"/>
      <c r="AES57" s="16"/>
      <c r="AET57" s="16"/>
      <c r="AEU57" s="16"/>
      <c r="AEV57" s="16"/>
      <c r="AEW57" s="16"/>
      <c r="AEX57" s="16"/>
      <c r="AEY57" s="16"/>
      <c r="AEZ57" s="16"/>
      <c r="AFA57" s="16"/>
      <c r="AFB57" s="16"/>
      <c r="AFC57" s="16"/>
      <c r="AFD57" s="16"/>
      <c r="AFE57" s="16"/>
      <c r="AFF57" s="16"/>
      <c r="AFG57" s="16"/>
      <c r="AFH57" s="16"/>
      <c r="AFI57" s="16"/>
      <c r="AFJ57" s="16"/>
      <c r="AFK57" s="16"/>
      <c r="AFL57" s="16"/>
      <c r="AFM57" s="16"/>
      <c r="AFN57" s="16"/>
      <c r="AFO57" s="16"/>
      <c r="AFP57" s="16"/>
      <c r="AFQ57" s="16"/>
      <c r="AFR57" s="16"/>
      <c r="AFS57" s="16"/>
      <c r="AFT57" s="16"/>
      <c r="AFU57" s="16"/>
      <c r="AFV57" s="16"/>
      <c r="AFW57" s="16"/>
      <c r="AFX57" s="16"/>
      <c r="AFY57" s="16"/>
      <c r="AFZ57" s="16"/>
      <c r="AGA57" s="16"/>
      <c r="AGB57" s="16"/>
      <c r="AGC57" s="16"/>
      <c r="AGD57" s="16"/>
      <c r="AGE57" s="16"/>
      <c r="AGF57" s="16"/>
      <c r="AGG57" s="16"/>
      <c r="AGH57" s="16"/>
      <c r="AGI57" s="16"/>
      <c r="AGJ57" s="16"/>
      <c r="AGK57" s="16"/>
      <c r="AGL57" s="16"/>
      <c r="AGM57" s="16"/>
      <c r="AGN57" s="16"/>
      <c r="AGO57" s="16"/>
      <c r="AGP57" s="16"/>
      <c r="AGQ57" s="16"/>
      <c r="AGR57" s="16"/>
      <c r="AGS57" s="16"/>
      <c r="AGT57" s="16"/>
      <c r="AGU57" s="16"/>
      <c r="AGV57" s="16"/>
      <c r="AGW57" s="16"/>
      <c r="AGX57" s="16"/>
      <c r="AGY57" s="16"/>
      <c r="AGZ57" s="16"/>
      <c r="AHA57" s="16"/>
      <c r="AHB57" s="16"/>
      <c r="AHC57" s="16"/>
      <c r="AHD57" s="16"/>
      <c r="AHE57" s="16"/>
      <c r="AHF57" s="16"/>
      <c r="AHG57" s="16"/>
      <c r="AHH57" s="16"/>
      <c r="AHI57" s="16"/>
      <c r="AHJ57" s="16"/>
      <c r="AHK57" s="16"/>
      <c r="AHL57" s="16"/>
      <c r="AHM57" s="16"/>
      <c r="AHN57" s="16"/>
      <c r="AHO57" s="16"/>
      <c r="AHP57" s="16"/>
      <c r="AHQ57" s="16"/>
      <c r="AHR57" s="16"/>
      <c r="AHS57" s="16"/>
      <c r="AHT57" s="16"/>
      <c r="AHU57" s="16"/>
      <c r="AHV57" s="16"/>
      <c r="AHW57" s="16"/>
      <c r="AHX57" s="16"/>
      <c r="AHY57" s="16"/>
      <c r="AHZ57" s="16"/>
      <c r="AIA57" s="16"/>
      <c r="AIB57" s="16"/>
      <c r="AIC57" s="16"/>
      <c r="AID57" s="16"/>
      <c r="AIE57" s="16"/>
      <c r="AIF57" s="16"/>
      <c r="AIG57" s="16"/>
      <c r="AIH57" s="16"/>
      <c r="AII57" s="16"/>
      <c r="AIJ57" s="16"/>
      <c r="AIK57" s="16"/>
      <c r="AIL57" s="16"/>
      <c r="AIM57" s="16"/>
      <c r="AIN57" s="16"/>
      <c r="AIO57" s="16"/>
      <c r="AIP57" s="16"/>
      <c r="AIQ57" s="16"/>
      <c r="AIR57" s="16"/>
      <c r="AIS57" s="16"/>
      <c r="AIT57" s="16"/>
      <c r="AIU57" s="16"/>
      <c r="AIV57" s="16"/>
      <c r="AIW57" s="16"/>
      <c r="AIX57" s="16"/>
      <c r="AIY57" s="16"/>
      <c r="AIZ57" s="16"/>
      <c r="AJA57" s="16"/>
      <c r="AJB57" s="16"/>
      <c r="AJC57" s="16"/>
      <c r="AJD57" s="16"/>
      <c r="AJE57" s="16"/>
      <c r="AJF57" s="16"/>
      <c r="AJG57" s="16"/>
      <c r="AJH57" s="16"/>
      <c r="AJI57" s="16"/>
      <c r="AJJ57" s="16"/>
      <c r="AJK57" s="16"/>
      <c r="AJL57" s="16"/>
      <c r="AJM57" s="16"/>
      <c r="AJN57" s="16"/>
      <c r="AJO57" s="16"/>
      <c r="AJP57" s="16"/>
      <c r="AJQ57" s="16"/>
      <c r="AJR57" s="16"/>
      <c r="AJS57" s="16"/>
      <c r="AJT57" s="16"/>
      <c r="AJU57" s="16"/>
      <c r="AJV57" s="16"/>
      <c r="AJW57" s="16"/>
      <c r="AJX57" s="16"/>
      <c r="AJY57" s="16"/>
      <c r="AJZ57" s="16"/>
      <c r="AKA57" s="16"/>
      <c r="AKB57" s="16"/>
      <c r="AKC57" s="16"/>
      <c r="AKD57" s="16"/>
      <c r="AKE57" s="16"/>
      <c r="AKF57" s="16"/>
      <c r="AKG57" s="16"/>
      <c r="AKH57" s="16"/>
      <c r="AKI57" s="16"/>
      <c r="AKJ57" s="16"/>
      <c r="AKK57" s="16"/>
      <c r="AKL57" s="16"/>
      <c r="AKM57" s="16"/>
      <c r="AKN57" s="16"/>
      <c r="AKO57" s="16"/>
      <c r="AKP57" s="16"/>
      <c r="AKQ57" s="16"/>
      <c r="AKR57" s="16"/>
      <c r="AKS57" s="16"/>
      <c r="AKT57" s="16"/>
      <c r="AKU57" s="16"/>
      <c r="AKV57" s="16"/>
      <c r="AKW57" s="16"/>
      <c r="AKX57" s="16"/>
      <c r="AKY57" s="16"/>
      <c r="AKZ57" s="16"/>
      <c r="ALA57" s="16"/>
      <c r="ALB57" s="16"/>
      <c r="ALC57" s="16"/>
      <c r="ALD57" s="16"/>
      <c r="ALE57" s="16"/>
      <c r="ALF57" s="16"/>
      <c r="ALG57" s="16"/>
      <c r="ALH57" s="16"/>
      <c r="ALI57" s="16"/>
      <c r="ALJ57" s="16"/>
      <c r="ALK57" s="16"/>
      <c r="ALL57" s="16"/>
    </row>
    <row r="58" spans="1:1000" customFormat="1" ht="12.75" x14ac:dyDescent="0.2">
      <c r="A58" s="41" t="str">
        <f ca="1">IF(_xll.TM1RPTELLEV($H$40,$H58)=0,"Root",IF(OR(_xll.ELLEV($B$10,$H58)=0,_xll.TM1RPTELLEV($H$40,$H58)+1&gt;=VALUE($L$29)),"Base","Default"))</f>
        <v>Base</v>
      </c>
      <c r="B58" s="16"/>
      <c r="C58" s="16" t="str">
        <f ca="1">_xll.DBRW($G$16,$H58,C$38)</f>
        <v>1</v>
      </c>
      <c r="D58" s="16">
        <f ca="1">_xll.DBRW($D$16,E$7,$H$33,$E$9,$H58,$D$11,$H$34,$D$38)</f>
        <v>0</v>
      </c>
      <c r="E58" s="25">
        <f ca="1">_xll.DBRW($E$16,E$7,$H$33,$E$9,$H58,$D$11,E$38,E$12,E$13)</f>
        <v>0</v>
      </c>
      <c r="F58" s="22"/>
      <c r="G58" s="89" t="str">
        <f ca="1">_xll.DBRW($G$16,$H58,G$13)&amp;IF(_xll.ELLEV($B$10,$H58)&lt;&gt;0,"",IF($D58&lt;&gt;0,"Annual",IF($E58&lt;&gt;0,"LID","")))</f>
        <v/>
      </c>
      <c r="H58" s="118" t="s">
        <v>160</v>
      </c>
      <c r="I58" s="91">
        <f ca="1">_xll.DBRW($B$16,I$7,$H$33,$D$9,$H58,$D$11,I$12,I$13)</f>
        <v>57721.634162206392</v>
      </c>
      <c r="J58" s="91">
        <f ca="1">_xll.DBRW($B$16,J$7,$H$33,$D$9,$H58,$D$11,J$12,J$13)</f>
        <v>-2808.933577650319</v>
      </c>
      <c r="K58" s="91">
        <f ca="1">_xll.DBRW($B$16,K$7,$H$33,$D$9,$H58,$D$11,K$12,K$13)</f>
        <v>-579.78189050337755</v>
      </c>
      <c r="L58" s="91">
        <f ca="1">_xll.DBRW($B$16,L$7,$H$33,$D$9,$H58,$D$11,L$12,L$13)</f>
        <v>-4493.7529319362857</v>
      </c>
      <c r="M58" s="91">
        <f ca="1">_xll.DBRW($B$16,M$7,$H$33,$D$9,$H58,$D$11,M$12,M$13)</f>
        <v>2497.592357423192</v>
      </c>
      <c r="N58" s="91">
        <f ca="1">_xll.DBRW($B$16,N$7,$H$33,$D$9,$H58,$D$11,N$12,N$13)</f>
        <v>2622.5289677778401</v>
      </c>
      <c r="O58" s="91">
        <f ca="1">_xll.DBRW($B$16,O$7,$H$33,$D$9,$H58,$D$11,O$12,O$13)</f>
        <v>1171.5258779047899</v>
      </c>
      <c r="P58" s="91">
        <f ca="1">_xll.DBRW($B$16,P$7,$H$33,$D$9,$H58,$D$11,P$12,P$13)</f>
        <v>-1146.19514926283</v>
      </c>
      <c r="Q58" s="91">
        <f ca="1">_xll.DBRW($B$16,Q$7,$H$33,$D$9,$H58,$D$11,Q$12,Q$13)</f>
        <v>-858.75440486460002</v>
      </c>
      <c r="R58" s="91">
        <f ca="1">_xll.DBRW($B$16,R$7,$H$33,$D$9,$H58,$D$11,R$12,R$13)</f>
        <v>-1028.06362470303</v>
      </c>
      <c r="S58" s="91">
        <f ca="1">_xll.DBRW($B$16,S$7,$H$33,$D$9,$H58,$D$11,S$12,S$13)</f>
        <v>671.60704703589897</v>
      </c>
      <c r="T58" s="91">
        <f ca="1">_xll.DBRW($B$16,T$7,$H$33,$D$9,$H58,$D$11,T$12,T$13)</f>
        <v>1648.5811027765701</v>
      </c>
      <c r="U58" s="91">
        <f ca="1">_xll.DBRW($B$16,U$7,$H$33,$D$9,$H58,$D$11,U$12,U$13)</f>
        <v>2444.8343691252499</v>
      </c>
      <c r="V58" s="91">
        <f ca="1">_xll.DBRW($B$16,V$7,$H$33,$D$9,$H58,$D$11,V$12,V$13)</f>
        <v>57862.822305329486</v>
      </c>
      <c r="W58" s="16"/>
      <c r="X58" s="92">
        <f ca="1">_xll.DBRW($B$16,X$7,$H$33,$D$9,$H58,$D$11,X$12,X$13)</f>
        <v>67192.065657496598</v>
      </c>
      <c r="Y58" s="93">
        <f t="shared" ca="1" si="6"/>
        <v>-0.13884441951408066</v>
      </c>
      <c r="Z58" s="16"/>
      <c r="AA58" s="92">
        <f ca="1">_xll.DBRW($B$16,AA$7,$H$33,$D$9,$H58,$D$11,AA$12,AA$13)</f>
        <v>0</v>
      </c>
      <c r="AB58" s="93" t="str">
        <f t="shared" ca="1" si="7"/>
        <v/>
      </c>
      <c r="AC58" s="16"/>
      <c r="AD58" s="111" t="str">
        <f ca="1">_xll.DBRW($B$16,AD$7,$H$33,$D$9,$H58,$D$11,AD$12,AD$13)</f>
        <v/>
      </c>
      <c r="AE58" s="111" t="str">
        <f ca="1">_xll.DBRW($B$16,AE$7,$H$33,$D$9,$H58,$D$11,AE$12,AE$13)</f>
        <v/>
      </c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6"/>
      <c r="EJ58" s="16"/>
      <c r="EK58" s="16"/>
      <c r="EL58" s="16"/>
      <c r="EM58" s="16"/>
      <c r="EN58" s="16"/>
      <c r="EO58" s="16"/>
      <c r="EP58" s="16"/>
      <c r="EQ58" s="16"/>
      <c r="ER58" s="16"/>
      <c r="ES58" s="16"/>
      <c r="ET58" s="16"/>
      <c r="EU58" s="16"/>
      <c r="EV58" s="16"/>
      <c r="EW58" s="16"/>
      <c r="EX58" s="16"/>
      <c r="EY58" s="16"/>
      <c r="EZ58" s="16"/>
      <c r="FA58" s="16"/>
      <c r="FB58" s="16"/>
      <c r="FC58" s="16"/>
      <c r="FD58" s="16"/>
      <c r="FE58" s="16"/>
      <c r="FF58" s="16"/>
      <c r="FG58" s="16"/>
      <c r="FH58" s="16"/>
      <c r="FI58" s="16"/>
      <c r="FJ58" s="16"/>
      <c r="FK58" s="16"/>
      <c r="FL58" s="16"/>
      <c r="FM58" s="16"/>
      <c r="FN58" s="16"/>
      <c r="FO58" s="16"/>
      <c r="FP58" s="16"/>
      <c r="FQ58" s="16"/>
      <c r="FR58" s="16"/>
      <c r="FS58" s="16"/>
      <c r="FT58" s="16"/>
      <c r="FU58" s="16"/>
      <c r="FV58" s="16"/>
      <c r="FW58" s="16"/>
      <c r="FX58" s="16"/>
      <c r="FY58" s="16"/>
      <c r="FZ58" s="16"/>
      <c r="GA58" s="16"/>
      <c r="GB58" s="16"/>
      <c r="GC58" s="16"/>
      <c r="GD58" s="16"/>
      <c r="GE58" s="16"/>
      <c r="GF58" s="16"/>
      <c r="GG58" s="16"/>
      <c r="GH58" s="16"/>
      <c r="GI58" s="16"/>
      <c r="GJ58" s="16"/>
      <c r="GK58" s="16"/>
      <c r="GL58" s="16"/>
      <c r="GM58" s="16"/>
      <c r="GN58" s="16"/>
      <c r="GO58" s="16"/>
      <c r="GP58" s="16"/>
      <c r="GQ58" s="16"/>
      <c r="GR58" s="16"/>
      <c r="GS58" s="16"/>
      <c r="GT58" s="16"/>
      <c r="GU58" s="16"/>
      <c r="GV58" s="16"/>
      <c r="GW58" s="16"/>
      <c r="GX58" s="16"/>
      <c r="GY58" s="16"/>
      <c r="GZ58" s="16"/>
      <c r="HA58" s="16"/>
      <c r="HB58" s="16"/>
      <c r="HC58" s="16"/>
      <c r="HD58" s="16"/>
      <c r="HE58" s="16"/>
      <c r="HF58" s="16"/>
      <c r="HG58" s="16"/>
      <c r="HH58" s="16"/>
      <c r="HI58" s="16"/>
      <c r="HJ58" s="16"/>
      <c r="HK58" s="16"/>
      <c r="HL58" s="16"/>
      <c r="HM58" s="16"/>
      <c r="HN58" s="16"/>
      <c r="HO58" s="16"/>
      <c r="HP58" s="16"/>
      <c r="HQ58" s="16"/>
      <c r="HR58" s="16"/>
      <c r="HS58" s="16"/>
      <c r="HT58" s="16"/>
      <c r="HU58" s="16"/>
      <c r="HV58" s="16"/>
      <c r="HW58" s="16"/>
      <c r="HX58" s="16"/>
      <c r="HY58" s="16"/>
      <c r="HZ58" s="16"/>
      <c r="IA58" s="16"/>
      <c r="IB58" s="16"/>
      <c r="IC58" s="16"/>
      <c r="ID58" s="16"/>
      <c r="IE58" s="16"/>
      <c r="IF58" s="16"/>
      <c r="IG58" s="16"/>
      <c r="IH58" s="16"/>
      <c r="II58" s="16"/>
      <c r="IJ58" s="16"/>
      <c r="IK58" s="16"/>
      <c r="IL58" s="16"/>
      <c r="IM58" s="16"/>
      <c r="IN58" s="16"/>
      <c r="IO58" s="16"/>
      <c r="IP58" s="16"/>
      <c r="IQ58" s="16"/>
      <c r="IR58" s="16"/>
      <c r="IS58" s="16"/>
      <c r="IT58" s="16"/>
      <c r="IU58" s="16"/>
      <c r="IV58" s="16"/>
      <c r="IW58" s="16"/>
      <c r="IX58" s="16"/>
      <c r="IY58" s="16"/>
      <c r="IZ58" s="16"/>
      <c r="JA58" s="16"/>
      <c r="JB58" s="16"/>
      <c r="JC58" s="16"/>
      <c r="JD58" s="16"/>
      <c r="JE58" s="16"/>
      <c r="JF58" s="16"/>
      <c r="JG58" s="16"/>
      <c r="JH58" s="16"/>
      <c r="JI58" s="16"/>
      <c r="JJ58" s="16"/>
      <c r="JK58" s="16"/>
      <c r="JL58" s="16"/>
      <c r="JM58" s="16"/>
      <c r="JN58" s="16"/>
      <c r="JO58" s="16"/>
      <c r="JP58" s="16"/>
      <c r="JQ58" s="16"/>
      <c r="JR58" s="16"/>
      <c r="JS58" s="16"/>
      <c r="JT58" s="16"/>
      <c r="JU58" s="16"/>
      <c r="JV58" s="16"/>
      <c r="JW58" s="16"/>
      <c r="JX58" s="16"/>
      <c r="JY58" s="16"/>
      <c r="JZ58" s="16"/>
      <c r="KA58" s="16"/>
      <c r="KB58" s="16"/>
      <c r="KC58" s="16"/>
      <c r="KD58" s="16"/>
      <c r="KE58" s="16"/>
      <c r="KF58" s="16"/>
      <c r="KG58" s="16"/>
      <c r="KH58" s="16"/>
      <c r="KI58" s="16"/>
      <c r="KJ58" s="16"/>
      <c r="KK58" s="16"/>
      <c r="KL58" s="16"/>
      <c r="KM58" s="16"/>
      <c r="KN58" s="16"/>
      <c r="KO58" s="16"/>
      <c r="KP58" s="16"/>
      <c r="KQ58" s="16"/>
      <c r="KR58" s="16"/>
      <c r="KS58" s="16"/>
      <c r="KT58" s="16"/>
      <c r="KU58" s="16"/>
      <c r="KV58" s="16"/>
      <c r="KW58" s="16"/>
      <c r="KX58" s="16"/>
      <c r="KY58" s="16"/>
      <c r="KZ58" s="16"/>
      <c r="LA58" s="16"/>
      <c r="LB58" s="16"/>
      <c r="LC58" s="16"/>
      <c r="LD58" s="16"/>
      <c r="LE58" s="16"/>
      <c r="LF58" s="16"/>
      <c r="LG58" s="16"/>
      <c r="LH58" s="16"/>
      <c r="LI58" s="16"/>
      <c r="LJ58" s="16"/>
      <c r="LK58" s="16"/>
      <c r="LL58" s="16"/>
      <c r="LM58" s="16"/>
      <c r="LN58" s="16"/>
      <c r="LO58" s="16"/>
      <c r="LP58" s="16"/>
      <c r="LQ58" s="16"/>
      <c r="LR58" s="16"/>
      <c r="LS58" s="16"/>
      <c r="LT58" s="16"/>
      <c r="LU58" s="16"/>
      <c r="LV58" s="16"/>
      <c r="LW58" s="16"/>
      <c r="LX58" s="16"/>
      <c r="LY58" s="16"/>
      <c r="LZ58" s="16"/>
      <c r="MA58" s="16"/>
      <c r="MB58" s="16"/>
      <c r="MC58" s="16"/>
      <c r="MD58" s="16"/>
      <c r="ME58" s="16"/>
      <c r="MF58" s="16"/>
      <c r="MG58" s="16"/>
      <c r="MH58" s="16"/>
      <c r="MI58" s="16"/>
      <c r="MJ58" s="16"/>
      <c r="MK58" s="16"/>
      <c r="ML58" s="16"/>
      <c r="MM58" s="16"/>
      <c r="MN58" s="16"/>
      <c r="MO58" s="16"/>
      <c r="MP58" s="16"/>
      <c r="MQ58" s="16"/>
      <c r="MR58" s="16"/>
      <c r="MS58" s="16"/>
      <c r="MT58" s="16"/>
      <c r="MU58" s="16"/>
      <c r="MV58" s="16"/>
      <c r="MW58" s="16"/>
      <c r="MX58" s="16"/>
      <c r="MY58" s="16"/>
      <c r="MZ58" s="16"/>
      <c r="NA58" s="16"/>
      <c r="NB58" s="16"/>
      <c r="NC58" s="16"/>
      <c r="ND58" s="16"/>
      <c r="NE58" s="16"/>
      <c r="NF58" s="16"/>
      <c r="NG58" s="16"/>
      <c r="NH58" s="16"/>
      <c r="NI58" s="16"/>
      <c r="NJ58" s="16"/>
      <c r="NK58" s="16"/>
      <c r="NL58" s="16"/>
      <c r="NM58" s="16"/>
      <c r="NN58" s="16"/>
      <c r="NO58" s="16"/>
      <c r="NP58" s="16"/>
      <c r="NQ58" s="16"/>
      <c r="NR58" s="16"/>
      <c r="NS58" s="16"/>
      <c r="NT58" s="16"/>
      <c r="NU58" s="16"/>
      <c r="NV58" s="16"/>
      <c r="NW58" s="16"/>
      <c r="NX58" s="16"/>
      <c r="NY58" s="16"/>
      <c r="NZ58" s="16"/>
      <c r="OA58" s="16"/>
      <c r="OB58" s="16"/>
      <c r="OC58" s="16"/>
      <c r="OD58" s="16"/>
      <c r="OE58" s="16"/>
      <c r="OF58" s="16"/>
      <c r="OG58" s="16"/>
      <c r="OH58" s="16"/>
      <c r="OI58" s="16"/>
      <c r="OJ58" s="16"/>
      <c r="OK58" s="16"/>
      <c r="OL58" s="16"/>
      <c r="OM58" s="16"/>
      <c r="ON58" s="16"/>
      <c r="OO58" s="16"/>
      <c r="OP58" s="16"/>
      <c r="OQ58" s="16"/>
      <c r="OR58" s="16"/>
      <c r="OS58" s="16"/>
      <c r="OT58" s="16"/>
      <c r="OU58" s="16"/>
      <c r="OV58" s="16"/>
      <c r="OW58" s="16"/>
      <c r="OX58" s="16"/>
      <c r="OY58" s="16"/>
      <c r="OZ58" s="16"/>
      <c r="PA58" s="16"/>
      <c r="PB58" s="16"/>
      <c r="PC58" s="16"/>
      <c r="PD58" s="16"/>
      <c r="PE58" s="16"/>
      <c r="PF58" s="16"/>
      <c r="PG58" s="16"/>
      <c r="PH58" s="16"/>
      <c r="PI58" s="16"/>
      <c r="PJ58" s="16"/>
      <c r="PK58" s="16"/>
      <c r="PL58" s="16"/>
      <c r="PM58" s="16"/>
      <c r="PN58" s="16"/>
      <c r="PO58" s="16"/>
      <c r="PP58" s="16"/>
      <c r="PQ58" s="16"/>
      <c r="PR58" s="16"/>
      <c r="PS58" s="16"/>
      <c r="PT58" s="16"/>
      <c r="PU58" s="16"/>
      <c r="PV58" s="16"/>
      <c r="PW58" s="16"/>
      <c r="PX58" s="16"/>
      <c r="PY58" s="16"/>
      <c r="PZ58" s="16"/>
      <c r="QA58" s="16"/>
      <c r="QB58" s="16"/>
      <c r="QC58" s="16"/>
      <c r="QD58" s="16"/>
      <c r="QE58" s="16"/>
      <c r="QF58" s="16"/>
      <c r="QG58" s="16"/>
      <c r="QH58" s="16"/>
      <c r="QI58" s="16"/>
      <c r="QJ58" s="16"/>
      <c r="QK58" s="16"/>
      <c r="QL58" s="16"/>
      <c r="QM58" s="16"/>
      <c r="QN58" s="16"/>
      <c r="QO58" s="16"/>
      <c r="QP58" s="16"/>
      <c r="QQ58" s="16"/>
      <c r="QR58" s="16"/>
      <c r="QS58" s="16"/>
      <c r="QT58" s="16"/>
      <c r="QU58" s="16"/>
      <c r="QV58" s="16"/>
      <c r="QW58" s="16"/>
      <c r="QX58" s="16"/>
      <c r="QY58" s="16"/>
      <c r="QZ58" s="16"/>
      <c r="RA58" s="16"/>
      <c r="RB58" s="16"/>
      <c r="RC58" s="16"/>
      <c r="RD58" s="16"/>
      <c r="RE58" s="16"/>
      <c r="RF58" s="16"/>
      <c r="RG58" s="16"/>
      <c r="RH58" s="16"/>
      <c r="RI58" s="16"/>
      <c r="RJ58" s="16"/>
      <c r="RK58" s="16"/>
      <c r="RL58" s="16"/>
      <c r="RM58" s="16"/>
      <c r="RN58" s="16"/>
      <c r="RO58" s="16"/>
      <c r="RP58" s="16"/>
      <c r="RQ58" s="16"/>
      <c r="RR58" s="16"/>
      <c r="RS58" s="16"/>
      <c r="RT58" s="16"/>
      <c r="RU58" s="16"/>
      <c r="RV58" s="16"/>
      <c r="RW58" s="16"/>
      <c r="RX58" s="16"/>
      <c r="RY58" s="16"/>
      <c r="RZ58" s="16"/>
      <c r="SA58" s="16"/>
      <c r="SB58" s="16"/>
      <c r="SC58" s="16"/>
      <c r="SD58" s="16"/>
      <c r="SE58" s="16"/>
      <c r="SF58" s="16"/>
      <c r="SG58" s="16"/>
      <c r="SH58" s="16"/>
      <c r="SI58" s="16"/>
      <c r="SJ58" s="16"/>
      <c r="SK58" s="16"/>
      <c r="SL58" s="16"/>
      <c r="SM58" s="16"/>
      <c r="SN58" s="16"/>
      <c r="SO58" s="16"/>
      <c r="SP58" s="16"/>
      <c r="SQ58" s="16"/>
      <c r="SR58" s="16"/>
      <c r="SS58" s="16"/>
      <c r="ST58" s="16"/>
      <c r="SU58" s="16"/>
      <c r="SV58" s="16"/>
      <c r="SW58" s="16"/>
      <c r="SX58" s="16"/>
      <c r="SY58" s="16"/>
      <c r="SZ58" s="16"/>
      <c r="TA58" s="16"/>
      <c r="TB58" s="16"/>
      <c r="TC58" s="16"/>
      <c r="TD58" s="16"/>
      <c r="TE58" s="16"/>
      <c r="TF58" s="16"/>
      <c r="TG58" s="16"/>
      <c r="TH58" s="16"/>
      <c r="TI58" s="16"/>
      <c r="TJ58" s="16"/>
      <c r="TK58" s="16"/>
      <c r="TL58" s="16"/>
      <c r="TM58" s="16"/>
      <c r="TN58" s="16"/>
      <c r="TO58" s="16"/>
      <c r="TP58" s="16"/>
      <c r="TQ58" s="16"/>
      <c r="TR58" s="16"/>
      <c r="TS58" s="16"/>
      <c r="TT58" s="16"/>
      <c r="TU58" s="16"/>
      <c r="TV58" s="16"/>
      <c r="TW58" s="16"/>
      <c r="TX58" s="16"/>
      <c r="TY58" s="16"/>
      <c r="TZ58" s="16"/>
      <c r="UA58" s="16"/>
      <c r="UB58" s="16"/>
      <c r="UC58" s="16"/>
      <c r="UD58" s="16"/>
      <c r="UE58" s="16"/>
      <c r="UF58" s="16"/>
      <c r="UG58" s="16"/>
      <c r="UH58" s="16"/>
      <c r="UI58" s="16"/>
      <c r="UJ58" s="16"/>
      <c r="UK58" s="16"/>
      <c r="UL58" s="16"/>
      <c r="UM58" s="16"/>
      <c r="UN58" s="16"/>
      <c r="UO58" s="16"/>
      <c r="UP58" s="16"/>
      <c r="UQ58" s="16"/>
      <c r="UR58" s="16"/>
      <c r="US58" s="16"/>
      <c r="UT58" s="16"/>
      <c r="UU58" s="16"/>
      <c r="UV58" s="16"/>
      <c r="UW58" s="16"/>
      <c r="UX58" s="16"/>
      <c r="UY58" s="16"/>
      <c r="UZ58" s="16"/>
      <c r="VA58" s="16"/>
      <c r="VB58" s="16"/>
      <c r="VC58" s="16"/>
      <c r="VD58" s="16"/>
      <c r="VE58" s="16"/>
      <c r="VF58" s="16"/>
      <c r="VG58" s="16"/>
      <c r="VH58" s="16"/>
      <c r="VI58" s="16"/>
      <c r="VJ58" s="16"/>
      <c r="VK58" s="16"/>
      <c r="VL58" s="16"/>
      <c r="VM58" s="16"/>
      <c r="VN58" s="16"/>
      <c r="VO58" s="16"/>
      <c r="VP58" s="16"/>
      <c r="VQ58" s="16"/>
      <c r="VR58" s="16"/>
      <c r="VS58" s="16"/>
      <c r="VT58" s="16"/>
      <c r="VU58" s="16"/>
      <c r="VV58" s="16"/>
      <c r="VW58" s="16"/>
      <c r="VX58" s="16"/>
      <c r="VY58" s="16"/>
      <c r="VZ58" s="16"/>
      <c r="WA58" s="16"/>
      <c r="WB58" s="16"/>
      <c r="WC58" s="16"/>
      <c r="WD58" s="16"/>
      <c r="WE58" s="16"/>
      <c r="WF58" s="16"/>
      <c r="WG58" s="16"/>
      <c r="WH58" s="16"/>
      <c r="WI58" s="16"/>
      <c r="WJ58" s="16"/>
      <c r="WK58" s="16"/>
      <c r="WL58" s="16"/>
      <c r="WM58" s="16"/>
      <c r="WN58" s="16"/>
      <c r="WO58" s="16"/>
      <c r="WP58" s="16"/>
      <c r="WQ58" s="16"/>
      <c r="WR58" s="16"/>
      <c r="WS58" s="16"/>
      <c r="WT58" s="16"/>
      <c r="WU58" s="16"/>
      <c r="WV58" s="16"/>
      <c r="WW58" s="16"/>
      <c r="WX58" s="16"/>
      <c r="WY58" s="16"/>
      <c r="WZ58" s="16"/>
      <c r="XA58" s="16"/>
      <c r="XB58" s="16"/>
      <c r="XC58" s="16"/>
      <c r="XD58" s="16"/>
      <c r="XE58" s="16"/>
      <c r="XF58" s="16"/>
      <c r="XG58" s="16"/>
      <c r="XH58" s="16"/>
      <c r="XI58" s="16"/>
      <c r="XJ58" s="16"/>
      <c r="XK58" s="16"/>
      <c r="XL58" s="16"/>
      <c r="XM58" s="16"/>
      <c r="XN58" s="16"/>
      <c r="XO58" s="16"/>
      <c r="XP58" s="16"/>
      <c r="XQ58" s="16"/>
      <c r="XR58" s="16"/>
      <c r="XS58" s="16"/>
      <c r="XT58" s="16"/>
      <c r="XU58" s="16"/>
      <c r="XV58" s="16"/>
      <c r="XW58" s="16"/>
      <c r="XX58" s="16"/>
      <c r="XY58" s="16"/>
      <c r="XZ58" s="16"/>
      <c r="YA58" s="16"/>
      <c r="YB58" s="16"/>
      <c r="YC58" s="16"/>
      <c r="YD58" s="16"/>
      <c r="YE58" s="16"/>
      <c r="YF58" s="16"/>
      <c r="YG58" s="16"/>
      <c r="YH58" s="16"/>
      <c r="YI58" s="16"/>
      <c r="YJ58" s="16"/>
      <c r="YK58" s="16"/>
      <c r="YL58" s="16"/>
      <c r="YM58" s="16"/>
      <c r="YN58" s="16"/>
      <c r="YO58" s="16"/>
      <c r="YP58" s="16"/>
      <c r="YQ58" s="16"/>
      <c r="YR58" s="16"/>
      <c r="YS58" s="16"/>
      <c r="YT58" s="16"/>
      <c r="YU58" s="16"/>
      <c r="YV58" s="16"/>
      <c r="YW58" s="16"/>
      <c r="YX58" s="16"/>
      <c r="YY58" s="16"/>
      <c r="YZ58" s="16"/>
      <c r="ZA58" s="16"/>
      <c r="ZB58" s="16"/>
      <c r="ZC58" s="16"/>
      <c r="ZD58" s="16"/>
      <c r="ZE58" s="16"/>
      <c r="ZF58" s="16"/>
      <c r="ZG58" s="16"/>
      <c r="ZH58" s="16"/>
      <c r="ZI58" s="16"/>
      <c r="ZJ58" s="16"/>
      <c r="ZK58" s="16"/>
      <c r="ZL58" s="16"/>
      <c r="ZM58" s="16"/>
      <c r="ZN58" s="16"/>
      <c r="ZO58" s="16"/>
      <c r="ZP58" s="16"/>
      <c r="ZQ58" s="16"/>
      <c r="ZR58" s="16"/>
      <c r="ZS58" s="16"/>
      <c r="ZT58" s="16"/>
      <c r="ZU58" s="16"/>
      <c r="ZV58" s="16"/>
      <c r="ZW58" s="16"/>
      <c r="ZX58" s="16"/>
      <c r="ZY58" s="16"/>
      <c r="ZZ58" s="16"/>
      <c r="AAA58" s="16"/>
      <c r="AAB58" s="16"/>
      <c r="AAC58" s="16"/>
      <c r="AAD58" s="16"/>
      <c r="AAE58" s="16"/>
      <c r="AAF58" s="16"/>
      <c r="AAG58" s="16"/>
      <c r="AAH58" s="16"/>
      <c r="AAI58" s="16"/>
      <c r="AAJ58" s="16"/>
      <c r="AAK58" s="16"/>
      <c r="AAL58" s="16"/>
      <c r="AAM58" s="16"/>
      <c r="AAN58" s="16"/>
      <c r="AAO58" s="16"/>
      <c r="AAP58" s="16"/>
      <c r="AAQ58" s="16"/>
      <c r="AAR58" s="16"/>
      <c r="AAS58" s="16"/>
      <c r="AAT58" s="16"/>
      <c r="AAU58" s="16"/>
      <c r="AAV58" s="16"/>
      <c r="AAW58" s="16"/>
      <c r="AAX58" s="16"/>
      <c r="AAY58" s="16"/>
      <c r="AAZ58" s="16"/>
      <c r="ABA58" s="16"/>
      <c r="ABB58" s="16"/>
      <c r="ABC58" s="16"/>
      <c r="ABD58" s="16"/>
      <c r="ABE58" s="16"/>
      <c r="ABF58" s="16"/>
      <c r="ABG58" s="16"/>
      <c r="ABH58" s="16"/>
      <c r="ABI58" s="16"/>
      <c r="ABJ58" s="16"/>
      <c r="ABK58" s="16"/>
      <c r="ABL58" s="16"/>
      <c r="ABM58" s="16"/>
      <c r="ABN58" s="16"/>
      <c r="ABO58" s="16"/>
      <c r="ABP58" s="16"/>
      <c r="ABQ58" s="16"/>
      <c r="ABR58" s="16"/>
      <c r="ABS58" s="16"/>
      <c r="ABT58" s="16"/>
      <c r="ABU58" s="16"/>
      <c r="ABV58" s="16"/>
      <c r="ABW58" s="16"/>
      <c r="ABX58" s="16"/>
      <c r="ABY58" s="16"/>
      <c r="ABZ58" s="16"/>
      <c r="ACA58" s="16"/>
      <c r="ACB58" s="16"/>
      <c r="ACC58" s="16"/>
      <c r="ACD58" s="16"/>
      <c r="ACE58" s="16"/>
      <c r="ACF58" s="16"/>
      <c r="ACG58" s="16"/>
      <c r="ACH58" s="16"/>
      <c r="ACI58" s="16"/>
      <c r="ACJ58" s="16"/>
      <c r="ACK58" s="16"/>
      <c r="ACL58" s="16"/>
      <c r="ACM58" s="16"/>
      <c r="ACN58" s="16"/>
      <c r="ACO58" s="16"/>
      <c r="ACP58" s="16"/>
      <c r="ACQ58" s="16"/>
      <c r="ACR58" s="16"/>
      <c r="ACS58" s="16"/>
      <c r="ACT58" s="16"/>
      <c r="ACU58" s="16"/>
      <c r="ACV58" s="16"/>
      <c r="ACW58" s="16"/>
      <c r="ACX58" s="16"/>
      <c r="ACY58" s="16"/>
      <c r="ACZ58" s="16"/>
      <c r="ADA58" s="16"/>
      <c r="ADB58" s="16"/>
      <c r="ADC58" s="16"/>
      <c r="ADD58" s="16"/>
      <c r="ADE58" s="16"/>
      <c r="ADF58" s="16"/>
      <c r="ADG58" s="16"/>
      <c r="ADH58" s="16"/>
      <c r="ADI58" s="16"/>
      <c r="ADJ58" s="16"/>
      <c r="ADK58" s="16"/>
      <c r="ADL58" s="16"/>
      <c r="ADM58" s="16"/>
      <c r="ADN58" s="16"/>
      <c r="ADO58" s="16"/>
      <c r="ADP58" s="16"/>
      <c r="ADQ58" s="16"/>
      <c r="ADR58" s="16"/>
      <c r="ADS58" s="16"/>
      <c r="ADT58" s="16"/>
      <c r="ADU58" s="16"/>
      <c r="ADV58" s="16"/>
      <c r="ADW58" s="16"/>
      <c r="ADX58" s="16"/>
      <c r="ADY58" s="16"/>
      <c r="ADZ58" s="16"/>
      <c r="AEA58" s="16"/>
      <c r="AEB58" s="16"/>
      <c r="AEC58" s="16"/>
      <c r="AED58" s="16"/>
      <c r="AEE58" s="16"/>
      <c r="AEF58" s="16"/>
      <c r="AEG58" s="16"/>
      <c r="AEH58" s="16"/>
      <c r="AEI58" s="16"/>
      <c r="AEJ58" s="16"/>
      <c r="AEK58" s="16"/>
      <c r="AEL58" s="16"/>
      <c r="AEM58" s="16"/>
      <c r="AEN58" s="16"/>
      <c r="AEO58" s="16"/>
      <c r="AEP58" s="16"/>
      <c r="AEQ58" s="16"/>
      <c r="AER58" s="16"/>
      <c r="AES58" s="16"/>
      <c r="AET58" s="16"/>
      <c r="AEU58" s="16"/>
      <c r="AEV58" s="16"/>
      <c r="AEW58" s="16"/>
      <c r="AEX58" s="16"/>
      <c r="AEY58" s="16"/>
      <c r="AEZ58" s="16"/>
      <c r="AFA58" s="16"/>
      <c r="AFB58" s="16"/>
      <c r="AFC58" s="16"/>
      <c r="AFD58" s="16"/>
      <c r="AFE58" s="16"/>
      <c r="AFF58" s="16"/>
      <c r="AFG58" s="16"/>
      <c r="AFH58" s="16"/>
      <c r="AFI58" s="16"/>
      <c r="AFJ58" s="16"/>
      <c r="AFK58" s="16"/>
      <c r="AFL58" s="16"/>
      <c r="AFM58" s="16"/>
      <c r="AFN58" s="16"/>
      <c r="AFO58" s="16"/>
      <c r="AFP58" s="16"/>
      <c r="AFQ58" s="16"/>
      <c r="AFR58" s="16"/>
      <c r="AFS58" s="16"/>
      <c r="AFT58" s="16"/>
      <c r="AFU58" s="16"/>
      <c r="AFV58" s="16"/>
      <c r="AFW58" s="16"/>
      <c r="AFX58" s="16"/>
      <c r="AFY58" s="16"/>
      <c r="AFZ58" s="16"/>
      <c r="AGA58" s="16"/>
      <c r="AGB58" s="16"/>
      <c r="AGC58" s="16"/>
      <c r="AGD58" s="16"/>
      <c r="AGE58" s="16"/>
      <c r="AGF58" s="16"/>
      <c r="AGG58" s="16"/>
      <c r="AGH58" s="16"/>
      <c r="AGI58" s="16"/>
      <c r="AGJ58" s="16"/>
      <c r="AGK58" s="16"/>
      <c r="AGL58" s="16"/>
      <c r="AGM58" s="16"/>
      <c r="AGN58" s="16"/>
      <c r="AGO58" s="16"/>
      <c r="AGP58" s="16"/>
      <c r="AGQ58" s="16"/>
      <c r="AGR58" s="16"/>
      <c r="AGS58" s="16"/>
      <c r="AGT58" s="16"/>
      <c r="AGU58" s="16"/>
      <c r="AGV58" s="16"/>
      <c r="AGW58" s="16"/>
      <c r="AGX58" s="16"/>
      <c r="AGY58" s="16"/>
      <c r="AGZ58" s="16"/>
      <c r="AHA58" s="16"/>
      <c r="AHB58" s="16"/>
      <c r="AHC58" s="16"/>
      <c r="AHD58" s="16"/>
      <c r="AHE58" s="16"/>
      <c r="AHF58" s="16"/>
      <c r="AHG58" s="16"/>
      <c r="AHH58" s="16"/>
      <c r="AHI58" s="16"/>
      <c r="AHJ58" s="16"/>
      <c r="AHK58" s="16"/>
      <c r="AHL58" s="16"/>
      <c r="AHM58" s="16"/>
      <c r="AHN58" s="16"/>
      <c r="AHO58" s="16"/>
      <c r="AHP58" s="16"/>
      <c r="AHQ58" s="16"/>
      <c r="AHR58" s="16"/>
      <c r="AHS58" s="16"/>
      <c r="AHT58" s="16"/>
      <c r="AHU58" s="16"/>
      <c r="AHV58" s="16"/>
      <c r="AHW58" s="16"/>
      <c r="AHX58" s="16"/>
      <c r="AHY58" s="16"/>
      <c r="AHZ58" s="16"/>
      <c r="AIA58" s="16"/>
      <c r="AIB58" s="16"/>
      <c r="AIC58" s="16"/>
      <c r="AID58" s="16"/>
      <c r="AIE58" s="16"/>
      <c r="AIF58" s="16"/>
      <c r="AIG58" s="16"/>
      <c r="AIH58" s="16"/>
      <c r="AII58" s="16"/>
      <c r="AIJ58" s="16"/>
      <c r="AIK58" s="16"/>
      <c r="AIL58" s="16"/>
      <c r="AIM58" s="16"/>
      <c r="AIN58" s="16"/>
      <c r="AIO58" s="16"/>
      <c r="AIP58" s="16"/>
      <c r="AIQ58" s="16"/>
      <c r="AIR58" s="16"/>
      <c r="AIS58" s="16"/>
      <c r="AIT58" s="16"/>
      <c r="AIU58" s="16"/>
      <c r="AIV58" s="16"/>
      <c r="AIW58" s="16"/>
      <c r="AIX58" s="16"/>
      <c r="AIY58" s="16"/>
      <c r="AIZ58" s="16"/>
      <c r="AJA58" s="16"/>
      <c r="AJB58" s="16"/>
      <c r="AJC58" s="16"/>
      <c r="AJD58" s="16"/>
      <c r="AJE58" s="16"/>
      <c r="AJF58" s="16"/>
      <c r="AJG58" s="16"/>
      <c r="AJH58" s="16"/>
      <c r="AJI58" s="16"/>
      <c r="AJJ58" s="16"/>
      <c r="AJK58" s="16"/>
      <c r="AJL58" s="16"/>
      <c r="AJM58" s="16"/>
      <c r="AJN58" s="16"/>
      <c r="AJO58" s="16"/>
      <c r="AJP58" s="16"/>
      <c r="AJQ58" s="16"/>
      <c r="AJR58" s="16"/>
      <c r="AJS58" s="16"/>
      <c r="AJT58" s="16"/>
      <c r="AJU58" s="16"/>
      <c r="AJV58" s="16"/>
      <c r="AJW58" s="16"/>
      <c r="AJX58" s="16"/>
      <c r="AJY58" s="16"/>
      <c r="AJZ58" s="16"/>
      <c r="AKA58" s="16"/>
      <c r="AKB58" s="16"/>
      <c r="AKC58" s="16"/>
      <c r="AKD58" s="16"/>
      <c r="AKE58" s="16"/>
      <c r="AKF58" s="16"/>
      <c r="AKG58" s="16"/>
      <c r="AKH58" s="16"/>
      <c r="AKI58" s="16"/>
      <c r="AKJ58" s="16"/>
      <c r="AKK58" s="16"/>
      <c r="AKL58" s="16"/>
      <c r="AKM58" s="16"/>
      <c r="AKN58" s="16"/>
      <c r="AKO58" s="16"/>
      <c r="AKP58" s="16"/>
      <c r="AKQ58" s="16"/>
      <c r="AKR58" s="16"/>
      <c r="AKS58" s="16"/>
      <c r="AKT58" s="16"/>
      <c r="AKU58" s="16"/>
      <c r="AKV58" s="16"/>
      <c r="AKW58" s="16"/>
      <c r="AKX58" s="16"/>
      <c r="AKY58" s="16"/>
      <c r="AKZ58" s="16"/>
      <c r="ALA58" s="16"/>
      <c r="ALB58" s="16"/>
      <c r="ALC58" s="16"/>
      <c r="ALD58" s="16"/>
      <c r="ALE58" s="16"/>
      <c r="ALF58" s="16"/>
      <c r="ALG58" s="16"/>
      <c r="ALH58" s="16"/>
      <c r="ALI58" s="16"/>
      <c r="ALJ58" s="16"/>
      <c r="ALK58" s="16"/>
      <c r="ALL58" s="16"/>
    </row>
    <row r="59" spans="1:1000" customFormat="1" ht="12.75" x14ac:dyDescent="0.2">
      <c r="A59" s="41" t="str">
        <f ca="1">IF(_xll.TM1RPTELLEV($H$40,$H59)=0,"Root",IF(OR(_xll.ELLEV($B$10,$H59)=0,_xll.TM1RPTELLEV($H$40,$H59)+1&gt;=VALUE($L$29)),"Base","Default"))</f>
        <v>Default</v>
      </c>
      <c r="B59" s="16"/>
      <c r="C59" s="16" t="str">
        <f ca="1">_xll.DBRW($G$16,$H59,C$38)</f>
        <v>1</v>
      </c>
      <c r="D59" s="16">
        <f ca="1">_xll.DBRW($D$16,E$7,$H$33,$E$9,$H59,$D$11,$H$34,$D$38)</f>
        <v>0</v>
      </c>
      <c r="E59" s="25">
        <f ca="1">_xll.DBRW($E$16,E$7,$H$33,$E$9,$H59,$D$11,E$38,E$12,E$13)</f>
        <v>0</v>
      </c>
      <c r="F59" s="22"/>
      <c r="G59" s="44" t="str">
        <f ca="1">_xll.DBRW($G$16,$H59,G$13)&amp;IF(_xll.ELLEV($B$10,$H59)&lt;&gt;0,"",IF($D59&lt;&gt;0,"Annual",IF($E59&lt;&gt;0,"LID","")))</f>
        <v/>
      </c>
      <c r="H59" s="119" t="s">
        <v>161</v>
      </c>
      <c r="I59" s="46">
        <f ca="1">_xll.DBRW($B$16,I$7,$H$33,$D$9,$H59,$D$11,I$12,I$13)</f>
        <v>87105.069044524163</v>
      </c>
      <c r="J59" s="46">
        <f ca="1">_xll.DBRW($B$16,J$7,$H$33,$D$9,$H59,$D$11,J$12,J$13)</f>
        <v>-292.54289322514978</v>
      </c>
      <c r="K59" s="46">
        <f ca="1">_xll.DBRW($B$16,K$7,$H$33,$D$9,$H59,$D$11,K$12,K$13)</f>
        <v>-525.20923779533723</v>
      </c>
      <c r="L59" s="46">
        <f ca="1">_xll.DBRW($B$16,L$7,$H$33,$D$9,$H59,$D$11,L$12,L$13)</f>
        <v>-2447.9770660218519</v>
      </c>
      <c r="M59" s="46">
        <f ca="1">_xll.DBRW($B$16,M$7,$H$33,$D$9,$H59,$D$11,M$12,M$13)</f>
        <v>6354.7045025351072</v>
      </c>
      <c r="N59" s="46">
        <f ca="1">_xll.DBRW($B$16,N$7,$H$33,$D$9,$H59,$D$11,N$12,N$13)</f>
        <v>3691.21557621387</v>
      </c>
      <c r="O59" s="46">
        <f ca="1">_xll.DBRW($B$16,O$7,$H$33,$D$9,$H59,$D$11,O$12,O$13)</f>
        <v>1352.719967431457</v>
      </c>
      <c r="P59" s="46">
        <f ca="1">_xll.DBRW($B$16,P$7,$H$33,$D$9,$H59,$D$11,P$12,P$13)</f>
        <v>-119.37314852652003</v>
      </c>
      <c r="Q59" s="46">
        <f ca="1">_xll.DBRW($B$16,Q$7,$H$33,$D$9,$H59,$D$11,Q$12,Q$13)</f>
        <v>-777.92313595848248</v>
      </c>
      <c r="R59" s="46">
        <f ca="1">_xll.DBRW($B$16,R$7,$H$33,$D$9,$H59,$D$11,R$12,R$13)</f>
        <v>-560.03883920692499</v>
      </c>
      <c r="S59" s="46">
        <f ca="1">_xll.DBRW($B$16,S$7,$H$33,$D$9,$H59,$D$11,S$12,S$13)</f>
        <v>1708.7913938592292</v>
      </c>
      <c r="T59" s="46">
        <f ca="1">_xll.DBRW($B$16,T$7,$H$33,$D$9,$H59,$D$11,T$12,T$13)</f>
        <v>2089.3041104012759</v>
      </c>
      <c r="U59" s="46">
        <f ca="1">_xll.DBRW($B$16,U$7,$H$33,$D$9,$H59,$D$11,U$12,U$13)</f>
        <v>3223.1518525760598</v>
      </c>
      <c r="V59" s="46">
        <f ca="1">_xll.DBRW($B$16,V$7,$H$33,$D$9,$H59,$D$11,V$12,V$13)</f>
        <v>100801.8921268069</v>
      </c>
      <c r="W59" s="16"/>
      <c r="X59" s="46">
        <f ca="1">_xll.DBRW($B$16,X$7,$H$33,$D$9,$H59,$D$11,X$12,X$13)</f>
        <v>103524.70550578646</v>
      </c>
      <c r="Y59" s="99">
        <f t="shared" ca="1" si="6"/>
        <v>-2.6301097556151731E-2</v>
      </c>
      <c r="Z59" s="16"/>
      <c r="AA59" s="46">
        <f ca="1">_xll.DBRW($B$16,AA$7,$H$33,$D$9,$H59,$D$11,AA$12,AA$13)</f>
        <v>0</v>
      </c>
      <c r="AB59" s="99" t="str">
        <f t="shared" ca="1" si="7"/>
        <v/>
      </c>
      <c r="AC59" s="16"/>
      <c r="AD59" s="109" t="str">
        <f ca="1">_xll.DBRW($B$16,AD$7,$H$33,$D$9,$H59,$D$11,AD$12,AD$13)</f>
        <v/>
      </c>
      <c r="AE59" s="109" t="str">
        <f ca="1">_xll.DBRW($B$16,AE$7,$H$33,$D$9,$H59,$D$11,AE$12,AE$13)</f>
        <v/>
      </c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  <c r="EM59" s="16"/>
      <c r="EN59" s="16"/>
      <c r="EO59" s="16"/>
      <c r="EP59" s="16"/>
      <c r="EQ59" s="16"/>
      <c r="ER59" s="16"/>
      <c r="ES59" s="16"/>
      <c r="ET59" s="16"/>
      <c r="EU59" s="16"/>
      <c r="EV59" s="16"/>
      <c r="EW59" s="16"/>
      <c r="EX59" s="16"/>
      <c r="EY59" s="16"/>
      <c r="EZ59" s="16"/>
      <c r="FA59" s="16"/>
      <c r="FB59" s="16"/>
      <c r="FC59" s="16"/>
      <c r="FD59" s="16"/>
      <c r="FE59" s="16"/>
      <c r="FF59" s="16"/>
      <c r="FG59" s="16"/>
      <c r="FH59" s="16"/>
      <c r="FI59" s="16"/>
      <c r="FJ59" s="16"/>
      <c r="FK59" s="16"/>
      <c r="FL59" s="16"/>
      <c r="FM59" s="16"/>
      <c r="FN59" s="16"/>
      <c r="FO59" s="16"/>
      <c r="FP59" s="16"/>
      <c r="FQ59" s="16"/>
      <c r="FR59" s="16"/>
      <c r="FS59" s="16"/>
      <c r="FT59" s="16"/>
      <c r="FU59" s="16"/>
      <c r="FV59" s="16"/>
      <c r="FW59" s="16"/>
      <c r="FX59" s="16"/>
      <c r="FY59" s="16"/>
      <c r="FZ59" s="16"/>
      <c r="GA59" s="16"/>
      <c r="GB59" s="16"/>
      <c r="GC59" s="16"/>
      <c r="GD59" s="16"/>
      <c r="GE59" s="16"/>
      <c r="GF59" s="16"/>
      <c r="GG59" s="16"/>
      <c r="GH59" s="16"/>
      <c r="GI59" s="16"/>
      <c r="GJ59" s="16"/>
      <c r="GK59" s="16"/>
      <c r="GL59" s="16"/>
      <c r="GM59" s="16"/>
      <c r="GN59" s="16"/>
      <c r="GO59" s="16"/>
      <c r="GP59" s="16"/>
      <c r="GQ59" s="16"/>
      <c r="GR59" s="16"/>
      <c r="GS59" s="16"/>
      <c r="GT59" s="16"/>
      <c r="GU59" s="16"/>
      <c r="GV59" s="16"/>
      <c r="GW59" s="16"/>
      <c r="GX59" s="16"/>
      <c r="GY59" s="16"/>
      <c r="GZ59" s="16"/>
      <c r="HA59" s="16"/>
      <c r="HB59" s="16"/>
      <c r="HC59" s="16"/>
      <c r="HD59" s="16"/>
      <c r="HE59" s="16"/>
      <c r="HF59" s="16"/>
      <c r="HG59" s="16"/>
      <c r="HH59" s="16"/>
      <c r="HI59" s="16"/>
      <c r="HJ59" s="16"/>
      <c r="HK59" s="16"/>
      <c r="HL59" s="16"/>
      <c r="HM59" s="16"/>
      <c r="HN59" s="16"/>
      <c r="HO59" s="16"/>
      <c r="HP59" s="16"/>
      <c r="HQ59" s="16"/>
      <c r="HR59" s="16"/>
      <c r="HS59" s="16"/>
      <c r="HT59" s="16"/>
      <c r="HU59" s="16"/>
      <c r="HV59" s="16"/>
      <c r="HW59" s="16"/>
      <c r="HX59" s="16"/>
      <c r="HY59" s="16"/>
      <c r="HZ59" s="16"/>
      <c r="IA59" s="16"/>
      <c r="IB59" s="16"/>
      <c r="IC59" s="16"/>
      <c r="ID59" s="16"/>
      <c r="IE59" s="16"/>
      <c r="IF59" s="16"/>
      <c r="IG59" s="16"/>
      <c r="IH59" s="16"/>
      <c r="II59" s="16"/>
      <c r="IJ59" s="16"/>
      <c r="IK59" s="16"/>
      <c r="IL59" s="16"/>
      <c r="IM59" s="16"/>
      <c r="IN59" s="16"/>
      <c r="IO59" s="16"/>
      <c r="IP59" s="16"/>
      <c r="IQ59" s="16"/>
      <c r="IR59" s="16"/>
      <c r="IS59" s="16"/>
      <c r="IT59" s="16"/>
      <c r="IU59" s="16"/>
      <c r="IV59" s="16"/>
      <c r="IW59" s="16"/>
      <c r="IX59" s="16"/>
      <c r="IY59" s="16"/>
      <c r="IZ59" s="16"/>
      <c r="JA59" s="16"/>
      <c r="JB59" s="16"/>
      <c r="JC59" s="16"/>
      <c r="JD59" s="16"/>
      <c r="JE59" s="16"/>
      <c r="JF59" s="16"/>
      <c r="JG59" s="16"/>
      <c r="JH59" s="16"/>
      <c r="JI59" s="16"/>
      <c r="JJ59" s="16"/>
      <c r="JK59" s="16"/>
      <c r="JL59" s="16"/>
      <c r="JM59" s="16"/>
      <c r="JN59" s="16"/>
      <c r="JO59" s="16"/>
      <c r="JP59" s="16"/>
      <c r="JQ59" s="16"/>
      <c r="JR59" s="16"/>
      <c r="JS59" s="16"/>
      <c r="JT59" s="16"/>
      <c r="JU59" s="16"/>
      <c r="JV59" s="16"/>
      <c r="JW59" s="16"/>
      <c r="JX59" s="16"/>
      <c r="JY59" s="16"/>
      <c r="JZ59" s="16"/>
      <c r="KA59" s="16"/>
      <c r="KB59" s="16"/>
      <c r="KC59" s="16"/>
      <c r="KD59" s="16"/>
      <c r="KE59" s="16"/>
      <c r="KF59" s="16"/>
      <c r="KG59" s="16"/>
      <c r="KH59" s="16"/>
      <c r="KI59" s="16"/>
      <c r="KJ59" s="16"/>
      <c r="KK59" s="16"/>
      <c r="KL59" s="16"/>
      <c r="KM59" s="16"/>
      <c r="KN59" s="16"/>
      <c r="KO59" s="16"/>
      <c r="KP59" s="16"/>
      <c r="KQ59" s="16"/>
      <c r="KR59" s="16"/>
      <c r="KS59" s="16"/>
      <c r="KT59" s="16"/>
      <c r="KU59" s="16"/>
      <c r="KV59" s="16"/>
      <c r="KW59" s="16"/>
      <c r="KX59" s="16"/>
      <c r="KY59" s="16"/>
      <c r="KZ59" s="16"/>
      <c r="LA59" s="16"/>
      <c r="LB59" s="16"/>
      <c r="LC59" s="16"/>
      <c r="LD59" s="16"/>
      <c r="LE59" s="16"/>
      <c r="LF59" s="16"/>
      <c r="LG59" s="16"/>
      <c r="LH59" s="16"/>
      <c r="LI59" s="16"/>
      <c r="LJ59" s="16"/>
      <c r="LK59" s="16"/>
      <c r="LL59" s="16"/>
      <c r="LM59" s="16"/>
      <c r="LN59" s="16"/>
      <c r="LO59" s="16"/>
      <c r="LP59" s="16"/>
      <c r="LQ59" s="16"/>
      <c r="LR59" s="16"/>
      <c r="LS59" s="16"/>
      <c r="LT59" s="16"/>
      <c r="LU59" s="16"/>
      <c r="LV59" s="16"/>
      <c r="LW59" s="16"/>
      <c r="LX59" s="16"/>
      <c r="LY59" s="16"/>
      <c r="LZ59" s="16"/>
      <c r="MA59" s="16"/>
      <c r="MB59" s="16"/>
      <c r="MC59" s="16"/>
      <c r="MD59" s="16"/>
      <c r="ME59" s="16"/>
      <c r="MF59" s="16"/>
      <c r="MG59" s="16"/>
      <c r="MH59" s="16"/>
      <c r="MI59" s="16"/>
      <c r="MJ59" s="16"/>
      <c r="MK59" s="16"/>
      <c r="ML59" s="16"/>
      <c r="MM59" s="16"/>
      <c r="MN59" s="16"/>
      <c r="MO59" s="16"/>
      <c r="MP59" s="16"/>
      <c r="MQ59" s="16"/>
      <c r="MR59" s="16"/>
      <c r="MS59" s="16"/>
      <c r="MT59" s="16"/>
      <c r="MU59" s="16"/>
      <c r="MV59" s="16"/>
      <c r="MW59" s="16"/>
      <c r="MX59" s="16"/>
      <c r="MY59" s="16"/>
      <c r="MZ59" s="16"/>
      <c r="NA59" s="16"/>
      <c r="NB59" s="16"/>
      <c r="NC59" s="16"/>
      <c r="ND59" s="16"/>
      <c r="NE59" s="16"/>
      <c r="NF59" s="16"/>
      <c r="NG59" s="16"/>
      <c r="NH59" s="16"/>
      <c r="NI59" s="16"/>
      <c r="NJ59" s="16"/>
      <c r="NK59" s="16"/>
      <c r="NL59" s="16"/>
      <c r="NM59" s="16"/>
      <c r="NN59" s="16"/>
      <c r="NO59" s="16"/>
      <c r="NP59" s="16"/>
      <c r="NQ59" s="16"/>
      <c r="NR59" s="16"/>
      <c r="NS59" s="16"/>
      <c r="NT59" s="16"/>
      <c r="NU59" s="16"/>
      <c r="NV59" s="16"/>
      <c r="NW59" s="16"/>
      <c r="NX59" s="16"/>
      <c r="NY59" s="16"/>
      <c r="NZ59" s="16"/>
      <c r="OA59" s="16"/>
      <c r="OB59" s="16"/>
      <c r="OC59" s="16"/>
      <c r="OD59" s="16"/>
      <c r="OE59" s="16"/>
      <c r="OF59" s="16"/>
      <c r="OG59" s="16"/>
      <c r="OH59" s="16"/>
      <c r="OI59" s="16"/>
      <c r="OJ59" s="16"/>
      <c r="OK59" s="16"/>
      <c r="OL59" s="16"/>
      <c r="OM59" s="16"/>
      <c r="ON59" s="16"/>
      <c r="OO59" s="16"/>
      <c r="OP59" s="16"/>
      <c r="OQ59" s="16"/>
      <c r="OR59" s="16"/>
      <c r="OS59" s="16"/>
      <c r="OT59" s="16"/>
      <c r="OU59" s="16"/>
      <c r="OV59" s="16"/>
      <c r="OW59" s="16"/>
      <c r="OX59" s="16"/>
      <c r="OY59" s="16"/>
      <c r="OZ59" s="16"/>
      <c r="PA59" s="16"/>
      <c r="PB59" s="16"/>
      <c r="PC59" s="16"/>
      <c r="PD59" s="16"/>
      <c r="PE59" s="16"/>
      <c r="PF59" s="16"/>
      <c r="PG59" s="16"/>
      <c r="PH59" s="16"/>
      <c r="PI59" s="16"/>
      <c r="PJ59" s="16"/>
      <c r="PK59" s="16"/>
      <c r="PL59" s="16"/>
      <c r="PM59" s="16"/>
      <c r="PN59" s="16"/>
      <c r="PO59" s="16"/>
      <c r="PP59" s="16"/>
      <c r="PQ59" s="16"/>
      <c r="PR59" s="16"/>
      <c r="PS59" s="16"/>
      <c r="PT59" s="16"/>
      <c r="PU59" s="16"/>
      <c r="PV59" s="16"/>
      <c r="PW59" s="16"/>
      <c r="PX59" s="16"/>
      <c r="PY59" s="16"/>
      <c r="PZ59" s="16"/>
      <c r="QA59" s="16"/>
      <c r="QB59" s="16"/>
      <c r="QC59" s="16"/>
      <c r="QD59" s="16"/>
      <c r="QE59" s="16"/>
      <c r="QF59" s="16"/>
      <c r="QG59" s="16"/>
      <c r="QH59" s="16"/>
      <c r="QI59" s="16"/>
      <c r="QJ59" s="16"/>
      <c r="QK59" s="16"/>
      <c r="QL59" s="16"/>
      <c r="QM59" s="16"/>
      <c r="QN59" s="16"/>
      <c r="QO59" s="16"/>
      <c r="QP59" s="16"/>
      <c r="QQ59" s="16"/>
      <c r="QR59" s="16"/>
      <c r="QS59" s="16"/>
      <c r="QT59" s="16"/>
      <c r="QU59" s="16"/>
      <c r="QV59" s="16"/>
      <c r="QW59" s="16"/>
      <c r="QX59" s="16"/>
      <c r="QY59" s="16"/>
      <c r="QZ59" s="16"/>
      <c r="RA59" s="16"/>
      <c r="RB59" s="16"/>
      <c r="RC59" s="16"/>
      <c r="RD59" s="16"/>
      <c r="RE59" s="16"/>
      <c r="RF59" s="16"/>
      <c r="RG59" s="16"/>
      <c r="RH59" s="16"/>
      <c r="RI59" s="16"/>
      <c r="RJ59" s="16"/>
      <c r="RK59" s="16"/>
      <c r="RL59" s="16"/>
      <c r="RM59" s="16"/>
      <c r="RN59" s="16"/>
      <c r="RO59" s="16"/>
      <c r="RP59" s="16"/>
      <c r="RQ59" s="16"/>
      <c r="RR59" s="16"/>
      <c r="RS59" s="16"/>
      <c r="RT59" s="16"/>
      <c r="RU59" s="16"/>
      <c r="RV59" s="16"/>
      <c r="RW59" s="16"/>
      <c r="RX59" s="16"/>
      <c r="RY59" s="16"/>
      <c r="RZ59" s="16"/>
      <c r="SA59" s="16"/>
      <c r="SB59" s="16"/>
      <c r="SC59" s="16"/>
      <c r="SD59" s="16"/>
      <c r="SE59" s="16"/>
      <c r="SF59" s="16"/>
      <c r="SG59" s="16"/>
      <c r="SH59" s="16"/>
      <c r="SI59" s="16"/>
      <c r="SJ59" s="16"/>
      <c r="SK59" s="16"/>
      <c r="SL59" s="16"/>
      <c r="SM59" s="16"/>
      <c r="SN59" s="16"/>
      <c r="SO59" s="16"/>
      <c r="SP59" s="16"/>
      <c r="SQ59" s="16"/>
      <c r="SR59" s="16"/>
      <c r="SS59" s="16"/>
      <c r="ST59" s="16"/>
      <c r="SU59" s="16"/>
      <c r="SV59" s="16"/>
      <c r="SW59" s="16"/>
      <c r="SX59" s="16"/>
      <c r="SY59" s="16"/>
      <c r="SZ59" s="16"/>
      <c r="TA59" s="16"/>
      <c r="TB59" s="16"/>
      <c r="TC59" s="16"/>
      <c r="TD59" s="16"/>
      <c r="TE59" s="16"/>
      <c r="TF59" s="16"/>
      <c r="TG59" s="16"/>
      <c r="TH59" s="16"/>
      <c r="TI59" s="16"/>
      <c r="TJ59" s="16"/>
      <c r="TK59" s="16"/>
      <c r="TL59" s="16"/>
      <c r="TM59" s="16"/>
      <c r="TN59" s="16"/>
      <c r="TO59" s="16"/>
      <c r="TP59" s="16"/>
      <c r="TQ59" s="16"/>
      <c r="TR59" s="16"/>
      <c r="TS59" s="16"/>
      <c r="TT59" s="16"/>
      <c r="TU59" s="16"/>
      <c r="TV59" s="16"/>
      <c r="TW59" s="16"/>
      <c r="TX59" s="16"/>
      <c r="TY59" s="16"/>
      <c r="TZ59" s="16"/>
      <c r="UA59" s="16"/>
      <c r="UB59" s="16"/>
      <c r="UC59" s="16"/>
      <c r="UD59" s="16"/>
      <c r="UE59" s="16"/>
      <c r="UF59" s="16"/>
      <c r="UG59" s="16"/>
      <c r="UH59" s="16"/>
      <c r="UI59" s="16"/>
      <c r="UJ59" s="16"/>
      <c r="UK59" s="16"/>
      <c r="UL59" s="16"/>
      <c r="UM59" s="16"/>
      <c r="UN59" s="16"/>
      <c r="UO59" s="16"/>
      <c r="UP59" s="16"/>
      <c r="UQ59" s="16"/>
      <c r="UR59" s="16"/>
      <c r="US59" s="16"/>
      <c r="UT59" s="16"/>
      <c r="UU59" s="16"/>
      <c r="UV59" s="16"/>
      <c r="UW59" s="16"/>
      <c r="UX59" s="16"/>
      <c r="UY59" s="16"/>
      <c r="UZ59" s="16"/>
      <c r="VA59" s="16"/>
      <c r="VB59" s="16"/>
      <c r="VC59" s="16"/>
      <c r="VD59" s="16"/>
      <c r="VE59" s="16"/>
      <c r="VF59" s="16"/>
      <c r="VG59" s="16"/>
      <c r="VH59" s="16"/>
      <c r="VI59" s="16"/>
      <c r="VJ59" s="16"/>
      <c r="VK59" s="16"/>
      <c r="VL59" s="16"/>
      <c r="VM59" s="16"/>
      <c r="VN59" s="16"/>
      <c r="VO59" s="16"/>
      <c r="VP59" s="16"/>
      <c r="VQ59" s="16"/>
      <c r="VR59" s="16"/>
      <c r="VS59" s="16"/>
      <c r="VT59" s="16"/>
      <c r="VU59" s="16"/>
      <c r="VV59" s="16"/>
      <c r="VW59" s="16"/>
      <c r="VX59" s="16"/>
      <c r="VY59" s="16"/>
      <c r="VZ59" s="16"/>
      <c r="WA59" s="16"/>
      <c r="WB59" s="16"/>
      <c r="WC59" s="16"/>
      <c r="WD59" s="16"/>
      <c r="WE59" s="16"/>
      <c r="WF59" s="16"/>
      <c r="WG59" s="16"/>
      <c r="WH59" s="16"/>
      <c r="WI59" s="16"/>
      <c r="WJ59" s="16"/>
      <c r="WK59" s="16"/>
      <c r="WL59" s="16"/>
      <c r="WM59" s="16"/>
      <c r="WN59" s="16"/>
      <c r="WO59" s="16"/>
      <c r="WP59" s="16"/>
      <c r="WQ59" s="16"/>
      <c r="WR59" s="16"/>
      <c r="WS59" s="16"/>
      <c r="WT59" s="16"/>
      <c r="WU59" s="16"/>
      <c r="WV59" s="16"/>
      <c r="WW59" s="16"/>
      <c r="WX59" s="16"/>
      <c r="WY59" s="16"/>
      <c r="WZ59" s="16"/>
      <c r="XA59" s="16"/>
      <c r="XB59" s="16"/>
      <c r="XC59" s="16"/>
      <c r="XD59" s="16"/>
      <c r="XE59" s="16"/>
      <c r="XF59" s="16"/>
      <c r="XG59" s="16"/>
      <c r="XH59" s="16"/>
      <c r="XI59" s="16"/>
      <c r="XJ59" s="16"/>
      <c r="XK59" s="16"/>
      <c r="XL59" s="16"/>
      <c r="XM59" s="16"/>
      <c r="XN59" s="16"/>
      <c r="XO59" s="16"/>
      <c r="XP59" s="16"/>
      <c r="XQ59" s="16"/>
      <c r="XR59" s="16"/>
      <c r="XS59" s="16"/>
      <c r="XT59" s="16"/>
      <c r="XU59" s="16"/>
      <c r="XV59" s="16"/>
      <c r="XW59" s="16"/>
      <c r="XX59" s="16"/>
      <c r="XY59" s="16"/>
      <c r="XZ59" s="16"/>
      <c r="YA59" s="16"/>
      <c r="YB59" s="16"/>
      <c r="YC59" s="16"/>
      <c r="YD59" s="16"/>
      <c r="YE59" s="16"/>
      <c r="YF59" s="16"/>
      <c r="YG59" s="16"/>
      <c r="YH59" s="16"/>
      <c r="YI59" s="16"/>
      <c r="YJ59" s="16"/>
      <c r="YK59" s="16"/>
      <c r="YL59" s="16"/>
      <c r="YM59" s="16"/>
      <c r="YN59" s="16"/>
      <c r="YO59" s="16"/>
      <c r="YP59" s="16"/>
      <c r="YQ59" s="16"/>
      <c r="YR59" s="16"/>
      <c r="YS59" s="16"/>
      <c r="YT59" s="16"/>
      <c r="YU59" s="16"/>
      <c r="YV59" s="16"/>
      <c r="YW59" s="16"/>
      <c r="YX59" s="16"/>
      <c r="YY59" s="16"/>
      <c r="YZ59" s="16"/>
      <c r="ZA59" s="16"/>
      <c r="ZB59" s="16"/>
      <c r="ZC59" s="16"/>
      <c r="ZD59" s="16"/>
      <c r="ZE59" s="16"/>
      <c r="ZF59" s="16"/>
      <c r="ZG59" s="16"/>
      <c r="ZH59" s="16"/>
      <c r="ZI59" s="16"/>
      <c r="ZJ59" s="16"/>
      <c r="ZK59" s="16"/>
      <c r="ZL59" s="16"/>
      <c r="ZM59" s="16"/>
      <c r="ZN59" s="16"/>
      <c r="ZO59" s="16"/>
      <c r="ZP59" s="16"/>
      <c r="ZQ59" s="16"/>
      <c r="ZR59" s="16"/>
      <c r="ZS59" s="16"/>
      <c r="ZT59" s="16"/>
      <c r="ZU59" s="16"/>
      <c r="ZV59" s="16"/>
      <c r="ZW59" s="16"/>
      <c r="ZX59" s="16"/>
      <c r="ZY59" s="16"/>
      <c r="ZZ59" s="16"/>
      <c r="AAA59" s="16"/>
      <c r="AAB59" s="16"/>
      <c r="AAC59" s="16"/>
      <c r="AAD59" s="16"/>
      <c r="AAE59" s="16"/>
      <c r="AAF59" s="16"/>
      <c r="AAG59" s="16"/>
      <c r="AAH59" s="16"/>
      <c r="AAI59" s="16"/>
      <c r="AAJ59" s="16"/>
      <c r="AAK59" s="16"/>
      <c r="AAL59" s="16"/>
      <c r="AAM59" s="16"/>
      <c r="AAN59" s="16"/>
      <c r="AAO59" s="16"/>
      <c r="AAP59" s="16"/>
      <c r="AAQ59" s="16"/>
      <c r="AAR59" s="16"/>
      <c r="AAS59" s="16"/>
      <c r="AAT59" s="16"/>
      <c r="AAU59" s="16"/>
      <c r="AAV59" s="16"/>
      <c r="AAW59" s="16"/>
      <c r="AAX59" s="16"/>
      <c r="AAY59" s="16"/>
      <c r="AAZ59" s="16"/>
      <c r="ABA59" s="16"/>
      <c r="ABB59" s="16"/>
      <c r="ABC59" s="16"/>
      <c r="ABD59" s="16"/>
      <c r="ABE59" s="16"/>
      <c r="ABF59" s="16"/>
      <c r="ABG59" s="16"/>
      <c r="ABH59" s="16"/>
      <c r="ABI59" s="16"/>
      <c r="ABJ59" s="16"/>
      <c r="ABK59" s="16"/>
      <c r="ABL59" s="16"/>
      <c r="ABM59" s="16"/>
      <c r="ABN59" s="16"/>
      <c r="ABO59" s="16"/>
      <c r="ABP59" s="16"/>
      <c r="ABQ59" s="16"/>
      <c r="ABR59" s="16"/>
      <c r="ABS59" s="16"/>
      <c r="ABT59" s="16"/>
      <c r="ABU59" s="16"/>
      <c r="ABV59" s="16"/>
      <c r="ABW59" s="16"/>
      <c r="ABX59" s="16"/>
      <c r="ABY59" s="16"/>
      <c r="ABZ59" s="16"/>
      <c r="ACA59" s="16"/>
      <c r="ACB59" s="16"/>
      <c r="ACC59" s="16"/>
      <c r="ACD59" s="16"/>
      <c r="ACE59" s="16"/>
      <c r="ACF59" s="16"/>
      <c r="ACG59" s="16"/>
      <c r="ACH59" s="16"/>
      <c r="ACI59" s="16"/>
      <c r="ACJ59" s="16"/>
      <c r="ACK59" s="16"/>
      <c r="ACL59" s="16"/>
      <c r="ACM59" s="16"/>
      <c r="ACN59" s="16"/>
      <c r="ACO59" s="16"/>
      <c r="ACP59" s="16"/>
      <c r="ACQ59" s="16"/>
      <c r="ACR59" s="16"/>
      <c r="ACS59" s="16"/>
      <c r="ACT59" s="16"/>
      <c r="ACU59" s="16"/>
      <c r="ACV59" s="16"/>
      <c r="ACW59" s="16"/>
      <c r="ACX59" s="16"/>
      <c r="ACY59" s="16"/>
      <c r="ACZ59" s="16"/>
      <c r="ADA59" s="16"/>
      <c r="ADB59" s="16"/>
      <c r="ADC59" s="16"/>
      <c r="ADD59" s="16"/>
      <c r="ADE59" s="16"/>
      <c r="ADF59" s="16"/>
      <c r="ADG59" s="16"/>
      <c r="ADH59" s="16"/>
      <c r="ADI59" s="16"/>
      <c r="ADJ59" s="16"/>
      <c r="ADK59" s="16"/>
      <c r="ADL59" s="16"/>
      <c r="ADM59" s="16"/>
      <c r="ADN59" s="16"/>
      <c r="ADO59" s="16"/>
      <c r="ADP59" s="16"/>
      <c r="ADQ59" s="16"/>
      <c r="ADR59" s="16"/>
      <c r="ADS59" s="16"/>
      <c r="ADT59" s="16"/>
      <c r="ADU59" s="16"/>
      <c r="ADV59" s="16"/>
      <c r="ADW59" s="16"/>
      <c r="ADX59" s="16"/>
      <c r="ADY59" s="16"/>
      <c r="ADZ59" s="16"/>
      <c r="AEA59" s="16"/>
      <c r="AEB59" s="16"/>
      <c r="AEC59" s="16"/>
      <c r="AED59" s="16"/>
      <c r="AEE59" s="16"/>
      <c r="AEF59" s="16"/>
      <c r="AEG59" s="16"/>
      <c r="AEH59" s="16"/>
      <c r="AEI59" s="16"/>
      <c r="AEJ59" s="16"/>
      <c r="AEK59" s="16"/>
      <c r="AEL59" s="16"/>
      <c r="AEM59" s="16"/>
      <c r="AEN59" s="16"/>
      <c r="AEO59" s="16"/>
      <c r="AEP59" s="16"/>
      <c r="AEQ59" s="16"/>
      <c r="AER59" s="16"/>
      <c r="AES59" s="16"/>
      <c r="AET59" s="16"/>
      <c r="AEU59" s="16"/>
      <c r="AEV59" s="16"/>
      <c r="AEW59" s="16"/>
      <c r="AEX59" s="16"/>
      <c r="AEY59" s="16"/>
      <c r="AEZ59" s="16"/>
      <c r="AFA59" s="16"/>
      <c r="AFB59" s="16"/>
      <c r="AFC59" s="16"/>
      <c r="AFD59" s="16"/>
      <c r="AFE59" s="16"/>
      <c r="AFF59" s="16"/>
      <c r="AFG59" s="16"/>
      <c r="AFH59" s="16"/>
      <c r="AFI59" s="16"/>
      <c r="AFJ59" s="16"/>
      <c r="AFK59" s="16"/>
      <c r="AFL59" s="16"/>
      <c r="AFM59" s="16"/>
      <c r="AFN59" s="16"/>
      <c r="AFO59" s="16"/>
      <c r="AFP59" s="16"/>
      <c r="AFQ59" s="16"/>
      <c r="AFR59" s="16"/>
      <c r="AFS59" s="16"/>
      <c r="AFT59" s="16"/>
      <c r="AFU59" s="16"/>
      <c r="AFV59" s="16"/>
      <c r="AFW59" s="16"/>
      <c r="AFX59" s="16"/>
      <c r="AFY59" s="16"/>
      <c r="AFZ59" s="16"/>
      <c r="AGA59" s="16"/>
      <c r="AGB59" s="16"/>
      <c r="AGC59" s="16"/>
      <c r="AGD59" s="16"/>
      <c r="AGE59" s="16"/>
      <c r="AGF59" s="16"/>
      <c r="AGG59" s="16"/>
      <c r="AGH59" s="16"/>
      <c r="AGI59" s="16"/>
      <c r="AGJ59" s="16"/>
      <c r="AGK59" s="16"/>
      <c r="AGL59" s="16"/>
      <c r="AGM59" s="16"/>
      <c r="AGN59" s="16"/>
      <c r="AGO59" s="16"/>
      <c r="AGP59" s="16"/>
      <c r="AGQ59" s="16"/>
      <c r="AGR59" s="16"/>
      <c r="AGS59" s="16"/>
      <c r="AGT59" s="16"/>
      <c r="AGU59" s="16"/>
      <c r="AGV59" s="16"/>
      <c r="AGW59" s="16"/>
      <c r="AGX59" s="16"/>
      <c r="AGY59" s="16"/>
      <c r="AGZ59" s="16"/>
      <c r="AHA59" s="16"/>
      <c r="AHB59" s="16"/>
      <c r="AHC59" s="16"/>
      <c r="AHD59" s="16"/>
      <c r="AHE59" s="16"/>
      <c r="AHF59" s="16"/>
      <c r="AHG59" s="16"/>
      <c r="AHH59" s="16"/>
      <c r="AHI59" s="16"/>
      <c r="AHJ59" s="16"/>
      <c r="AHK59" s="16"/>
      <c r="AHL59" s="16"/>
      <c r="AHM59" s="16"/>
      <c r="AHN59" s="16"/>
      <c r="AHO59" s="16"/>
      <c r="AHP59" s="16"/>
      <c r="AHQ59" s="16"/>
      <c r="AHR59" s="16"/>
      <c r="AHS59" s="16"/>
      <c r="AHT59" s="16"/>
      <c r="AHU59" s="16"/>
      <c r="AHV59" s="16"/>
      <c r="AHW59" s="16"/>
      <c r="AHX59" s="16"/>
      <c r="AHY59" s="16"/>
      <c r="AHZ59" s="16"/>
      <c r="AIA59" s="16"/>
      <c r="AIB59" s="16"/>
      <c r="AIC59" s="16"/>
      <c r="AID59" s="16"/>
      <c r="AIE59" s="16"/>
      <c r="AIF59" s="16"/>
      <c r="AIG59" s="16"/>
      <c r="AIH59" s="16"/>
      <c r="AII59" s="16"/>
      <c r="AIJ59" s="16"/>
      <c r="AIK59" s="16"/>
      <c r="AIL59" s="16"/>
      <c r="AIM59" s="16"/>
      <c r="AIN59" s="16"/>
      <c r="AIO59" s="16"/>
      <c r="AIP59" s="16"/>
      <c r="AIQ59" s="16"/>
      <c r="AIR59" s="16"/>
      <c r="AIS59" s="16"/>
      <c r="AIT59" s="16"/>
      <c r="AIU59" s="16"/>
      <c r="AIV59" s="16"/>
      <c r="AIW59" s="16"/>
      <c r="AIX59" s="16"/>
      <c r="AIY59" s="16"/>
      <c r="AIZ59" s="16"/>
      <c r="AJA59" s="16"/>
      <c r="AJB59" s="16"/>
      <c r="AJC59" s="16"/>
      <c r="AJD59" s="16"/>
      <c r="AJE59" s="16"/>
      <c r="AJF59" s="16"/>
      <c r="AJG59" s="16"/>
      <c r="AJH59" s="16"/>
      <c r="AJI59" s="16"/>
      <c r="AJJ59" s="16"/>
      <c r="AJK59" s="16"/>
      <c r="AJL59" s="16"/>
      <c r="AJM59" s="16"/>
      <c r="AJN59" s="16"/>
      <c r="AJO59" s="16"/>
      <c r="AJP59" s="16"/>
      <c r="AJQ59" s="16"/>
      <c r="AJR59" s="16"/>
      <c r="AJS59" s="16"/>
      <c r="AJT59" s="16"/>
      <c r="AJU59" s="16"/>
      <c r="AJV59" s="16"/>
      <c r="AJW59" s="16"/>
      <c r="AJX59" s="16"/>
      <c r="AJY59" s="16"/>
      <c r="AJZ59" s="16"/>
      <c r="AKA59" s="16"/>
      <c r="AKB59" s="16"/>
      <c r="AKC59" s="16"/>
      <c r="AKD59" s="16"/>
      <c r="AKE59" s="16"/>
      <c r="AKF59" s="16"/>
      <c r="AKG59" s="16"/>
      <c r="AKH59" s="16"/>
      <c r="AKI59" s="16"/>
      <c r="AKJ59" s="16"/>
      <c r="AKK59" s="16"/>
      <c r="AKL59" s="16"/>
      <c r="AKM59" s="16"/>
      <c r="AKN59" s="16"/>
      <c r="AKO59" s="16"/>
      <c r="AKP59" s="16"/>
      <c r="AKQ59" s="16"/>
      <c r="AKR59" s="16"/>
      <c r="AKS59" s="16"/>
      <c r="AKT59" s="16"/>
      <c r="AKU59" s="16"/>
      <c r="AKV59" s="16"/>
      <c r="AKW59" s="16"/>
      <c r="AKX59" s="16"/>
      <c r="AKY59" s="16"/>
      <c r="AKZ59" s="16"/>
      <c r="ALA59" s="16"/>
      <c r="ALB59" s="16"/>
      <c r="ALC59" s="16"/>
      <c r="ALD59" s="16"/>
      <c r="ALE59" s="16"/>
      <c r="ALF59" s="16"/>
      <c r="ALG59" s="16"/>
      <c r="ALH59" s="16"/>
      <c r="ALI59" s="16"/>
      <c r="ALJ59" s="16"/>
      <c r="ALK59" s="16"/>
      <c r="ALL59" s="16"/>
    </row>
    <row r="60" spans="1:1000" customFormat="1" ht="12.75" x14ac:dyDescent="0.2">
      <c r="A60" s="41" t="str">
        <f ca="1">IF(_xll.TM1RPTELLEV($H$40,$H60)=0,"Root",IF(OR(_xll.ELLEV($B$10,$H60)=0,_xll.TM1RPTELLEV($H$40,$H60)+1&gt;=VALUE($L$29)),"Base","Default"))</f>
        <v>Default</v>
      </c>
      <c r="B60" s="16"/>
      <c r="C60" s="16" t="str">
        <f ca="1">_xll.DBRW($G$16,$H60,C$38)</f>
        <v>1</v>
      </c>
      <c r="D60" s="16">
        <f ca="1">_xll.DBRW($D$16,E$7,$H$33,$E$9,$H60,$D$11,$H$34,$D$38)</f>
        <v>0</v>
      </c>
      <c r="E60" s="25">
        <f ca="1">_xll.DBRW($E$16,E$7,$H$33,$E$9,$H60,$D$11,E$38,E$12,E$13)</f>
        <v>0</v>
      </c>
      <c r="F60" s="22"/>
      <c r="G60" s="44" t="str">
        <f ca="1">_xll.DBRW($G$16,$H60,G$13)&amp;IF(_xll.ELLEV($B$10,$H60)&lt;&gt;0,"",IF($D60&lt;&gt;0,"Annual",IF($E60&lt;&gt;0,"LID","")))</f>
        <v/>
      </c>
      <c r="H60" s="117" t="s">
        <v>162</v>
      </c>
      <c r="I60" s="46">
        <f ca="1">_xll.DBRW($B$16,I$7,$H$33,$D$9,$H60,$D$11,I$12,I$13)</f>
        <v>6201317.1420622589</v>
      </c>
      <c r="J60" s="46">
        <f ca="1">_xll.DBRW($B$16,J$7,$H$33,$D$9,$H60,$D$11,J$12,J$13)</f>
        <v>429133.06577416696</v>
      </c>
      <c r="K60" s="46">
        <f ca="1">_xll.DBRW($B$16,K$7,$H$33,$D$9,$H60,$D$11,K$12,K$13)</f>
        <v>70654.63416063333</v>
      </c>
      <c r="L60" s="46">
        <f ca="1">_xll.DBRW($B$16,L$7,$H$33,$D$9,$H60,$D$11,L$12,L$13)</f>
        <v>713254.76270323689</v>
      </c>
      <c r="M60" s="46">
        <f ca="1">_xll.DBRW($B$16,M$7,$H$33,$D$9,$H60,$D$11,M$12,M$13)</f>
        <v>-775740.81556099409</v>
      </c>
      <c r="N60" s="46">
        <f ca="1">_xll.DBRW($B$16,N$7,$H$33,$D$9,$H60,$D$11,N$12,N$13)</f>
        <v>151311.54638497587</v>
      </c>
      <c r="O60" s="46">
        <f ca="1">_xll.DBRW($B$16,O$7,$H$33,$D$9,$H60,$D$11,O$12,O$13)</f>
        <v>171990.40355142613</v>
      </c>
      <c r="P60" s="46">
        <f ca="1">_xll.DBRW($B$16,P$7,$H$33,$D$9,$H60,$D$11,P$12,P$13)</f>
        <v>175109.24512144859</v>
      </c>
      <c r="Q60" s="46">
        <f ca="1">_xll.DBRW($B$16,Q$7,$H$33,$D$9,$H60,$D$11,Q$12,Q$13)</f>
        <v>104651.38581141531</v>
      </c>
      <c r="R60" s="46">
        <f ca="1">_xll.DBRW($B$16,R$7,$H$33,$D$9,$H60,$D$11,R$12,R$13)</f>
        <v>163175.69919569083</v>
      </c>
      <c r="S60" s="46">
        <f ca="1">_xll.DBRW($B$16,S$7,$H$33,$D$9,$H60,$D$11,S$12,S$13)</f>
        <v>-208598.09122000047</v>
      </c>
      <c r="T60" s="46">
        <f ca="1">_xll.DBRW($B$16,T$7,$H$33,$D$9,$H60,$D$11,T$12,T$13)</f>
        <v>-3995.5953300303236</v>
      </c>
      <c r="U60" s="46">
        <f ca="1">_xll.DBRW($B$16,U$7,$H$33,$D$9,$H60,$D$11,U$12,U$13)</f>
        <v>-82323.049519517328</v>
      </c>
      <c r="V60" s="46">
        <f ca="1">_xll.DBRW($B$16,V$7,$H$33,$D$9,$H60,$D$11,V$12,V$13)</f>
        <v>7109940.3331347108</v>
      </c>
      <c r="W60" s="16"/>
      <c r="X60" s="46">
        <f ca="1">_xll.DBRW($B$16,X$7,$H$33,$D$9,$H60,$D$11,X$12,X$13)</f>
        <v>7053413.5764079969</v>
      </c>
      <c r="Y60" s="99">
        <f t="shared" ca="1" si="6"/>
        <v>8.0140992888582119E-3</v>
      </c>
      <c r="Z60" s="16"/>
      <c r="AA60" s="46">
        <f ca="1">_xll.DBRW($B$16,AA$7,$H$33,$D$9,$H60,$D$11,AA$12,AA$13)</f>
        <v>0</v>
      </c>
      <c r="AB60" s="99" t="str">
        <f t="shared" ca="1" si="7"/>
        <v/>
      </c>
      <c r="AC60" s="16"/>
      <c r="AD60" s="109" t="str">
        <f ca="1">_xll.DBRW($B$16,AD$7,$H$33,$D$9,$H60,$D$11,AD$12,AD$13)</f>
        <v/>
      </c>
      <c r="AE60" s="109" t="str">
        <f ca="1">_xll.DBRW($B$16,AE$7,$H$33,$D$9,$H60,$D$11,AE$12,AE$13)</f>
        <v/>
      </c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  <c r="EM60" s="16"/>
      <c r="EN60" s="16"/>
      <c r="EO60" s="16"/>
      <c r="EP60" s="16"/>
      <c r="EQ60" s="16"/>
      <c r="ER60" s="16"/>
      <c r="ES60" s="16"/>
      <c r="ET60" s="16"/>
      <c r="EU60" s="16"/>
      <c r="EV60" s="16"/>
      <c r="EW60" s="16"/>
      <c r="EX60" s="16"/>
      <c r="EY60" s="16"/>
      <c r="EZ60" s="16"/>
      <c r="FA60" s="16"/>
      <c r="FB60" s="16"/>
      <c r="FC60" s="16"/>
      <c r="FD60" s="16"/>
      <c r="FE60" s="16"/>
      <c r="FF60" s="16"/>
      <c r="FG60" s="16"/>
      <c r="FH60" s="16"/>
      <c r="FI60" s="16"/>
      <c r="FJ60" s="16"/>
      <c r="FK60" s="16"/>
      <c r="FL60" s="16"/>
      <c r="FM60" s="16"/>
      <c r="FN60" s="16"/>
      <c r="FO60" s="16"/>
      <c r="FP60" s="16"/>
      <c r="FQ60" s="16"/>
      <c r="FR60" s="16"/>
      <c r="FS60" s="16"/>
      <c r="FT60" s="16"/>
      <c r="FU60" s="16"/>
      <c r="FV60" s="16"/>
      <c r="FW60" s="16"/>
      <c r="FX60" s="16"/>
      <c r="FY60" s="16"/>
      <c r="FZ60" s="16"/>
      <c r="GA60" s="16"/>
      <c r="GB60" s="16"/>
      <c r="GC60" s="16"/>
      <c r="GD60" s="16"/>
      <c r="GE60" s="16"/>
      <c r="GF60" s="16"/>
      <c r="GG60" s="16"/>
      <c r="GH60" s="16"/>
      <c r="GI60" s="16"/>
      <c r="GJ60" s="16"/>
      <c r="GK60" s="16"/>
      <c r="GL60" s="16"/>
      <c r="GM60" s="16"/>
      <c r="GN60" s="16"/>
      <c r="GO60" s="16"/>
      <c r="GP60" s="16"/>
      <c r="GQ60" s="16"/>
      <c r="GR60" s="16"/>
      <c r="GS60" s="16"/>
      <c r="GT60" s="16"/>
      <c r="GU60" s="16"/>
      <c r="GV60" s="16"/>
      <c r="GW60" s="16"/>
      <c r="GX60" s="16"/>
      <c r="GY60" s="16"/>
      <c r="GZ60" s="16"/>
      <c r="HA60" s="16"/>
      <c r="HB60" s="16"/>
      <c r="HC60" s="16"/>
      <c r="HD60" s="16"/>
      <c r="HE60" s="16"/>
      <c r="HF60" s="16"/>
      <c r="HG60" s="16"/>
      <c r="HH60" s="16"/>
      <c r="HI60" s="16"/>
      <c r="HJ60" s="16"/>
      <c r="HK60" s="16"/>
      <c r="HL60" s="16"/>
      <c r="HM60" s="16"/>
      <c r="HN60" s="16"/>
      <c r="HO60" s="16"/>
      <c r="HP60" s="16"/>
      <c r="HQ60" s="16"/>
      <c r="HR60" s="16"/>
      <c r="HS60" s="16"/>
      <c r="HT60" s="16"/>
      <c r="HU60" s="16"/>
      <c r="HV60" s="16"/>
      <c r="HW60" s="16"/>
      <c r="HX60" s="16"/>
      <c r="HY60" s="16"/>
      <c r="HZ60" s="16"/>
      <c r="IA60" s="16"/>
      <c r="IB60" s="16"/>
      <c r="IC60" s="16"/>
      <c r="ID60" s="16"/>
      <c r="IE60" s="16"/>
      <c r="IF60" s="16"/>
      <c r="IG60" s="16"/>
      <c r="IH60" s="16"/>
      <c r="II60" s="16"/>
      <c r="IJ60" s="16"/>
      <c r="IK60" s="16"/>
      <c r="IL60" s="16"/>
      <c r="IM60" s="16"/>
      <c r="IN60" s="16"/>
      <c r="IO60" s="16"/>
      <c r="IP60" s="16"/>
      <c r="IQ60" s="16"/>
      <c r="IR60" s="16"/>
      <c r="IS60" s="16"/>
      <c r="IT60" s="16"/>
      <c r="IU60" s="16"/>
      <c r="IV60" s="16"/>
      <c r="IW60" s="16"/>
      <c r="IX60" s="16"/>
      <c r="IY60" s="16"/>
      <c r="IZ60" s="16"/>
      <c r="JA60" s="16"/>
      <c r="JB60" s="16"/>
      <c r="JC60" s="16"/>
      <c r="JD60" s="16"/>
      <c r="JE60" s="16"/>
      <c r="JF60" s="16"/>
      <c r="JG60" s="16"/>
      <c r="JH60" s="16"/>
      <c r="JI60" s="16"/>
      <c r="JJ60" s="16"/>
      <c r="JK60" s="16"/>
      <c r="JL60" s="16"/>
      <c r="JM60" s="16"/>
      <c r="JN60" s="16"/>
      <c r="JO60" s="16"/>
      <c r="JP60" s="16"/>
      <c r="JQ60" s="16"/>
      <c r="JR60" s="16"/>
      <c r="JS60" s="16"/>
      <c r="JT60" s="16"/>
      <c r="JU60" s="16"/>
      <c r="JV60" s="16"/>
      <c r="JW60" s="16"/>
      <c r="JX60" s="16"/>
      <c r="JY60" s="16"/>
      <c r="JZ60" s="16"/>
      <c r="KA60" s="16"/>
      <c r="KB60" s="16"/>
      <c r="KC60" s="16"/>
      <c r="KD60" s="16"/>
      <c r="KE60" s="16"/>
      <c r="KF60" s="16"/>
      <c r="KG60" s="16"/>
      <c r="KH60" s="16"/>
      <c r="KI60" s="16"/>
      <c r="KJ60" s="16"/>
      <c r="KK60" s="16"/>
      <c r="KL60" s="16"/>
      <c r="KM60" s="16"/>
      <c r="KN60" s="16"/>
      <c r="KO60" s="16"/>
      <c r="KP60" s="16"/>
      <c r="KQ60" s="16"/>
      <c r="KR60" s="16"/>
      <c r="KS60" s="16"/>
      <c r="KT60" s="16"/>
      <c r="KU60" s="16"/>
      <c r="KV60" s="16"/>
      <c r="KW60" s="16"/>
      <c r="KX60" s="16"/>
      <c r="KY60" s="16"/>
      <c r="KZ60" s="16"/>
      <c r="LA60" s="16"/>
      <c r="LB60" s="16"/>
      <c r="LC60" s="16"/>
      <c r="LD60" s="16"/>
      <c r="LE60" s="16"/>
      <c r="LF60" s="16"/>
      <c r="LG60" s="16"/>
      <c r="LH60" s="16"/>
      <c r="LI60" s="16"/>
      <c r="LJ60" s="16"/>
      <c r="LK60" s="16"/>
      <c r="LL60" s="16"/>
      <c r="LM60" s="16"/>
      <c r="LN60" s="16"/>
      <c r="LO60" s="16"/>
      <c r="LP60" s="16"/>
      <c r="LQ60" s="16"/>
      <c r="LR60" s="16"/>
      <c r="LS60" s="16"/>
      <c r="LT60" s="16"/>
      <c r="LU60" s="16"/>
      <c r="LV60" s="16"/>
      <c r="LW60" s="16"/>
      <c r="LX60" s="16"/>
      <c r="LY60" s="16"/>
      <c r="LZ60" s="16"/>
      <c r="MA60" s="16"/>
      <c r="MB60" s="16"/>
      <c r="MC60" s="16"/>
      <c r="MD60" s="16"/>
      <c r="ME60" s="16"/>
      <c r="MF60" s="16"/>
      <c r="MG60" s="16"/>
      <c r="MH60" s="16"/>
      <c r="MI60" s="16"/>
      <c r="MJ60" s="16"/>
      <c r="MK60" s="16"/>
      <c r="ML60" s="16"/>
      <c r="MM60" s="16"/>
      <c r="MN60" s="16"/>
      <c r="MO60" s="16"/>
      <c r="MP60" s="16"/>
      <c r="MQ60" s="16"/>
      <c r="MR60" s="16"/>
      <c r="MS60" s="16"/>
      <c r="MT60" s="16"/>
      <c r="MU60" s="16"/>
      <c r="MV60" s="16"/>
      <c r="MW60" s="16"/>
      <c r="MX60" s="16"/>
      <c r="MY60" s="16"/>
      <c r="MZ60" s="16"/>
      <c r="NA60" s="16"/>
      <c r="NB60" s="16"/>
      <c r="NC60" s="16"/>
      <c r="ND60" s="16"/>
      <c r="NE60" s="16"/>
      <c r="NF60" s="16"/>
      <c r="NG60" s="16"/>
      <c r="NH60" s="16"/>
      <c r="NI60" s="16"/>
      <c r="NJ60" s="16"/>
      <c r="NK60" s="16"/>
      <c r="NL60" s="16"/>
      <c r="NM60" s="16"/>
      <c r="NN60" s="16"/>
      <c r="NO60" s="16"/>
      <c r="NP60" s="16"/>
      <c r="NQ60" s="16"/>
      <c r="NR60" s="16"/>
      <c r="NS60" s="16"/>
      <c r="NT60" s="16"/>
      <c r="NU60" s="16"/>
      <c r="NV60" s="16"/>
      <c r="NW60" s="16"/>
      <c r="NX60" s="16"/>
      <c r="NY60" s="16"/>
      <c r="NZ60" s="16"/>
      <c r="OA60" s="16"/>
      <c r="OB60" s="16"/>
      <c r="OC60" s="16"/>
      <c r="OD60" s="16"/>
      <c r="OE60" s="16"/>
      <c r="OF60" s="16"/>
      <c r="OG60" s="16"/>
      <c r="OH60" s="16"/>
      <c r="OI60" s="16"/>
      <c r="OJ60" s="16"/>
      <c r="OK60" s="16"/>
      <c r="OL60" s="16"/>
      <c r="OM60" s="16"/>
      <c r="ON60" s="16"/>
      <c r="OO60" s="16"/>
      <c r="OP60" s="16"/>
      <c r="OQ60" s="16"/>
      <c r="OR60" s="16"/>
      <c r="OS60" s="16"/>
      <c r="OT60" s="16"/>
      <c r="OU60" s="16"/>
      <c r="OV60" s="16"/>
      <c r="OW60" s="16"/>
      <c r="OX60" s="16"/>
      <c r="OY60" s="16"/>
      <c r="OZ60" s="16"/>
      <c r="PA60" s="16"/>
      <c r="PB60" s="16"/>
      <c r="PC60" s="16"/>
      <c r="PD60" s="16"/>
      <c r="PE60" s="16"/>
      <c r="PF60" s="16"/>
      <c r="PG60" s="16"/>
      <c r="PH60" s="16"/>
      <c r="PI60" s="16"/>
      <c r="PJ60" s="16"/>
      <c r="PK60" s="16"/>
      <c r="PL60" s="16"/>
      <c r="PM60" s="16"/>
      <c r="PN60" s="16"/>
      <c r="PO60" s="16"/>
      <c r="PP60" s="16"/>
      <c r="PQ60" s="16"/>
      <c r="PR60" s="16"/>
      <c r="PS60" s="16"/>
      <c r="PT60" s="16"/>
      <c r="PU60" s="16"/>
      <c r="PV60" s="16"/>
      <c r="PW60" s="16"/>
      <c r="PX60" s="16"/>
      <c r="PY60" s="16"/>
      <c r="PZ60" s="16"/>
      <c r="QA60" s="16"/>
      <c r="QB60" s="16"/>
      <c r="QC60" s="16"/>
      <c r="QD60" s="16"/>
      <c r="QE60" s="16"/>
      <c r="QF60" s="16"/>
      <c r="QG60" s="16"/>
      <c r="QH60" s="16"/>
      <c r="QI60" s="16"/>
      <c r="QJ60" s="16"/>
      <c r="QK60" s="16"/>
      <c r="QL60" s="16"/>
      <c r="QM60" s="16"/>
      <c r="QN60" s="16"/>
      <c r="QO60" s="16"/>
      <c r="QP60" s="16"/>
      <c r="QQ60" s="16"/>
      <c r="QR60" s="16"/>
      <c r="QS60" s="16"/>
      <c r="QT60" s="16"/>
      <c r="QU60" s="16"/>
      <c r="QV60" s="16"/>
      <c r="QW60" s="16"/>
      <c r="QX60" s="16"/>
      <c r="QY60" s="16"/>
      <c r="QZ60" s="16"/>
      <c r="RA60" s="16"/>
      <c r="RB60" s="16"/>
      <c r="RC60" s="16"/>
      <c r="RD60" s="16"/>
      <c r="RE60" s="16"/>
      <c r="RF60" s="16"/>
      <c r="RG60" s="16"/>
      <c r="RH60" s="16"/>
      <c r="RI60" s="16"/>
      <c r="RJ60" s="16"/>
      <c r="RK60" s="16"/>
      <c r="RL60" s="16"/>
      <c r="RM60" s="16"/>
      <c r="RN60" s="16"/>
      <c r="RO60" s="16"/>
      <c r="RP60" s="16"/>
      <c r="RQ60" s="16"/>
      <c r="RR60" s="16"/>
      <c r="RS60" s="16"/>
      <c r="RT60" s="16"/>
      <c r="RU60" s="16"/>
      <c r="RV60" s="16"/>
      <c r="RW60" s="16"/>
      <c r="RX60" s="16"/>
      <c r="RY60" s="16"/>
      <c r="RZ60" s="16"/>
      <c r="SA60" s="16"/>
      <c r="SB60" s="16"/>
      <c r="SC60" s="16"/>
      <c r="SD60" s="16"/>
      <c r="SE60" s="16"/>
      <c r="SF60" s="16"/>
      <c r="SG60" s="16"/>
      <c r="SH60" s="16"/>
      <c r="SI60" s="16"/>
      <c r="SJ60" s="16"/>
      <c r="SK60" s="16"/>
      <c r="SL60" s="16"/>
      <c r="SM60" s="16"/>
      <c r="SN60" s="16"/>
      <c r="SO60" s="16"/>
      <c r="SP60" s="16"/>
      <c r="SQ60" s="16"/>
      <c r="SR60" s="16"/>
      <c r="SS60" s="16"/>
      <c r="ST60" s="16"/>
      <c r="SU60" s="16"/>
      <c r="SV60" s="16"/>
      <c r="SW60" s="16"/>
      <c r="SX60" s="16"/>
      <c r="SY60" s="16"/>
      <c r="SZ60" s="16"/>
      <c r="TA60" s="16"/>
      <c r="TB60" s="16"/>
      <c r="TC60" s="16"/>
      <c r="TD60" s="16"/>
      <c r="TE60" s="16"/>
      <c r="TF60" s="16"/>
      <c r="TG60" s="16"/>
      <c r="TH60" s="16"/>
      <c r="TI60" s="16"/>
      <c r="TJ60" s="16"/>
      <c r="TK60" s="16"/>
      <c r="TL60" s="16"/>
      <c r="TM60" s="16"/>
      <c r="TN60" s="16"/>
      <c r="TO60" s="16"/>
      <c r="TP60" s="16"/>
      <c r="TQ60" s="16"/>
      <c r="TR60" s="16"/>
      <c r="TS60" s="16"/>
      <c r="TT60" s="16"/>
      <c r="TU60" s="16"/>
      <c r="TV60" s="16"/>
      <c r="TW60" s="16"/>
      <c r="TX60" s="16"/>
      <c r="TY60" s="16"/>
      <c r="TZ60" s="16"/>
      <c r="UA60" s="16"/>
      <c r="UB60" s="16"/>
      <c r="UC60" s="16"/>
      <c r="UD60" s="16"/>
      <c r="UE60" s="16"/>
      <c r="UF60" s="16"/>
      <c r="UG60" s="16"/>
      <c r="UH60" s="16"/>
      <c r="UI60" s="16"/>
      <c r="UJ60" s="16"/>
      <c r="UK60" s="16"/>
      <c r="UL60" s="16"/>
      <c r="UM60" s="16"/>
      <c r="UN60" s="16"/>
      <c r="UO60" s="16"/>
      <c r="UP60" s="16"/>
      <c r="UQ60" s="16"/>
      <c r="UR60" s="16"/>
      <c r="US60" s="16"/>
      <c r="UT60" s="16"/>
      <c r="UU60" s="16"/>
      <c r="UV60" s="16"/>
      <c r="UW60" s="16"/>
      <c r="UX60" s="16"/>
      <c r="UY60" s="16"/>
      <c r="UZ60" s="16"/>
      <c r="VA60" s="16"/>
      <c r="VB60" s="16"/>
      <c r="VC60" s="16"/>
      <c r="VD60" s="16"/>
      <c r="VE60" s="16"/>
      <c r="VF60" s="16"/>
      <c r="VG60" s="16"/>
      <c r="VH60" s="16"/>
      <c r="VI60" s="16"/>
      <c r="VJ60" s="16"/>
      <c r="VK60" s="16"/>
      <c r="VL60" s="16"/>
      <c r="VM60" s="16"/>
      <c r="VN60" s="16"/>
      <c r="VO60" s="16"/>
      <c r="VP60" s="16"/>
      <c r="VQ60" s="16"/>
      <c r="VR60" s="16"/>
      <c r="VS60" s="16"/>
      <c r="VT60" s="16"/>
      <c r="VU60" s="16"/>
      <c r="VV60" s="16"/>
      <c r="VW60" s="16"/>
      <c r="VX60" s="16"/>
      <c r="VY60" s="16"/>
      <c r="VZ60" s="16"/>
      <c r="WA60" s="16"/>
      <c r="WB60" s="16"/>
      <c r="WC60" s="16"/>
      <c r="WD60" s="16"/>
      <c r="WE60" s="16"/>
      <c r="WF60" s="16"/>
      <c r="WG60" s="16"/>
      <c r="WH60" s="16"/>
      <c r="WI60" s="16"/>
      <c r="WJ60" s="16"/>
      <c r="WK60" s="16"/>
      <c r="WL60" s="16"/>
      <c r="WM60" s="16"/>
      <c r="WN60" s="16"/>
      <c r="WO60" s="16"/>
      <c r="WP60" s="16"/>
      <c r="WQ60" s="16"/>
      <c r="WR60" s="16"/>
      <c r="WS60" s="16"/>
      <c r="WT60" s="16"/>
      <c r="WU60" s="16"/>
      <c r="WV60" s="16"/>
      <c r="WW60" s="16"/>
      <c r="WX60" s="16"/>
      <c r="WY60" s="16"/>
      <c r="WZ60" s="16"/>
      <c r="XA60" s="16"/>
      <c r="XB60" s="16"/>
      <c r="XC60" s="16"/>
      <c r="XD60" s="16"/>
      <c r="XE60" s="16"/>
      <c r="XF60" s="16"/>
      <c r="XG60" s="16"/>
      <c r="XH60" s="16"/>
      <c r="XI60" s="16"/>
      <c r="XJ60" s="16"/>
      <c r="XK60" s="16"/>
      <c r="XL60" s="16"/>
      <c r="XM60" s="16"/>
      <c r="XN60" s="16"/>
      <c r="XO60" s="16"/>
      <c r="XP60" s="16"/>
      <c r="XQ60" s="16"/>
      <c r="XR60" s="16"/>
      <c r="XS60" s="16"/>
      <c r="XT60" s="16"/>
      <c r="XU60" s="16"/>
      <c r="XV60" s="16"/>
      <c r="XW60" s="16"/>
      <c r="XX60" s="16"/>
      <c r="XY60" s="16"/>
      <c r="XZ60" s="16"/>
      <c r="YA60" s="16"/>
      <c r="YB60" s="16"/>
      <c r="YC60" s="16"/>
      <c r="YD60" s="16"/>
      <c r="YE60" s="16"/>
      <c r="YF60" s="16"/>
      <c r="YG60" s="16"/>
      <c r="YH60" s="16"/>
      <c r="YI60" s="16"/>
      <c r="YJ60" s="16"/>
      <c r="YK60" s="16"/>
      <c r="YL60" s="16"/>
      <c r="YM60" s="16"/>
      <c r="YN60" s="16"/>
      <c r="YO60" s="16"/>
      <c r="YP60" s="16"/>
      <c r="YQ60" s="16"/>
      <c r="YR60" s="16"/>
      <c r="YS60" s="16"/>
      <c r="YT60" s="16"/>
      <c r="YU60" s="16"/>
      <c r="YV60" s="16"/>
      <c r="YW60" s="16"/>
      <c r="YX60" s="16"/>
      <c r="YY60" s="16"/>
      <c r="YZ60" s="16"/>
      <c r="ZA60" s="16"/>
      <c r="ZB60" s="16"/>
      <c r="ZC60" s="16"/>
      <c r="ZD60" s="16"/>
      <c r="ZE60" s="16"/>
      <c r="ZF60" s="16"/>
      <c r="ZG60" s="16"/>
      <c r="ZH60" s="16"/>
      <c r="ZI60" s="16"/>
      <c r="ZJ60" s="16"/>
      <c r="ZK60" s="16"/>
      <c r="ZL60" s="16"/>
      <c r="ZM60" s="16"/>
      <c r="ZN60" s="16"/>
      <c r="ZO60" s="16"/>
      <c r="ZP60" s="16"/>
      <c r="ZQ60" s="16"/>
      <c r="ZR60" s="16"/>
      <c r="ZS60" s="16"/>
      <c r="ZT60" s="16"/>
      <c r="ZU60" s="16"/>
      <c r="ZV60" s="16"/>
      <c r="ZW60" s="16"/>
      <c r="ZX60" s="16"/>
      <c r="ZY60" s="16"/>
      <c r="ZZ60" s="16"/>
      <c r="AAA60" s="16"/>
      <c r="AAB60" s="16"/>
      <c r="AAC60" s="16"/>
      <c r="AAD60" s="16"/>
      <c r="AAE60" s="16"/>
      <c r="AAF60" s="16"/>
      <c r="AAG60" s="16"/>
      <c r="AAH60" s="16"/>
      <c r="AAI60" s="16"/>
      <c r="AAJ60" s="16"/>
      <c r="AAK60" s="16"/>
      <c r="AAL60" s="16"/>
      <c r="AAM60" s="16"/>
      <c r="AAN60" s="16"/>
      <c r="AAO60" s="16"/>
      <c r="AAP60" s="16"/>
      <c r="AAQ60" s="16"/>
      <c r="AAR60" s="16"/>
      <c r="AAS60" s="16"/>
      <c r="AAT60" s="16"/>
      <c r="AAU60" s="16"/>
      <c r="AAV60" s="16"/>
      <c r="AAW60" s="16"/>
      <c r="AAX60" s="16"/>
      <c r="AAY60" s="16"/>
      <c r="AAZ60" s="16"/>
      <c r="ABA60" s="16"/>
      <c r="ABB60" s="16"/>
      <c r="ABC60" s="16"/>
      <c r="ABD60" s="16"/>
      <c r="ABE60" s="16"/>
      <c r="ABF60" s="16"/>
      <c r="ABG60" s="16"/>
      <c r="ABH60" s="16"/>
      <c r="ABI60" s="16"/>
      <c r="ABJ60" s="16"/>
      <c r="ABK60" s="16"/>
      <c r="ABL60" s="16"/>
      <c r="ABM60" s="16"/>
      <c r="ABN60" s="16"/>
      <c r="ABO60" s="16"/>
      <c r="ABP60" s="16"/>
      <c r="ABQ60" s="16"/>
      <c r="ABR60" s="16"/>
      <c r="ABS60" s="16"/>
      <c r="ABT60" s="16"/>
      <c r="ABU60" s="16"/>
      <c r="ABV60" s="16"/>
      <c r="ABW60" s="16"/>
      <c r="ABX60" s="16"/>
      <c r="ABY60" s="16"/>
      <c r="ABZ60" s="16"/>
      <c r="ACA60" s="16"/>
      <c r="ACB60" s="16"/>
      <c r="ACC60" s="16"/>
      <c r="ACD60" s="16"/>
      <c r="ACE60" s="16"/>
      <c r="ACF60" s="16"/>
      <c r="ACG60" s="16"/>
      <c r="ACH60" s="16"/>
      <c r="ACI60" s="16"/>
      <c r="ACJ60" s="16"/>
      <c r="ACK60" s="16"/>
      <c r="ACL60" s="16"/>
      <c r="ACM60" s="16"/>
      <c r="ACN60" s="16"/>
      <c r="ACO60" s="16"/>
      <c r="ACP60" s="16"/>
      <c r="ACQ60" s="16"/>
      <c r="ACR60" s="16"/>
      <c r="ACS60" s="16"/>
      <c r="ACT60" s="16"/>
      <c r="ACU60" s="16"/>
      <c r="ACV60" s="16"/>
      <c r="ACW60" s="16"/>
      <c r="ACX60" s="16"/>
      <c r="ACY60" s="16"/>
      <c r="ACZ60" s="16"/>
      <c r="ADA60" s="16"/>
      <c r="ADB60" s="16"/>
      <c r="ADC60" s="16"/>
      <c r="ADD60" s="16"/>
      <c r="ADE60" s="16"/>
      <c r="ADF60" s="16"/>
      <c r="ADG60" s="16"/>
      <c r="ADH60" s="16"/>
      <c r="ADI60" s="16"/>
      <c r="ADJ60" s="16"/>
      <c r="ADK60" s="16"/>
      <c r="ADL60" s="16"/>
      <c r="ADM60" s="16"/>
      <c r="ADN60" s="16"/>
      <c r="ADO60" s="16"/>
      <c r="ADP60" s="16"/>
      <c r="ADQ60" s="16"/>
      <c r="ADR60" s="16"/>
      <c r="ADS60" s="16"/>
      <c r="ADT60" s="16"/>
      <c r="ADU60" s="16"/>
      <c r="ADV60" s="16"/>
      <c r="ADW60" s="16"/>
      <c r="ADX60" s="16"/>
      <c r="ADY60" s="16"/>
      <c r="ADZ60" s="16"/>
      <c r="AEA60" s="16"/>
      <c r="AEB60" s="16"/>
      <c r="AEC60" s="16"/>
      <c r="AED60" s="16"/>
      <c r="AEE60" s="16"/>
      <c r="AEF60" s="16"/>
      <c r="AEG60" s="16"/>
      <c r="AEH60" s="16"/>
      <c r="AEI60" s="16"/>
      <c r="AEJ60" s="16"/>
      <c r="AEK60" s="16"/>
      <c r="AEL60" s="16"/>
      <c r="AEM60" s="16"/>
      <c r="AEN60" s="16"/>
      <c r="AEO60" s="16"/>
      <c r="AEP60" s="16"/>
      <c r="AEQ60" s="16"/>
      <c r="AER60" s="16"/>
      <c r="AES60" s="16"/>
      <c r="AET60" s="16"/>
      <c r="AEU60" s="16"/>
      <c r="AEV60" s="16"/>
      <c r="AEW60" s="16"/>
      <c r="AEX60" s="16"/>
      <c r="AEY60" s="16"/>
      <c r="AEZ60" s="16"/>
      <c r="AFA60" s="16"/>
      <c r="AFB60" s="16"/>
      <c r="AFC60" s="16"/>
      <c r="AFD60" s="16"/>
      <c r="AFE60" s="16"/>
      <c r="AFF60" s="16"/>
      <c r="AFG60" s="16"/>
      <c r="AFH60" s="16"/>
      <c r="AFI60" s="16"/>
      <c r="AFJ60" s="16"/>
      <c r="AFK60" s="16"/>
      <c r="AFL60" s="16"/>
      <c r="AFM60" s="16"/>
      <c r="AFN60" s="16"/>
      <c r="AFO60" s="16"/>
      <c r="AFP60" s="16"/>
      <c r="AFQ60" s="16"/>
      <c r="AFR60" s="16"/>
      <c r="AFS60" s="16"/>
      <c r="AFT60" s="16"/>
      <c r="AFU60" s="16"/>
      <c r="AFV60" s="16"/>
      <c r="AFW60" s="16"/>
      <c r="AFX60" s="16"/>
      <c r="AFY60" s="16"/>
      <c r="AFZ60" s="16"/>
      <c r="AGA60" s="16"/>
      <c r="AGB60" s="16"/>
      <c r="AGC60" s="16"/>
      <c r="AGD60" s="16"/>
      <c r="AGE60" s="16"/>
      <c r="AGF60" s="16"/>
      <c r="AGG60" s="16"/>
      <c r="AGH60" s="16"/>
      <c r="AGI60" s="16"/>
      <c r="AGJ60" s="16"/>
      <c r="AGK60" s="16"/>
      <c r="AGL60" s="16"/>
      <c r="AGM60" s="16"/>
      <c r="AGN60" s="16"/>
      <c r="AGO60" s="16"/>
      <c r="AGP60" s="16"/>
      <c r="AGQ60" s="16"/>
      <c r="AGR60" s="16"/>
      <c r="AGS60" s="16"/>
      <c r="AGT60" s="16"/>
      <c r="AGU60" s="16"/>
      <c r="AGV60" s="16"/>
      <c r="AGW60" s="16"/>
      <c r="AGX60" s="16"/>
      <c r="AGY60" s="16"/>
      <c r="AGZ60" s="16"/>
      <c r="AHA60" s="16"/>
      <c r="AHB60" s="16"/>
      <c r="AHC60" s="16"/>
      <c r="AHD60" s="16"/>
      <c r="AHE60" s="16"/>
      <c r="AHF60" s="16"/>
      <c r="AHG60" s="16"/>
      <c r="AHH60" s="16"/>
      <c r="AHI60" s="16"/>
      <c r="AHJ60" s="16"/>
      <c r="AHK60" s="16"/>
      <c r="AHL60" s="16"/>
      <c r="AHM60" s="16"/>
      <c r="AHN60" s="16"/>
      <c r="AHO60" s="16"/>
      <c r="AHP60" s="16"/>
      <c r="AHQ60" s="16"/>
      <c r="AHR60" s="16"/>
      <c r="AHS60" s="16"/>
      <c r="AHT60" s="16"/>
      <c r="AHU60" s="16"/>
      <c r="AHV60" s="16"/>
      <c r="AHW60" s="16"/>
      <c r="AHX60" s="16"/>
      <c r="AHY60" s="16"/>
      <c r="AHZ60" s="16"/>
      <c r="AIA60" s="16"/>
      <c r="AIB60" s="16"/>
      <c r="AIC60" s="16"/>
      <c r="AID60" s="16"/>
      <c r="AIE60" s="16"/>
      <c r="AIF60" s="16"/>
      <c r="AIG60" s="16"/>
      <c r="AIH60" s="16"/>
      <c r="AII60" s="16"/>
      <c r="AIJ60" s="16"/>
      <c r="AIK60" s="16"/>
      <c r="AIL60" s="16"/>
      <c r="AIM60" s="16"/>
      <c r="AIN60" s="16"/>
      <c r="AIO60" s="16"/>
      <c r="AIP60" s="16"/>
      <c r="AIQ60" s="16"/>
      <c r="AIR60" s="16"/>
      <c r="AIS60" s="16"/>
      <c r="AIT60" s="16"/>
      <c r="AIU60" s="16"/>
      <c r="AIV60" s="16"/>
      <c r="AIW60" s="16"/>
      <c r="AIX60" s="16"/>
      <c r="AIY60" s="16"/>
      <c r="AIZ60" s="16"/>
      <c r="AJA60" s="16"/>
      <c r="AJB60" s="16"/>
      <c r="AJC60" s="16"/>
      <c r="AJD60" s="16"/>
      <c r="AJE60" s="16"/>
      <c r="AJF60" s="16"/>
      <c r="AJG60" s="16"/>
      <c r="AJH60" s="16"/>
      <c r="AJI60" s="16"/>
      <c r="AJJ60" s="16"/>
      <c r="AJK60" s="16"/>
      <c r="AJL60" s="16"/>
      <c r="AJM60" s="16"/>
      <c r="AJN60" s="16"/>
      <c r="AJO60" s="16"/>
      <c r="AJP60" s="16"/>
      <c r="AJQ60" s="16"/>
      <c r="AJR60" s="16"/>
      <c r="AJS60" s="16"/>
      <c r="AJT60" s="16"/>
      <c r="AJU60" s="16"/>
      <c r="AJV60" s="16"/>
      <c r="AJW60" s="16"/>
      <c r="AJX60" s="16"/>
      <c r="AJY60" s="16"/>
      <c r="AJZ60" s="16"/>
      <c r="AKA60" s="16"/>
      <c r="AKB60" s="16"/>
      <c r="AKC60" s="16"/>
      <c r="AKD60" s="16"/>
      <c r="AKE60" s="16"/>
      <c r="AKF60" s="16"/>
      <c r="AKG60" s="16"/>
      <c r="AKH60" s="16"/>
      <c r="AKI60" s="16"/>
      <c r="AKJ60" s="16"/>
      <c r="AKK60" s="16"/>
      <c r="AKL60" s="16"/>
      <c r="AKM60" s="16"/>
      <c r="AKN60" s="16"/>
      <c r="AKO60" s="16"/>
      <c r="AKP60" s="16"/>
      <c r="AKQ60" s="16"/>
      <c r="AKR60" s="16"/>
      <c r="AKS60" s="16"/>
      <c r="AKT60" s="16"/>
      <c r="AKU60" s="16"/>
      <c r="AKV60" s="16"/>
      <c r="AKW60" s="16"/>
      <c r="AKX60" s="16"/>
      <c r="AKY60" s="16"/>
      <c r="AKZ60" s="16"/>
      <c r="ALA60" s="16"/>
      <c r="ALB60" s="16"/>
      <c r="ALC60" s="16"/>
      <c r="ALD60" s="16"/>
      <c r="ALE60" s="16"/>
      <c r="ALF60" s="16"/>
      <c r="ALG60" s="16"/>
      <c r="ALH60" s="16"/>
      <c r="ALI60" s="16"/>
      <c r="ALJ60" s="16"/>
      <c r="ALK60" s="16"/>
      <c r="ALL60" s="16"/>
    </row>
    <row r="61" spans="1:1000" customFormat="1" ht="12.75" x14ac:dyDescent="0.2">
      <c r="A61" s="41" t="str">
        <f ca="1">IF(_xll.TM1RPTELLEV($H$40,$H61)=0,"Root",IF(OR(_xll.ELLEV($B$10,$H61)=0,_xll.TM1RPTELLEV($H$40,$H61)+1&gt;=VALUE($L$29)),"Base","Default"))</f>
        <v>Base</v>
      </c>
      <c r="B61" s="16"/>
      <c r="C61" s="16" t="str">
        <f ca="1">_xll.DBRW($G$16,$H61,C$38)</f>
        <v>1</v>
      </c>
      <c r="D61" s="16">
        <f ca="1">_xll.DBRW($D$16,E$7,$H$33,$E$9,$H61,$D$11,$H$34,$D$38)</f>
        <v>0</v>
      </c>
      <c r="E61" s="25">
        <f ca="1">_xll.DBRW($E$16,E$7,$H$33,$E$9,$H61,$D$11,E$38,E$12,E$13)</f>
        <v>0</v>
      </c>
      <c r="F61" s="22"/>
      <c r="G61" s="89" t="str">
        <f ca="1">_xll.DBRW($G$16,$H61,G$13)&amp;IF(_xll.ELLEV($B$10,$H61)&lt;&gt;0,"",IF($D61&lt;&gt;0,"Annual",IF($E61&lt;&gt;0,"LID","")))</f>
        <v/>
      </c>
      <c r="H61" s="116" t="s">
        <v>163</v>
      </c>
      <c r="I61" s="91">
        <f ca="1">_xll.DBRW($B$16,I$7,$H$33,$D$9,$H61,$D$11,I$12,I$13)</f>
        <v>-19765.650570387079</v>
      </c>
      <c r="J61" s="91">
        <f ca="1">_xll.DBRW($B$16,J$7,$H$33,$D$9,$H61,$D$11,J$12,J$13)</f>
        <v>-1192.844247570411</v>
      </c>
      <c r="K61" s="91">
        <f ca="1">_xll.DBRW($B$16,K$7,$H$33,$D$9,$H61,$D$11,K$12,K$13)</f>
        <v>-18.131996828885129</v>
      </c>
      <c r="L61" s="91">
        <f ca="1">_xll.DBRW($B$16,L$7,$H$33,$D$9,$H61,$D$11,L$12,L$13)</f>
        <v>-2044.3782822645021</v>
      </c>
      <c r="M61" s="91">
        <f ca="1">_xll.DBRW($B$16,M$7,$H$33,$D$9,$H61,$D$11,M$12,M$13)</f>
        <v>673.89414415837666</v>
      </c>
      <c r="N61" s="91">
        <f ca="1">_xll.DBRW($B$16,N$7,$H$33,$D$9,$H61,$D$11,N$12,N$13)</f>
        <v>-726.107966480046</v>
      </c>
      <c r="O61" s="91">
        <f ca="1">_xll.DBRW($B$16,O$7,$H$33,$D$9,$H61,$D$11,O$12,O$13)</f>
        <v>-683.97492185954104</v>
      </c>
      <c r="P61" s="91">
        <f ca="1">_xll.DBRW($B$16,P$7,$H$33,$D$9,$H61,$D$11,P$12,P$13)</f>
        <v>-486.74425813050698</v>
      </c>
      <c r="Q61" s="91">
        <f ca="1">_xll.DBRW($B$16,Q$7,$H$33,$D$9,$H61,$D$11,Q$12,Q$13)</f>
        <v>-26.856534156796599</v>
      </c>
      <c r="R61" s="91">
        <f ca="1">_xll.DBRW($B$16,R$7,$H$33,$D$9,$H61,$D$11,R$12,R$13)</f>
        <v>-467.705051648976</v>
      </c>
      <c r="S61" s="91">
        <f ca="1">_xll.DBRW($B$16,S$7,$H$33,$D$9,$H61,$D$11,S$12,S$13)</f>
        <v>181.21133932357901</v>
      </c>
      <c r="T61" s="91">
        <f ca="1">_xll.DBRW($B$16,T$7,$H$33,$D$9,$H61,$D$11,T$12,T$13)</f>
        <v>-136.263148015383</v>
      </c>
      <c r="U61" s="91">
        <f ca="1">_xll.DBRW($B$16,U$7,$H$33,$D$9,$H61,$D$11,U$12,U$13)</f>
        <v>-480.24247170855</v>
      </c>
      <c r="V61" s="91">
        <f ca="1">_xll.DBRW($B$16,V$7,$H$33,$D$9,$H61,$D$11,V$12,V$13)</f>
        <v>-25173.793965568722</v>
      </c>
      <c r="W61" s="16"/>
      <c r="X61" s="92">
        <f ca="1">_xll.DBRW($B$16,X$7,$H$33,$D$9,$H61,$D$11,X$12,X$13)</f>
        <v>-24447.061819299812</v>
      </c>
      <c r="Y61" s="93">
        <f t="shared" ca="1" si="6"/>
        <v>2.9726768461606712E-2</v>
      </c>
      <c r="Z61" s="16"/>
      <c r="AA61" s="92">
        <f ca="1">_xll.DBRW($B$16,AA$7,$H$33,$D$9,$H61,$D$11,AA$12,AA$13)</f>
        <v>0</v>
      </c>
      <c r="AB61" s="93" t="str">
        <f t="shared" ca="1" si="7"/>
        <v/>
      </c>
      <c r="AC61" s="16"/>
      <c r="AD61" s="111" t="str">
        <f ca="1">_xll.DBRW($B$16,AD$7,$H$33,$D$9,$H61,$D$11,AD$12,AD$13)</f>
        <v/>
      </c>
      <c r="AE61" s="111" t="str">
        <f ca="1">_xll.DBRW($B$16,AE$7,$H$33,$D$9,$H61,$D$11,AE$12,AE$13)</f>
        <v/>
      </c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  <c r="EM61" s="16"/>
      <c r="EN61" s="16"/>
      <c r="EO61" s="16"/>
      <c r="EP61" s="16"/>
      <c r="EQ61" s="16"/>
      <c r="ER61" s="16"/>
      <c r="ES61" s="16"/>
      <c r="ET61" s="16"/>
      <c r="EU61" s="16"/>
      <c r="EV61" s="16"/>
      <c r="EW61" s="16"/>
      <c r="EX61" s="16"/>
      <c r="EY61" s="16"/>
      <c r="EZ61" s="16"/>
      <c r="FA61" s="16"/>
      <c r="FB61" s="16"/>
      <c r="FC61" s="16"/>
      <c r="FD61" s="16"/>
      <c r="FE61" s="16"/>
      <c r="FF61" s="16"/>
      <c r="FG61" s="16"/>
      <c r="FH61" s="16"/>
      <c r="FI61" s="16"/>
      <c r="FJ61" s="16"/>
      <c r="FK61" s="16"/>
      <c r="FL61" s="16"/>
      <c r="FM61" s="16"/>
      <c r="FN61" s="16"/>
      <c r="FO61" s="16"/>
      <c r="FP61" s="16"/>
      <c r="FQ61" s="16"/>
      <c r="FR61" s="16"/>
      <c r="FS61" s="16"/>
      <c r="FT61" s="16"/>
      <c r="FU61" s="16"/>
      <c r="FV61" s="16"/>
      <c r="FW61" s="16"/>
      <c r="FX61" s="16"/>
      <c r="FY61" s="16"/>
      <c r="FZ61" s="16"/>
      <c r="GA61" s="16"/>
      <c r="GB61" s="16"/>
      <c r="GC61" s="16"/>
      <c r="GD61" s="16"/>
      <c r="GE61" s="16"/>
      <c r="GF61" s="16"/>
      <c r="GG61" s="16"/>
      <c r="GH61" s="16"/>
      <c r="GI61" s="16"/>
      <c r="GJ61" s="16"/>
      <c r="GK61" s="16"/>
      <c r="GL61" s="16"/>
      <c r="GM61" s="16"/>
      <c r="GN61" s="16"/>
      <c r="GO61" s="16"/>
      <c r="GP61" s="16"/>
      <c r="GQ61" s="16"/>
      <c r="GR61" s="16"/>
      <c r="GS61" s="16"/>
      <c r="GT61" s="16"/>
      <c r="GU61" s="16"/>
      <c r="GV61" s="16"/>
      <c r="GW61" s="16"/>
      <c r="GX61" s="16"/>
      <c r="GY61" s="16"/>
      <c r="GZ61" s="16"/>
      <c r="HA61" s="16"/>
      <c r="HB61" s="16"/>
      <c r="HC61" s="16"/>
      <c r="HD61" s="16"/>
      <c r="HE61" s="16"/>
      <c r="HF61" s="16"/>
      <c r="HG61" s="16"/>
      <c r="HH61" s="16"/>
      <c r="HI61" s="16"/>
      <c r="HJ61" s="16"/>
      <c r="HK61" s="16"/>
      <c r="HL61" s="16"/>
      <c r="HM61" s="16"/>
      <c r="HN61" s="16"/>
      <c r="HO61" s="16"/>
      <c r="HP61" s="16"/>
      <c r="HQ61" s="16"/>
      <c r="HR61" s="16"/>
      <c r="HS61" s="16"/>
      <c r="HT61" s="16"/>
      <c r="HU61" s="16"/>
      <c r="HV61" s="16"/>
      <c r="HW61" s="16"/>
      <c r="HX61" s="16"/>
      <c r="HY61" s="16"/>
      <c r="HZ61" s="16"/>
      <c r="IA61" s="16"/>
      <c r="IB61" s="16"/>
      <c r="IC61" s="16"/>
      <c r="ID61" s="16"/>
      <c r="IE61" s="16"/>
      <c r="IF61" s="16"/>
      <c r="IG61" s="16"/>
      <c r="IH61" s="16"/>
      <c r="II61" s="16"/>
      <c r="IJ61" s="16"/>
      <c r="IK61" s="16"/>
      <c r="IL61" s="16"/>
      <c r="IM61" s="16"/>
      <c r="IN61" s="16"/>
      <c r="IO61" s="16"/>
      <c r="IP61" s="16"/>
      <c r="IQ61" s="16"/>
      <c r="IR61" s="16"/>
      <c r="IS61" s="16"/>
      <c r="IT61" s="16"/>
      <c r="IU61" s="16"/>
      <c r="IV61" s="16"/>
      <c r="IW61" s="16"/>
      <c r="IX61" s="16"/>
      <c r="IY61" s="16"/>
      <c r="IZ61" s="16"/>
      <c r="JA61" s="16"/>
      <c r="JB61" s="16"/>
      <c r="JC61" s="16"/>
      <c r="JD61" s="16"/>
      <c r="JE61" s="16"/>
      <c r="JF61" s="16"/>
      <c r="JG61" s="16"/>
      <c r="JH61" s="16"/>
      <c r="JI61" s="16"/>
      <c r="JJ61" s="16"/>
      <c r="JK61" s="16"/>
      <c r="JL61" s="16"/>
      <c r="JM61" s="16"/>
      <c r="JN61" s="16"/>
      <c r="JO61" s="16"/>
      <c r="JP61" s="16"/>
      <c r="JQ61" s="16"/>
      <c r="JR61" s="16"/>
      <c r="JS61" s="16"/>
      <c r="JT61" s="16"/>
      <c r="JU61" s="16"/>
      <c r="JV61" s="16"/>
      <c r="JW61" s="16"/>
      <c r="JX61" s="16"/>
      <c r="JY61" s="16"/>
      <c r="JZ61" s="16"/>
      <c r="KA61" s="16"/>
      <c r="KB61" s="16"/>
      <c r="KC61" s="16"/>
      <c r="KD61" s="16"/>
      <c r="KE61" s="16"/>
      <c r="KF61" s="16"/>
      <c r="KG61" s="16"/>
      <c r="KH61" s="16"/>
      <c r="KI61" s="16"/>
      <c r="KJ61" s="16"/>
      <c r="KK61" s="16"/>
      <c r="KL61" s="16"/>
      <c r="KM61" s="16"/>
      <c r="KN61" s="16"/>
      <c r="KO61" s="16"/>
      <c r="KP61" s="16"/>
      <c r="KQ61" s="16"/>
      <c r="KR61" s="16"/>
      <c r="KS61" s="16"/>
      <c r="KT61" s="16"/>
      <c r="KU61" s="16"/>
      <c r="KV61" s="16"/>
      <c r="KW61" s="16"/>
      <c r="KX61" s="16"/>
      <c r="KY61" s="16"/>
      <c r="KZ61" s="16"/>
      <c r="LA61" s="16"/>
      <c r="LB61" s="16"/>
      <c r="LC61" s="16"/>
      <c r="LD61" s="16"/>
      <c r="LE61" s="16"/>
      <c r="LF61" s="16"/>
      <c r="LG61" s="16"/>
      <c r="LH61" s="16"/>
      <c r="LI61" s="16"/>
      <c r="LJ61" s="16"/>
      <c r="LK61" s="16"/>
      <c r="LL61" s="16"/>
      <c r="LM61" s="16"/>
      <c r="LN61" s="16"/>
      <c r="LO61" s="16"/>
      <c r="LP61" s="16"/>
      <c r="LQ61" s="16"/>
      <c r="LR61" s="16"/>
      <c r="LS61" s="16"/>
      <c r="LT61" s="16"/>
      <c r="LU61" s="16"/>
      <c r="LV61" s="16"/>
      <c r="LW61" s="16"/>
      <c r="LX61" s="16"/>
      <c r="LY61" s="16"/>
      <c r="LZ61" s="16"/>
      <c r="MA61" s="16"/>
      <c r="MB61" s="16"/>
      <c r="MC61" s="16"/>
      <c r="MD61" s="16"/>
      <c r="ME61" s="16"/>
      <c r="MF61" s="16"/>
      <c r="MG61" s="16"/>
      <c r="MH61" s="16"/>
      <c r="MI61" s="16"/>
      <c r="MJ61" s="16"/>
      <c r="MK61" s="16"/>
      <c r="ML61" s="16"/>
      <c r="MM61" s="16"/>
      <c r="MN61" s="16"/>
      <c r="MO61" s="16"/>
      <c r="MP61" s="16"/>
      <c r="MQ61" s="16"/>
      <c r="MR61" s="16"/>
      <c r="MS61" s="16"/>
      <c r="MT61" s="16"/>
      <c r="MU61" s="16"/>
      <c r="MV61" s="16"/>
      <c r="MW61" s="16"/>
      <c r="MX61" s="16"/>
      <c r="MY61" s="16"/>
      <c r="MZ61" s="16"/>
      <c r="NA61" s="16"/>
      <c r="NB61" s="16"/>
      <c r="NC61" s="16"/>
      <c r="ND61" s="16"/>
      <c r="NE61" s="16"/>
      <c r="NF61" s="16"/>
      <c r="NG61" s="16"/>
      <c r="NH61" s="16"/>
      <c r="NI61" s="16"/>
      <c r="NJ61" s="16"/>
      <c r="NK61" s="16"/>
      <c r="NL61" s="16"/>
      <c r="NM61" s="16"/>
      <c r="NN61" s="16"/>
      <c r="NO61" s="16"/>
      <c r="NP61" s="16"/>
      <c r="NQ61" s="16"/>
      <c r="NR61" s="16"/>
      <c r="NS61" s="16"/>
      <c r="NT61" s="16"/>
      <c r="NU61" s="16"/>
      <c r="NV61" s="16"/>
      <c r="NW61" s="16"/>
      <c r="NX61" s="16"/>
      <c r="NY61" s="16"/>
      <c r="NZ61" s="16"/>
      <c r="OA61" s="16"/>
      <c r="OB61" s="16"/>
      <c r="OC61" s="16"/>
      <c r="OD61" s="16"/>
      <c r="OE61" s="16"/>
      <c r="OF61" s="16"/>
      <c r="OG61" s="16"/>
      <c r="OH61" s="16"/>
      <c r="OI61" s="16"/>
      <c r="OJ61" s="16"/>
      <c r="OK61" s="16"/>
      <c r="OL61" s="16"/>
      <c r="OM61" s="16"/>
      <c r="ON61" s="16"/>
      <c r="OO61" s="16"/>
      <c r="OP61" s="16"/>
      <c r="OQ61" s="16"/>
      <c r="OR61" s="16"/>
      <c r="OS61" s="16"/>
      <c r="OT61" s="16"/>
      <c r="OU61" s="16"/>
      <c r="OV61" s="16"/>
      <c r="OW61" s="16"/>
      <c r="OX61" s="16"/>
      <c r="OY61" s="16"/>
      <c r="OZ61" s="16"/>
      <c r="PA61" s="16"/>
      <c r="PB61" s="16"/>
      <c r="PC61" s="16"/>
      <c r="PD61" s="16"/>
      <c r="PE61" s="16"/>
      <c r="PF61" s="16"/>
      <c r="PG61" s="16"/>
      <c r="PH61" s="16"/>
      <c r="PI61" s="16"/>
      <c r="PJ61" s="16"/>
      <c r="PK61" s="16"/>
      <c r="PL61" s="16"/>
      <c r="PM61" s="16"/>
      <c r="PN61" s="16"/>
      <c r="PO61" s="16"/>
      <c r="PP61" s="16"/>
      <c r="PQ61" s="16"/>
      <c r="PR61" s="16"/>
      <c r="PS61" s="16"/>
      <c r="PT61" s="16"/>
      <c r="PU61" s="16"/>
      <c r="PV61" s="16"/>
      <c r="PW61" s="16"/>
      <c r="PX61" s="16"/>
      <c r="PY61" s="16"/>
      <c r="PZ61" s="16"/>
      <c r="QA61" s="16"/>
      <c r="QB61" s="16"/>
      <c r="QC61" s="16"/>
      <c r="QD61" s="16"/>
      <c r="QE61" s="16"/>
      <c r="QF61" s="16"/>
      <c r="QG61" s="16"/>
      <c r="QH61" s="16"/>
      <c r="QI61" s="16"/>
      <c r="QJ61" s="16"/>
      <c r="QK61" s="16"/>
      <c r="QL61" s="16"/>
      <c r="QM61" s="16"/>
      <c r="QN61" s="16"/>
      <c r="QO61" s="16"/>
      <c r="QP61" s="16"/>
      <c r="QQ61" s="16"/>
      <c r="QR61" s="16"/>
      <c r="QS61" s="16"/>
      <c r="QT61" s="16"/>
      <c r="QU61" s="16"/>
      <c r="QV61" s="16"/>
      <c r="QW61" s="16"/>
      <c r="QX61" s="16"/>
      <c r="QY61" s="16"/>
      <c r="QZ61" s="16"/>
      <c r="RA61" s="16"/>
      <c r="RB61" s="16"/>
      <c r="RC61" s="16"/>
      <c r="RD61" s="16"/>
      <c r="RE61" s="16"/>
      <c r="RF61" s="16"/>
      <c r="RG61" s="16"/>
      <c r="RH61" s="16"/>
      <c r="RI61" s="16"/>
      <c r="RJ61" s="16"/>
      <c r="RK61" s="16"/>
      <c r="RL61" s="16"/>
      <c r="RM61" s="16"/>
      <c r="RN61" s="16"/>
      <c r="RO61" s="16"/>
      <c r="RP61" s="16"/>
      <c r="RQ61" s="16"/>
      <c r="RR61" s="16"/>
      <c r="RS61" s="16"/>
      <c r="RT61" s="16"/>
      <c r="RU61" s="16"/>
      <c r="RV61" s="16"/>
      <c r="RW61" s="16"/>
      <c r="RX61" s="16"/>
      <c r="RY61" s="16"/>
      <c r="RZ61" s="16"/>
      <c r="SA61" s="16"/>
      <c r="SB61" s="16"/>
      <c r="SC61" s="16"/>
      <c r="SD61" s="16"/>
      <c r="SE61" s="16"/>
      <c r="SF61" s="16"/>
      <c r="SG61" s="16"/>
      <c r="SH61" s="16"/>
      <c r="SI61" s="16"/>
      <c r="SJ61" s="16"/>
      <c r="SK61" s="16"/>
      <c r="SL61" s="16"/>
      <c r="SM61" s="16"/>
      <c r="SN61" s="16"/>
      <c r="SO61" s="16"/>
      <c r="SP61" s="16"/>
      <c r="SQ61" s="16"/>
      <c r="SR61" s="16"/>
      <c r="SS61" s="16"/>
      <c r="ST61" s="16"/>
      <c r="SU61" s="16"/>
      <c r="SV61" s="16"/>
      <c r="SW61" s="16"/>
      <c r="SX61" s="16"/>
      <c r="SY61" s="16"/>
      <c r="SZ61" s="16"/>
      <c r="TA61" s="16"/>
      <c r="TB61" s="16"/>
      <c r="TC61" s="16"/>
      <c r="TD61" s="16"/>
      <c r="TE61" s="16"/>
      <c r="TF61" s="16"/>
      <c r="TG61" s="16"/>
      <c r="TH61" s="16"/>
      <c r="TI61" s="16"/>
      <c r="TJ61" s="16"/>
      <c r="TK61" s="16"/>
      <c r="TL61" s="16"/>
      <c r="TM61" s="16"/>
      <c r="TN61" s="16"/>
      <c r="TO61" s="16"/>
      <c r="TP61" s="16"/>
      <c r="TQ61" s="16"/>
      <c r="TR61" s="16"/>
      <c r="TS61" s="16"/>
      <c r="TT61" s="16"/>
      <c r="TU61" s="16"/>
      <c r="TV61" s="16"/>
      <c r="TW61" s="16"/>
      <c r="TX61" s="16"/>
      <c r="TY61" s="16"/>
      <c r="TZ61" s="16"/>
      <c r="UA61" s="16"/>
      <c r="UB61" s="16"/>
      <c r="UC61" s="16"/>
      <c r="UD61" s="16"/>
      <c r="UE61" s="16"/>
      <c r="UF61" s="16"/>
      <c r="UG61" s="16"/>
      <c r="UH61" s="16"/>
      <c r="UI61" s="16"/>
      <c r="UJ61" s="16"/>
      <c r="UK61" s="16"/>
      <c r="UL61" s="16"/>
      <c r="UM61" s="16"/>
      <c r="UN61" s="16"/>
      <c r="UO61" s="16"/>
      <c r="UP61" s="16"/>
      <c r="UQ61" s="16"/>
      <c r="UR61" s="16"/>
      <c r="US61" s="16"/>
      <c r="UT61" s="16"/>
      <c r="UU61" s="16"/>
      <c r="UV61" s="16"/>
      <c r="UW61" s="16"/>
      <c r="UX61" s="16"/>
      <c r="UY61" s="16"/>
      <c r="UZ61" s="16"/>
      <c r="VA61" s="16"/>
      <c r="VB61" s="16"/>
      <c r="VC61" s="16"/>
      <c r="VD61" s="16"/>
      <c r="VE61" s="16"/>
      <c r="VF61" s="16"/>
      <c r="VG61" s="16"/>
      <c r="VH61" s="16"/>
      <c r="VI61" s="16"/>
      <c r="VJ61" s="16"/>
      <c r="VK61" s="16"/>
      <c r="VL61" s="16"/>
      <c r="VM61" s="16"/>
      <c r="VN61" s="16"/>
      <c r="VO61" s="16"/>
      <c r="VP61" s="16"/>
      <c r="VQ61" s="16"/>
      <c r="VR61" s="16"/>
      <c r="VS61" s="16"/>
      <c r="VT61" s="16"/>
      <c r="VU61" s="16"/>
      <c r="VV61" s="16"/>
      <c r="VW61" s="16"/>
      <c r="VX61" s="16"/>
      <c r="VY61" s="16"/>
      <c r="VZ61" s="16"/>
      <c r="WA61" s="16"/>
      <c r="WB61" s="16"/>
      <c r="WC61" s="16"/>
      <c r="WD61" s="16"/>
      <c r="WE61" s="16"/>
      <c r="WF61" s="16"/>
      <c r="WG61" s="16"/>
      <c r="WH61" s="16"/>
      <c r="WI61" s="16"/>
      <c r="WJ61" s="16"/>
      <c r="WK61" s="16"/>
      <c r="WL61" s="16"/>
      <c r="WM61" s="16"/>
      <c r="WN61" s="16"/>
      <c r="WO61" s="16"/>
      <c r="WP61" s="16"/>
      <c r="WQ61" s="16"/>
      <c r="WR61" s="16"/>
      <c r="WS61" s="16"/>
      <c r="WT61" s="16"/>
      <c r="WU61" s="16"/>
      <c r="WV61" s="16"/>
      <c r="WW61" s="16"/>
      <c r="WX61" s="16"/>
      <c r="WY61" s="16"/>
      <c r="WZ61" s="16"/>
      <c r="XA61" s="16"/>
      <c r="XB61" s="16"/>
      <c r="XC61" s="16"/>
      <c r="XD61" s="16"/>
      <c r="XE61" s="16"/>
      <c r="XF61" s="16"/>
      <c r="XG61" s="16"/>
      <c r="XH61" s="16"/>
      <c r="XI61" s="16"/>
      <c r="XJ61" s="16"/>
      <c r="XK61" s="16"/>
      <c r="XL61" s="16"/>
      <c r="XM61" s="16"/>
      <c r="XN61" s="16"/>
      <c r="XO61" s="16"/>
      <c r="XP61" s="16"/>
      <c r="XQ61" s="16"/>
      <c r="XR61" s="16"/>
      <c r="XS61" s="16"/>
      <c r="XT61" s="16"/>
      <c r="XU61" s="16"/>
      <c r="XV61" s="16"/>
      <c r="XW61" s="16"/>
      <c r="XX61" s="16"/>
      <c r="XY61" s="16"/>
      <c r="XZ61" s="16"/>
      <c r="YA61" s="16"/>
      <c r="YB61" s="16"/>
      <c r="YC61" s="16"/>
      <c r="YD61" s="16"/>
      <c r="YE61" s="16"/>
      <c r="YF61" s="16"/>
      <c r="YG61" s="16"/>
      <c r="YH61" s="16"/>
      <c r="YI61" s="16"/>
      <c r="YJ61" s="16"/>
      <c r="YK61" s="16"/>
      <c r="YL61" s="16"/>
      <c r="YM61" s="16"/>
      <c r="YN61" s="16"/>
      <c r="YO61" s="16"/>
      <c r="YP61" s="16"/>
      <c r="YQ61" s="16"/>
      <c r="YR61" s="16"/>
      <c r="YS61" s="16"/>
      <c r="YT61" s="16"/>
      <c r="YU61" s="16"/>
      <c r="YV61" s="16"/>
      <c r="YW61" s="16"/>
      <c r="YX61" s="16"/>
      <c r="YY61" s="16"/>
      <c r="YZ61" s="16"/>
      <c r="ZA61" s="16"/>
      <c r="ZB61" s="16"/>
      <c r="ZC61" s="16"/>
      <c r="ZD61" s="16"/>
      <c r="ZE61" s="16"/>
      <c r="ZF61" s="16"/>
      <c r="ZG61" s="16"/>
      <c r="ZH61" s="16"/>
      <c r="ZI61" s="16"/>
      <c r="ZJ61" s="16"/>
      <c r="ZK61" s="16"/>
      <c r="ZL61" s="16"/>
      <c r="ZM61" s="16"/>
      <c r="ZN61" s="16"/>
      <c r="ZO61" s="16"/>
      <c r="ZP61" s="16"/>
      <c r="ZQ61" s="16"/>
      <c r="ZR61" s="16"/>
      <c r="ZS61" s="16"/>
      <c r="ZT61" s="16"/>
      <c r="ZU61" s="16"/>
      <c r="ZV61" s="16"/>
      <c r="ZW61" s="16"/>
      <c r="ZX61" s="16"/>
      <c r="ZY61" s="16"/>
      <c r="ZZ61" s="16"/>
      <c r="AAA61" s="16"/>
      <c r="AAB61" s="16"/>
      <c r="AAC61" s="16"/>
      <c r="AAD61" s="16"/>
      <c r="AAE61" s="16"/>
      <c r="AAF61" s="16"/>
      <c r="AAG61" s="16"/>
      <c r="AAH61" s="16"/>
      <c r="AAI61" s="16"/>
      <c r="AAJ61" s="16"/>
      <c r="AAK61" s="16"/>
      <c r="AAL61" s="16"/>
      <c r="AAM61" s="16"/>
      <c r="AAN61" s="16"/>
      <c r="AAO61" s="16"/>
      <c r="AAP61" s="16"/>
      <c r="AAQ61" s="16"/>
      <c r="AAR61" s="16"/>
      <c r="AAS61" s="16"/>
      <c r="AAT61" s="16"/>
      <c r="AAU61" s="16"/>
      <c r="AAV61" s="16"/>
      <c r="AAW61" s="16"/>
      <c r="AAX61" s="16"/>
      <c r="AAY61" s="16"/>
      <c r="AAZ61" s="16"/>
      <c r="ABA61" s="16"/>
      <c r="ABB61" s="16"/>
      <c r="ABC61" s="16"/>
      <c r="ABD61" s="16"/>
      <c r="ABE61" s="16"/>
      <c r="ABF61" s="16"/>
      <c r="ABG61" s="16"/>
      <c r="ABH61" s="16"/>
      <c r="ABI61" s="16"/>
      <c r="ABJ61" s="16"/>
      <c r="ABK61" s="16"/>
      <c r="ABL61" s="16"/>
      <c r="ABM61" s="16"/>
      <c r="ABN61" s="16"/>
      <c r="ABO61" s="16"/>
      <c r="ABP61" s="16"/>
      <c r="ABQ61" s="16"/>
      <c r="ABR61" s="16"/>
      <c r="ABS61" s="16"/>
      <c r="ABT61" s="16"/>
      <c r="ABU61" s="16"/>
      <c r="ABV61" s="16"/>
      <c r="ABW61" s="16"/>
      <c r="ABX61" s="16"/>
      <c r="ABY61" s="16"/>
      <c r="ABZ61" s="16"/>
      <c r="ACA61" s="16"/>
      <c r="ACB61" s="16"/>
      <c r="ACC61" s="16"/>
      <c r="ACD61" s="16"/>
      <c r="ACE61" s="16"/>
      <c r="ACF61" s="16"/>
      <c r="ACG61" s="16"/>
      <c r="ACH61" s="16"/>
      <c r="ACI61" s="16"/>
      <c r="ACJ61" s="16"/>
      <c r="ACK61" s="16"/>
      <c r="ACL61" s="16"/>
      <c r="ACM61" s="16"/>
      <c r="ACN61" s="16"/>
      <c r="ACO61" s="16"/>
      <c r="ACP61" s="16"/>
      <c r="ACQ61" s="16"/>
      <c r="ACR61" s="16"/>
      <c r="ACS61" s="16"/>
      <c r="ACT61" s="16"/>
      <c r="ACU61" s="16"/>
      <c r="ACV61" s="16"/>
      <c r="ACW61" s="16"/>
      <c r="ACX61" s="16"/>
      <c r="ACY61" s="16"/>
      <c r="ACZ61" s="16"/>
      <c r="ADA61" s="16"/>
      <c r="ADB61" s="16"/>
      <c r="ADC61" s="16"/>
      <c r="ADD61" s="16"/>
      <c r="ADE61" s="16"/>
      <c r="ADF61" s="16"/>
      <c r="ADG61" s="16"/>
      <c r="ADH61" s="16"/>
      <c r="ADI61" s="16"/>
      <c r="ADJ61" s="16"/>
      <c r="ADK61" s="16"/>
      <c r="ADL61" s="16"/>
      <c r="ADM61" s="16"/>
      <c r="ADN61" s="16"/>
      <c r="ADO61" s="16"/>
      <c r="ADP61" s="16"/>
      <c r="ADQ61" s="16"/>
      <c r="ADR61" s="16"/>
      <c r="ADS61" s="16"/>
      <c r="ADT61" s="16"/>
      <c r="ADU61" s="16"/>
      <c r="ADV61" s="16"/>
      <c r="ADW61" s="16"/>
      <c r="ADX61" s="16"/>
      <c r="ADY61" s="16"/>
      <c r="ADZ61" s="16"/>
      <c r="AEA61" s="16"/>
      <c r="AEB61" s="16"/>
      <c r="AEC61" s="16"/>
      <c r="AED61" s="16"/>
      <c r="AEE61" s="16"/>
      <c r="AEF61" s="16"/>
      <c r="AEG61" s="16"/>
      <c r="AEH61" s="16"/>
      <c r="AEI61" s="16"/>
      <c r="AEJ61" s="16"/>
      <c r="AEK61" s="16"/>
      <c r="AEL61" s="16"/>
      <c r="AEM61" s="16"/>
      <c r="AEN61" s="16"/>
      <c r="AEO61" s="16"/>
      <c r="AEP61" s="16"/>
      <c r="AEQ61" s="16"/>
      <c r="AER61" s="16"/>
      <c r="AES61" s="16"/>
      <c r="AET61" s="16"/>
      <c r="AEU61" s="16"/>
      <c r="AEV61" s="16"/>
      <c r="AEW61" s="16"/>
      <c r="AEX61" s="16"/>
      <c r="AEY61" s="16"/>
      <c r="AEZ61" s="16"/>
      <c r="AFA61" s="16"/>
      <c r="AFB61" s="16"/>
      <c r="AFC61" s="16"/>
      <c r="AFD61" s="16"/>
      <c r="AFE61" s="16"/>
      <c r="AFF61" s="16"/>
      <c r="AFG61" s="16"/>
      <c r="AFH61" s="16"/>
      <c r="AFI61" s="16"/>
      <c r="AFJ61" s="16"/>
      <c r="AFK61" s="16"/>
      <c r="AFL61" s="16"/>
      <c r="AFM61" s="16"/>
      <c r="AFN61" s="16"/>
      <c r="AFO61" s="16"/>
      <c r="AFP61" s="16"/>
      <c r="AFQ61" s="16"/>
      <c r="AFR61" s="16"/>
      <c r="AFS61" s="16"/>
      <c r="AFT61" s="16"/>
      <c r="AFU61" s="16"/>
      <c r="AFV61" s="16"/>
      <c r="AFW61" s="16"/>
      <c r="AFX61" s="16"/>
      <c r="AFY61" s="16"/>
      <c r="AFZ61" s="16"/>
      <c r="AGA61" s="16"/>
      <c r="AGB61" s="16"/>
      <c r="AGC61" s="16"/>
      <c r="AGD61" s="16"/>
      <c r="AGE61" s="16"/>
      <c r="AGF61" s="16"/>
      <c r="AGG61" s="16"/>
      <c r="AGH61" s="16"/>
      <c r="AGI61" s="16"/>
      <c r="AGJ61" s="16"/>
      <c r="AGK61" s="16"/>
      <c r="AGL61" s="16"/>
      <c r="AGM61" s="16"/>
      <c r="AGN61" s="16"/>
      <c r="AGO61" s="16"/>
      <c r="AGP61" s="16"/>
      <c r="AGQ61" s="16"/>
      <c r="AGR61" s="16"/>
      <c r="AGS61" s="16"/>
      <c r="AGT61" s="16"/>
      <c r="AGU61" s="16"/>
      <c r="AGV61" s="16"/>
      <c r="AGW61" s="16"/>
      <c r="AGX61" s="16"/>
      <c r="AGY61" s="16"/>
      <c r="AGZ61" s="16"/>
      <c r="AHA61" s="16"/>
      <c r="AHB61" s="16"/>
      <c r="AHC61" s="16"/>
      <c r="AHD61" s="16"/>
      <c r="AHE61" s="16"/>
      <c r="AHF61" s="16"/>
      <c r="AHG61" s="16"/>
      <c r="AHH61" s="16"/>
      <c r="AHI61" s="16"/>
      <c r="AHJ61" s="16"/>
      <c r="AHK61" s="16"/>
      <c r="AHL61" s="16"/>
      <c r="AHM61" s="16"/>
      <c r="AHN61" s="16"/>
      <c r="AHO61" s="16"/>
      <c r="AHP61" s="16"/>
      <c r="AHQ61" s="16"/>
      <c r="AHR61" s="16"/>
      <c r="AHS61" s="16"/>
      <c r="AHT61" s="16"/>
      <c r="AHU61" s="16"/>
      <c r="AHV61" s="16"/>
      <c r="AHW61" s="16"/>
      <c r="AHX61" s="16"/>
      <c r="AHY61" s="16"/>
      <c r="AHZ61" s="16"/>
      <c r="AIA61" s="16"/>
      <c r="AIB61" s="16"/>
      <c r="AIC61" s="16"/>
      <c r="AID61" s="16"/>
      <c r="AIE61" s="16"/>
      <c r="AIF61" s="16"/>
      <c r="AIG61" s="16"/>
      <c r="AIH61" s="16"/>
      <c r="AII61" s="16"/>
      <c r="AIJ61" s="16"/>
      <c r="AIK61" s="16"/>
      <c r="AIL61" s="16"/>
      <c r="AIM61" s="16"/>
      <c r="AIN61" s="16"/>
      <c r="AIO61" s="16"/>
      <c r="AIP61" s="16"/>
      <c r="AIQ61" s="16"/>
      <c r="AIR61" s="16"/>
      <c r="AIS61" s="16"/>
      <c r="AIT61" s="16"/>
      <c r="AIU61" s="16"/>
      <c r="AIV61" s="16"/>
      <c r="AIW61" s="16"/>
      <c r="AIX61" s="16"/>
      <c r="AIY61" s="16"/>
      <c r="AIZ61" s="16"/>
      <c r="AJA61" s="16"/>
      <c r="AJB61" s="16"/>
      <c r="AJC61" s="16"/>
      <c r="AJD61" s="16"/>
      <c r="AJE61" s="16"/>
      <c r="AJF61" s="16"/>
      <c r="AJG61" s="16"/>
      <c r="AJH61" s="16"/>
      <c r="AJI61" s="16"/>
      <c r="AJJ61" s="16"/>
      <c r="AJK61" s="16"/>
      <c r="AJL61" s="16"/>
      <c r="AJM61" s="16"/>
      <c r="AJN61" s="16"/>
      <c r="AJO61" s="16"/>
      <c r="AJP61" s="16"/>
      <c r="AJQ61" s="16"/>
      <c r="AJR61" s="16"/>
      <c r="AJS61" s="16"/>
      <c r="AJT61" s="16"/>
      <c r="AJU61" s="16"/>
      <c r="AJV61" s="16"/>
      <c r="AJW61" s="16"/>
      <c r="AJX61" s="16"/>
      <c r="AJY61" s="16"/>
      <c r="AJZ61" s="16"/>
      <c r="AKA61" s="16"/>
      <c r="AKB61" s="16"/>
      <c r="AKC61" s="16"/>
      <c r="AKD61" s="16"/>
      <c r="AKE61" s="16"/>
      <c r="AKF61" s="16"/>
      <c r="AKG61" s="16"/>
      <c r="AKH61" s="16"/>
      <c r="AKI61" s="16"/>
      <c r="AKJ61" s="16"/>
      <c r="AKK61" s="16"/>
      <c r="AKL61" s="16"/>
      <c r="AKM61" s="16"/>
      <c r="AKN61" s="16"/>
      <c r="AKO61" s="16"/>
      <c r="AKP61" s="16"/>
      <c r="AKQ61" s="16"/>
      <c r="AKR61" s="16"/>
      <c r="AKS61" s="16"/>
      <c r="AKT61" s="16"/>
      <c r="AKU61" s="16"/>
      <c r="AKV61" s="16"/>
      <c r="AKW61" s="16"/>
      <c r="AKX61" s="16"/>
      <c r="AKY61" s="16"/>
      <c r="AKZ61" s="16"/>
      <c r="ALA61" s="16"/>
      <c r="ALB61" s="16"/>
      <c r="ALC61" s="16"/>
      <c r="ALD61" s="16"/>
      <c r="ALE61" s="16"/>
      <c r="ALF61" s="16"/>
      <c r="ALG61" s="16"/>
      <c r="ALH61" s="16"/>
      <c r="ALI61" s="16"/>
      <c r="ALJ61" s="16"/>
      <c r="ALK61" s="16"/>
      <c r="ALL61" s="16"/>
    </row>
    <row r="62" spans="1:1000" customFormat="1" ht="12.75" x14ac:dyDescent="0.2">
      <c r="A62" s="41" t="str">
        <f ca="1">IF(_xll.TM1RPTELLEV($H$40,$H62)=0,"Root",IF(OR(_xll.ELLEV($B$10,$H62)=0,_xll.TM1RPTELLEV($H$40,$H62)+1&gt;=VALUE($L$29)),"Base","Default"))</f>
        <v>Base</v>
      </c>
      <c r="B62" s="16"/>
      <c r="C62" s="16" t="str">
        <f ca="1">_xll.DBRW($G$16,$H62,C$38)</f>
        <v>1</v>
      </c>
      <c r="D62" s="16">
        <f ca="1">_xll.DBRW($D$16,E$7,$H$33,$E$9,$H62,$D$11,$H$34,$D$38)</f>
        <v>0</v>
      </c>
      <c r="E62" s="25">
        <f ca="1">_xll.DBRW($E$16,E$7,$H$33,$E$9,$H62,$D$11,E$38,E$12,E$13)</f>
        <v>0</v>
      </c>
      <c r="F62" s="22"/>
      <c r="G62" s="89" t="str">
        <f ca="1">_xll.DBRW($G$16,$H62,G$13)&amp;IF(_xll.ELLEV($B$10,$H62)&lt;&gt;0,"",IF($D62&lt;&gt;0,"Annual",IF($E62&lt;&gt;0,"LID","")))</f>
        <v/>
      </c>
      <c r="H62" s="116" t="s">
        <v>164</v>
      </c>
      <c r="I62" s="91">
        <f ca="1">_xll.DBRW($B$16,I$7,$H$33,$D$9,$H62,$D$11,I$12,I$13)</f>
        <v>-23384.008568758891</v>
      </c>
      <c r="J62" s="91">
        <f ca="1">_xll.DBRW($B$16,J$7,$H$33,$D$9,$H62,$D$11,J$12,J$13)</f>
        <v>-1813.09359486946</v>
      </c>
      <c r="K62" s="91">
        <f ca="1">_xll.DBRW($B$16,K$7,$H$33,$D$9,$H62,$D$11,K$12,K$13)</f>
        <v>-64.041032842844061</v>
      </c>
      <c r="L62" s="91">
        <f ca="1">_xll.DBRW($B$16,L$7,$H$33,$D$9,$H62,$D$11,L$12,L$13)</f>
        <v>-1538.8157400680479</v>
      </c>
      <c r="M62" s="91">
        <f ca="1">_xll.DBRW($B$16,M$7,$H$33,$D$9,$H62,$D$11,M$12,M$13)</f>
        <v>-929.09609604737875</v>
      </c>
      <c r="N62" s="91">
        <f ca="1">_xll.DBRW($B$16,N$7,$H$33,$D$9,$H62,$D$11,N$12,N$13)</f>
        <v>-548.78424152709499</v>
      </c>
      <c r="O62" s="91">
        <f ca="1">_xll.DBRW($B$16,O$7,$H$33,$D$9,$H62,$D$11,O$12,O$13)</f>
        <v>116.615966474969</v>
      </c>
      <c r="P62" s="91">
        <f ca="1">_xll.DBRW($B$16,P$7,$H$33,$D$9,$H62,$D$11,P$12,P$13)</f>
        <v>-739.839168905257</v>
      </c>
      <c r="Q62" s="91">
        <f ca="1">_xll.DBRW($B$16,Q$7,$H$33,$D$9,$H62,$D$11,Q$12,Q$13)</f>
        <v>-94.855530927540201</v>
      </c>
      <c r="R62" s="91">
        <f ca="1">_xll.DBRW($B$16,R$7,$H$33,$D$9,$H62,$D$11,R$12,R$13)</f>
        <v>-352.044385048729</v>
      </c>
      <c r="S62" s="91">
        <f ca="1">_xll.DBRW($B$16,S$7,$H$33,$D$9,$H62,$D$11,S$12,S$13)</f>
        <v>-249.83560012280799</v>
      </c>
      <c r="T62" s="91">
        <f ca="1">_xll.DBRW($B$16,T$7,$H$33,$D$9,$H62,$D$11,T$12,T$13)</f>
        <v>-727.49343777030003</v>
      </c>
      <c r="U62" s="91">
        <f ca="1">_xll.DBRW($B$16,U$7,$H$33,$D$9,$H62,$D$11,U$12,U$13)</f>
        <v>59.900148284434003</v>
      </c>
      <c r="V62" s="91">
        <f ca="1">_xll.DBRW($B$16,V$7,$H$33,$D$9,$H62,$D$11,V$12,V$13)</f>
        <v>-30265.391282128949</v>
      </c>
      <c r="W62" s="16"/>
      <c r="X62" s="92">
        <f ca="1">_xll.DBRW($B$16,X$7,$H$33,$D$9,$H62,$D$11,X$12,X$13)</f>
        <v>-28506.437192359695</v>
      </c>
      <c r="Y62" s="93">
        <f t="shared" ca="1" si="6"/>
        <v>6.1703750556407311E-2</v>
      </c>
      <c r="Z62" s="16"/>
      <c r="AA62" s="92">
        <f ca="1">_xll.DBRW($B$16,AA$7,$H$33,$D$9,$H62,$D$11,AA$12,AA$13)</f>
        <v>0</v>
      </c>
      <c r="AB62" s="93" t="str">
        <f t="shared" ca="1" si="7"/>
        <v/>
      </c>
      <c r="AC62" s="16"/>
      <c r="AD62" s="111" t="str">
        <f ca="1">_xll.DBRW($B$16,AD$7,$H$33,$D$9,$H62,$D$11,AD$12,AD$13)</f>
        <v/>
      </c>
      <c r="AE62" s="111" t="str">
        <f ca="1">_xll.DBRW($B$16,AE$7,$H$33,$D$9,$H62,$D$11,AE$12,AE$13)</f>
        <v/>
      </c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6"/>
      <c r="EJ62" s="16"/>
      <c r="EK62" s="16"/>
      <c r="EL62" s="16"/>
      <c r="EM62" s="16"/>
      <c r="EN62" s="16"/>
      <c r="EO62" s="16"/>
      <c r="EP62" s="16"/>
      <c r="EQ62" s="16"/>
      <c r="ER62" s="16"/>
      <c r="ES62" s="16"/>
      <c r="ET62" s="16"/>
      <c r="EU62" s="16"/>
      <c r="EV62" s="16"/>
      <c r="EW62" s="16"/>
      <c r="EX62" s="16"/>
      <c r="EY62" s="16"/>
      <c r="EZ62" s="16"/>
      <c r="FA62" s="16"/>
      <c r="FB62" s="16"/>
      <c r="FC62" s="16"/>
      <c r="FD62" s="16"/>
      <c r="FE62" s="16"/>
      <c r="FF62" s="16"/>
      <c r="FG62" s="16"/>
      <c r="FH62" s="16"/>
      <c r="FI62" s="16"/>
      <c r="FJ62" s="16"/>
      <c r="FK62" s="16"/>
      <c r="FL62" s="16"/>
      <c r="FM62" s="16"/>
      <c r="FN62" s="16"/>
      <c r="FO62" s="16"/>
      <c r="FP62" s="16"/>
      <c r="FQ62" s="16"/>
      <c r="FR62" s="16"/>
      <c r="FS62" s="16"/>
      <c r="FT62" s="16"/>
      <c r="FU62" s="16"/>
      <c r="FV62" s="16"/>
      <c r="FW62" s="16"/>
      <c r="FX62" s="16"/>
      <c r="FY62" s="16"/>
      <c r="FZ62" s="16"/>
      <c r="GA62" s="16"/>
      <c r="GB62" s="16"/>
      <c r="GC62" s="16"/>
      <c r="GD62" s="16"/>
      <c r="GE62" s="16"/>
      <c r="GF62" s="16"/>
      <c r="GG62" s="16"/>
      <c r="GH62" s="16"/>
      <c r="GI62" s="16"/>
      <c r="GJ62" s="16"/>
      <c r="GK62" s="16"/>
      <c r="GL62" s="16"/>
      <c r="GM62" s="16"/>
      <c r="GN62" s="16"/>
      <c r="GO62" s="16"/>
      <c r="GP62" s="16"/>
      <c r="GQ62" s="16"/>
      <c r="GR62" s="16"/>
      <c r="GS62" s="16"/>
      <c r="GT62" s="16"/>
      <c r="GU62" s="16"/>
      <c r="GV62" s="16"/>
      <c r="GW62" s="16"/>
      <c r="GX62" s="16"/>
      <c r="GY62" s="16"/>
      <c r="GZ62" s="16"/>
      <c r="HA62" s="16"/>
      <c r="HB62" s="16"/>
      <c r="HC62" s="16"/>
      <c r="HD62" s="16"/>
      <c r="HE62" s="16"/>
      <c r="HF62" s="16"/>
      <c r="HG62" s="16"/>
      <c r="HH62" s="16"/>
      <c r="HI62" s="16"/>
      <c r="HJ62" s="16"/>
      <c r="HK62" s="16"/>
      <c r="HL62" s="16"/>
      <c r="HM62" s="16"/>
      <c r="HN62" s="16"/>
      <c r="HO62" s="16"/>
      <c r="HP62" s="16"/>
      <c r="HQ62" s="16"/>
      <c r="HR62" s="16"/>
      <c r="HS62" s="16"/>
      <c r="HT62" s="16"/>
      <c r="HU62" s="16"/>
      <c r="HV62" s="16"/>
      <c r="HW62" s="16"/>
      <c r="HX62" s="16"/>
      <c r="HY62" s="16"/>
      <c r="HZ62" s="16"/>
      <c r="IA62" s="16"/>
      <c r="IB62" s="16"/>
      <c r="IC62" s="16"/>
      <c r="ID62" s="16"/>
      <c r="IE62" s="16"/>
      <c r="IF62" s="16"/>
      <c r="IG62" s="16"/>
      <c r="IH62" s="16"/>
      <c r="II62" s="16"/>
      <c r="IJ62" s="16"/>
      <c r="IK62" s="16"/>
      <c r="IL62" s="16"/>
      <c r="IM62" s="16"/>
      <c r="IN62" s="16"/>
      <c r="IO62" s="16"/>
      <c r="IP62" s="16"/>
      <c r="IQ62" s="16"/>
      <c r="IR62" s="16"/>
      <c r="IS62" s="16"/>
      <c r="IT62" s="16"/>
      <c r="IU62" s="16"/>
      <c r="IV62" s="16"/>
      <c r="IW62" s="16"/>
      <c r="IX62" s="16"/>
      <c r="IY62" s="16"/>
      <c r="IZ62" s="16"/>
      <c r="JA62" s="16"/>
      <c r="JB62" s="16"/>
      <c r="JC62" s="16"/>
      <c r="JD62" s="16"/>
      <c r="JE62" s="16"/>
      <c r="JF62" s="16"/>
      <c r="JG62" s="16"/>
      <c r="JH62" s="16"/>
      <c r="JI62" s="16"/>
      <c r="JJ62" s="16"/>
      <c r="JK62" s="16"/>
      <c r="JL62" s="16"/>
      <c r="JM62" s="16"/>
      <c r="JN62" s="16"/>
      <c r="JO62" s="16"/>
      <c r="JP62" s="16"/>
      <c r="JQ62" s="16"/>
      <c r="JR62" s="16"/>
      <c r="JS62" s="16"/>
      <c r="JT62" s="16"/>
      <c r="JU62" s="16"/>
      <c r="JV62" s="16"/>
      <c r="JW62" s="16"/>
      <c r="JX62" s="16"/>
      <c r="JY62" s="16"/>
      <c r="JZ62" s="16"/>
      <c r="KA62" s="16"/>
      <c r="KB62" s="16"/>
      <c r="KC62" s="16"/>
      <c r="KD62" s="16"/>
      <c r="KE62" s="16"/>
      <c r="KF62" s="16"/>
      <c r="KG62" s="16"/>
      <c r="KH62" s="16"/>
      <c r="KI62" s="16"/>
      <c r="KJ62" s="16"/>
      <c r="KK62" s="16"/>
      <c r="KL62" s="16"/>
      <c r="KM62" s="16"/>
      <c r="KN62" s="16"/>
      <c r="KO62" s="16"/>
      <c r="KP62" s="16"/>
      <c r="KQ62" s="16"/>
      <c r="KR62" s="16"/>
      <c r="KS62" s="16"/>
      <c r="KT62" s="16"/>
      <c r="KU62" s="16"/>
      <c r="KV62" s="16"/>
      <c r="KW62" s="16"/>
      <c r="KX62" s="16"/>
      <c r="KY62" s="16"/>
      <c r="KZ62" s="16"/>
      <c r="LA62" s="16"/>
      <c r="LB62" s="16"/>
      <c r="LC62" s="16"/>
      <c r="LD62" s="16"/>
      <c r="LE62" s="16"/>
      <c r="LF62" s="16"/>
      <c r="LG62" s="16"/>
      <c r="LH62" s="16"/>
      <c r="LI62" s="16"/>
      <c r="LJ62" s="16"/>
      <c r="LK62" s="16"/>
      <c r="LL62" s="16"/>
      <c r="LM62" s="16"/>
      <c r="LN62" s="16"/>
      <c r="LO62" s="16"/>
      <c r="LP62" s="16"/>
      <c r="LQ62" s="16"/>
      <c r="LR62" s="16"/>
      <c r="LS62" s="16"/>
      <c r="LT62" s="16"/>
      <c r="LU62" s="16"/>
      <c r="LV62" s="16"/>
      <c r="LW62" s="16"/>
      <c r="LX62" s="16"/>
      <c r="LY62" s="16"/>
      <c r="LZ62" s="16"/>
      <c r="MA62" s="16"/>
      <c r="MB62" s="16"/>
      <c r="MC62" s="16"/>
      <c r="MD62" s="16"/>
      <c r="ME62" s="16"/>
      <c r="MF62" s="16"/>
      <c r="MG62" s="16"/>
      <c r="MH62" s="16"/>
      <c r="MI62" s="16"/>
      <c r="MJ62" s="16"/>
      <c r="MK62" s="16"/>
      <c r="ML62" s="16"/>
      <c r="MM62" s="16"/>
      <c r="MN62" s="16"/>
      <c r="MO62" s="16"/>
      <c r="MP62" s="16"/>
      <c r="MQ62" s="16"/>
      <c r="MR62" s="16"/>
      <c r="MS62" s="16"/>
      <c r="MT62" s="16"/>
      <c r="MU62" s="16"/>
      <c r="MV62" s="16"/>
      <c r="MW62" s="16"/>
      <c r="MX62" s="16"/>
      <c r="MY62" s="16"/>
      <c r="MZ62" s="16"/>
      <c r="NA62" s="16"/>
      <c r="NB62" s="16"/>
      <c r="NC62" s="16"/>
      <c r="ND62" s="16"/>
      <c r="NE62" s="16"/>
      <c r="NF62" s="16"/>
      <c r="NG62" s="16"/>
      <c r="NH62" s="16"/>
      <c r="NI62" s="16"/>
      <c r="NJ62" s="16"/>
      <c r="NK62" s="16"/>
      <c r="NL62" s="16"/>
      <c r="NM62" s="16"/>
      <c r="NN62" s="16"/>
      <c r="NO62" s="16"/>
      <c r="NP62" s="16"/>
      <c r="NQ62" s="16"/>
      <c r="NR62" s="16"/>
      <c r="NS62" s="16"/>
      <c r="NT62" s="16"/>
      <c r="NU62" s="16"/>
      <c r="NV62" s="16"/>
      <c r="NW62" s="16"/>
      <c r="NX62" s="16"/>
      <c r="NY62" s="16"/>
      <c r="NZ62" s="16"/>
      <c r="OA62" s="16"/>
      <c r="OB62" s="16"/>
      <c r="OC62" s="16"/>
      <c r="OD62" s="16"/>
      <c r="OE62" s="16"/>
      <c r="OF62" s="16"/>
      <c r="OG62" s="16"/>
      <c r="OH62" s="16"/>
      <c r="OI62" s="16"/>
      <c r="OJ62" s="16"/>
      <c r="OK62" s="16"/>
      <c r="OL62" s="16"/>
      <c r="OM62" s="16"/>
      <c r="ON62" s="16"/>
      <c r="OO62" s="16"/>
      <c r="OP62" s="16"/>
      <c r="OQ62" s="16"/>
      <c r="OR62" s="16"/>
      <c r="OS62" s="16"/>
      <c r="OT62" s="16"/>
      <c r="OU62" s="16"/>
      <c r="OV62" s="16"/>
      <c r="OW62" s="16"/>
      <c r="OX62" s="16"/>
      <c r="OY62" s="16"/>
      <c r="OZ62" s="16"/>
      <c r="PA62" s="16"/>
      <c r="PB62" s="16"/>
      <c r="PC62" s="16"/>
      <c r="PD62" s="16"/>
      <c r="PE62" s="16"/>
      <c r="PF62" s="16"/>
      <c r="PG62" s="16"/>
      <c r="PH62" s="16"/>
      <c r="PI62" s="16"/>
      <c r="PJ62" s="16"/>
      <c r="PK62" s="16"/>
      <c r="PL62" s="16"/>
      <c r="PM62" s="16"/>
      <c r="PN62" s="16"/>
      <c r="PO62" s="16"/>
      <c r="PP62" s="16"/>
      <c r="PQ62" s="16"/>
      <c r="PR62" s="16"/>
      <c r="PS62" s="16"/>
      <c r="PT62" s="16"/>
      <c r="PU62" s="16"/>
      <c r="PV62" s="16"/>
      <c r="PW62" s="16"/>
      <c r="PX62" s="16"/>
      <c r="PY62" s="16"/>
      <c r="PZ62" s="16"/>
      <c r="QA62" s="16"/>
      <c r="QB62" s="16"/>
      <c r="QC62" s="16"/>
      <c r="QD62" s="16"/>
      <c r="QE62" s="16"/>
      <c r="QF62" s="16"/>
      <c r="QG62" s="16"/>
      <c r="QH62" s="16"/>
      <c r="QI62" s="16"/>
      <c r="QJ62" s="16"/>
      <c r="QK62" s="16"/>
      <c r="QL62" s="16"/>
      <c r="QM62" s="16"/>
      <c r="QN62" s="16"/>
      <c r="QO62" s="16"/>
      <c r="QP62" s="16"/>
      <c r="QQ62" s="16"/>
      <c r="QR62" s="16"/>
      <c r="QS62" s="16"/>
      <c r="QT62" s="16"/>
      <c r="QU62" s="16"/>
      <c r="QV62" s="16"/>
      <c r="QW62" s="16"/>
      <c r="QX62" s="16"/>
      <c r="QY62" s="16"/>
      <c r="QZ62" s="16"/>
      <c r="RA62" s="16"/>
      <c r="RB62" s="16"/>
      <c r="RC62" s="16"/>
      <c r="RD62" s="16"/>
      <c r="RE62" s="16"/>
      <c r="RF62" s="16"/>
      <c r="RG62" s="16"/>
      <c r="RH62" s="16"/>
      <c r="RI62" s="16"/>
      <c r="RJ62" s="16"/>
      <c r="RK62" s="16"/>
      <c r="RL62" s="16"/>
      <c r="RM62" s="16"/>
      <c r="RN62" s="16"/>
      <c r="RO62" s="16"/>
      <c r="RP62" s="16"/>
      <c r="RQ62" s="16"/>
      <c r="RR62" s="16"/>
      <c r="RS62" s="16"/>
      <c r="RT62" s="16"/>
      <c r="RU62" s="16"/>
      <c r="RV62" s="16"/>
      <c r="RW62" s="16"/>
      <c r="RX62" s="16"/>
      <c r="RY62" s="16"/>
      <c r="RZ62" s="16"/>
      <c r="SA62" s="16"/>
      <c r="SB62" s="16"/>
      <c r="SC62" s="16"/>
      <c r="SD62" s="16"/>
      <c r="SE62" s="16"/>
      <c r="SF62" s="16"/>
      <c r="SG62" s="16"/>
      <c r="SH62" s="16"/>
      <c r="SI62" s="16"/>
      <c r="SJ62" s="16"/>
      <c r="SK62" s="16"/>
      <c r="SL62" s="16"/>
      <c r="SM62" s="16"/>
      <c r="SN62" s="16"/>
      <c r="SO62" s="16"/>
      <c r="SP62" s="16"/>
      <c r="SQ62" s="16"/>
      <c r="SR62" s="16"/>
      <c r="SS62" s="16"/>
      <c r="ST62" s="16"/>
      <c r="SU62" s="16"/>
      <c r="SV62" s="16"/>
      <c r="SW62" s="16"/>
      <c r="SX62" s="16"/>
      <c r="SY62" s="16"/>
      <c r="SZ62" s="16"/>
      <c r="TA62" s="16"/>
      <c r="TB62" s="16"/>
      <c r="TC62" s="16"/>
      <c r="TD62" s="16"/>
      <c r="TE62" s="16"/>
      <c r="TF62" s="16"/>
      <c r="TG62" s="16"/>
      <c r="TH62" s="16"/>
      <c r="TI62" s="16"/>
      <c r="TJ62" s="16"/>
      <c r="TK62" s="16"/>
      <c r="TL62" s="16"/>
      <c r="TM62" s="16"/>
      <c r="TN62" s="16"/>
      <c r="TO62" s="16"/>
      <c r="TP62" s="16"/>
      <c r="TQ62" s="16"/>
      <c r="TR62" s="16"/>
      <c r="TS62" s="16"/>
      <c r="TT62" s="16"/>
      <c r="TU62" s="16"/>
      <c r="TV62" s="16"/>
      <c r="TW62" s="16"/>
      <c r="TX62" s="16"/>
      <c r="TY62" s="16"/>
      <c r="TZ62" s="16"/>
      <c r="UA62" s="16"/>
      <c r="UB62" s="16"/>
      <c r="UC62" s="16"/>
      <c r="UD62" s="16"/>
      <c r="UE62" s="16"/>
      <c r="UF62" s="16"/>
      <c r="UG62" s="16"/>
      <c r="UH62" s="16"/>
      <c r="UI62" s="16"/>
      <c r="UJ62" s="16"/>
      <c r="UK62" s="16"/>
      <c r="UL62" s="16"/>
      <c r="UM62" s="16"/>
      <c r="UN62" s="16"/>
      <c r="UO62" s="16"/>
      <c r="UP62" s="16"/>
      <c r="UQ62" s="16"/>
      <c r="UR62" s="16"/>
      <c r="US62" s="16"/>
      <c r="UT62" s="16"/>
      <c r="UU62" s="16"/>
      <c r="UV62" s="16"/>
      <c r="UW62" s="16"/>
      <c r="UX62" s="16"/>
      <c r="UY62" s="16"/>
      <c r="UZ62" s="16"/>
      <c r="VA62" s="16"/>
      <c r="VB62" s="16"/>
      <c r="VC62" s="16"/>
      <c r="VD62" s="16"/>
      <c r="VE62" s="16"/>
      <c r="VF62" s="16"/>
      <c r="VG62" s="16"/>
      <c r="VH62" s="16"/>
      <c r="VI62" s="16"/>
      <c r="VJ62" s="16"/>
      <c r="VK62" s="16"/>
      <c r="VL62" s="16"/>
      <c r="VM62" s="16"/>
      <c r="VN62" s="16"/>
      <c r="VO62" s="16"/>
      <c r="VP62" s="16"/>
      <c r="VQ62" s="16"/>
      <c r="VR62" s="16"/>
      <c r="VS62" s="16"/>
      <c r="VT62" s="16"/>
      <c r="VU62" s="16"/>
      <c r="VV62" s="16"/>
      <c r="VW62" s="16"/>
      <c r="VX62" s="16"/>
      <c r="VY62" s="16"/>
      <c r="VZ62" s="16"/>
      <c r="WA62" s="16"/>
      <c r="WB62" s="16"/>
      <c r="WC62" s="16"/>
      <c r="WD62" s="16"/>
      <c r="WE62" s="16"/>
      <c r="WF62" s="16"/>
      <c r="WG62" s="16"/>
      <c r="WH62" s="16"/>
      <c r="WI62" s="16"/>
      <c r="WJ62" s="16"/>
      <c r="WK62" s="16"/>
      <c r="WL62" s="16"/>
      <c r="WM62" s="16"/>
      <c r="WN62" s="16"/>
      <c r="WO62" s="16"/>
      <c r="WP62" s="16"/>
      <c r="WQ62" s="16"/>
      <c r="WR62" s="16"/>
      <c r="WS62" s="16"/>
      <c r="WT62" s="16"/>
      <c r="WU62" s="16"/>
      <c r="WV62" s="16"/>
      <c r="WW62" s="16"/>
      <c r="WX62" s="16"/>
      <c r="WY62" s="16"/>
      <c r="WZ62" s="16"/>
      <c r="XA62" s="16"/>
      <c r="XB62" s="16"/>
      <c r="XC62" s="16"/>
      <c r="XD62" s="16"/>
      <c r="XE62" s="16"/>
      <c r="XF62" s="16"/>
      <c r="XG62" s="16"/>
      <c r="XH62" s="16"/>
      <c r="XI62" s="16"/>
      <c r="XJ62" s="16"/>
      <c r="XK62" s="16"/>
      <c r="XL62" s="16"/>
      <c r="XM62" s="16"/>
      <c r="XN62" s="16"/>
      <c r="XO62" s="16"/>
      <c r="XP62" s="16"/>
      <c r="XQ62" s="16"/>
      <c r="XR62" s="16"/>
      <c r="XS62" s="16"/>
      <c r="XT62" s="16"/>
      <c r="XU62" s="16"/>
      <c r="XV62" s="16"/>
      <c r="XW62" s="16"/>
      <c r="XX62" s="16"/>
      <c r="XY62" s="16"/>
      <c r="XZ62" s="16"/>
      <c r="YA62" s="16"/>
      <c r="YB62" s="16"/>
      <c r="YC62" s="16"/>
      <c r="YD62" s="16"/>
      <c r="YE62" s="16"/>
      <c r="YF62" s="16"/>
      <c r="YG62" s="16"/>
      <c r="YH62" s="16"/>
      <c r="YI62" s="16"/>
      <c r="YJ62" s="16"/>
      <c r="YK62" s="16"/>
      <c r="YL62" s="16"/>
      <c r="YM62" s="16"/>
      <c r="YN62" s="16"/>
      <c r="YO62" s="16"/>
      <c r="YP62" s="16"/>
      <c r="YQ62" s="16"/>
      <c r="YR62" s="16"/>
      <c r="YS62" s="16"/>
      <c r="YT62" s="16"/>
      <c r="YU62" s="16"/>
      <c r="YV62" s="16"/>
      <c r="YW62" s="16"/>
      <c r="YX62" s="16"/>
      <c r="YY62" s="16"/>
      <c r="YZ62" s="16"/>
      <c r="ZA62" s="16"/>
      <c r="ZB62" s="16"/>
      <c r="ZC62" s="16"/>
      <c r="ZD62" s="16"/>
      <c r="ZE62" s="16"/>
      <c r="ZF62" s="16"/>
      <c r="ZG62" s="16"/>
      <c r="ZH62" s="16"/>
      <c r="ZI62" s="16"/>
      <c r="ZJ62" s="16"/>
      <c r="ZK62" s="16"/>
      <c r="ZL62" s="16"/>
      <c r="ZM62" s="16"/>
      <c r="ZN62" s="16"/>
      <c r="ZO62" s="16"/>
      <c r="ZP62" s="16"/>
      <c r="ZQ62" s="16"/>
      <c r="ZR62" s="16"/>
      <c r="ZS62" s="16"/>
      <c r="ZT62" s="16"/>
      <c r="ZU62" s="16"/>
      <c r="ZV62" s="16"/>
      <c r="ZW62" s="16"/>
      <c r="ZX62" s="16"/>
      <c r="ZY62" s="16"/>
      <c r="ZZ62" s="16"/>
      <c r="AAA62" s="16"/>
      <c r="AAB62" s="16"/>
      <c r="AAC62" s="16"/>
      <c r="AAD62" s="16"/>
      <c r="AAE62" s="16"/>
      <c r="AAF62" s="16"/>
      <c r="AAG62" s="16"/>
      <c r="AAH62" s="16"/>
      <c r="AAI62" s="16"/>
      <c r="AAJ62" s="16"/>
      <c r="AAK62" s="16"/>
      <c r="AAL62" s="16"/>
      <c r="AAM62" s="16"/>
      <c r="AAN62" s="16"/>
      <c r="AAO62" s="16"/>
      <c r="AAP62" s="16"/>
      <c r="AAQ62" s="16"/>
      <c r="AAR62" s="16"/>
      <c r="AAS62" s="16"/>
      <c r="AAT62" s="16"/>
      <c r="AAU62" s="16"/>
      <c r="AAV62" s="16"/>
      <c r="AAW62" s="16"/>
      <c r="AAX62" s="16"/>
      <c r="AAY62" s="16"/>
      <c r="AAZ62" s="16"/>
      <c r="ABA62" s="16"/>
      <c r="ABB62" s="16"/>
      <c r="ABC62" s="16"/>
      <c r="ABD62" s="16"/>
      <c r="ABE62" s="16"/>
      <c r="ABF62" s="16"/>
      <c r="ABG62" s="16"/>
      <c r="ABH62" s="16"/>
      <c r="ABI62" s="16"/>
      <c r="ABJ62" s="16"/>
      <c r="ABK62" s="16"/>
      <c r="ABL62" s="16"/>
      <c r="ABM62" s="16"/>
      <c r="ABN62" s="16"/>
      <c r="ABO62" s="16"/>
      <c r="ABP62" s="16"/>
      <c r="ABQ62" s="16"/>
      <c r="ABR62" s="16"/>
      <c r="ABS62" s="16"/>
      <c r="ABT62" s="16"/>
      <c r="ABU62" s="16"/>
      <c r="ABV62" s="16"/>
      <c r="ABW62" s="16"/>
      <c r="ABX62" s="16"/>
      <c r="ABY62" s="16"/>
      <c r="ABZ62" s="16"/>
      <c r="ACA62" s="16"/>
      <c r="ACB62" s="16"/>
      <c r="ACC62" s="16"/>
      <c r="ACD62" s="16"/>
      <c r="ACE62" s="16"/>
      <c r="ACF62" s="16"/>
      <c r="ACG62" s="16"/>
      <c r="ACH62" s="16"/>
      <c r="ACI62" s="16"/>
      <c r="ACJ62" s="16"/>
      <c r="ACK62" s="16"/>
      <c r="ACL62" s="16"/>
      <c r="ACM62" s="16"/>
      <c r="ACN62" s="16"/>
      <c r="ACO62" s="16"/>
      <c r="ACP62" s="16"/>
      <c r="ACQ62" s="16"/>
      <c r="ACR62" s="16"/>
      <c r="ACS62" s="16"/>
      <c r="ACT62" s="16"/>
      <c r="ACU62" s="16"/>
      <c r="ACV62" s="16"/>
      <c r="ACW62" s="16"/>
      <c r="ACX62" s="16"/>
      <c r="ACY62" s="16"/>
      <c r="ACZ62" s="16"/>
      <c r="ADA62" s="16"/>
      <c r="ADB62" s="16"/>
      <c r="ADC62" s="16"/>
      <c r="ADD62" s="16"/>
      <c r="ADE62" s="16"/>
      <c r="ADF62" s="16"/>
      <c r="ADG62" s="16"/>
      <c r="ADH62" s="16"/>
      <c r="ADI62" s="16"/>
      <c r="ADJ62" s="16"/>
      <c r="ADK62" s="16"/>
      <c r="ADL62" s="16"/>
      <c r="ADM62" s="16"/>
      <c r="ADN62" s="16"/>
      <c r="ADO62" s="16"/>
      <c r="ADP62" s="16"/>
      <c r="ADQ62" s="16"/>
      <c r="ADR62" s="16"/>
      <c r="ADS62" s="16"/>
      <c r="ADT62" s="16"/>
      <c r="ADU62" s="16"/>
      <c r="ADV62" s="16"/>
      <c r="ADW62" s="16"/>
      <c r="ADX62" s="16"/>
      <c r="ADY62" s="16"/>
      <c r="ADZ62" s="16"/>
      <c r="AEA62" s="16"/>
      <c r="AEB62" s="16"/>
      <c r="AEC62" s="16"/>
      <c r="AED62" s="16"/>
      <c r="AEE62" s="16"/>
      <c r="AEF62" s="16"/>
      <c r="AEG62" s="16"/>
      <c r="AEH62" s="16"/>
      <c r="AEI62" s="16"/>
      <c r="AEJ62" s="16"/>
      <c r="AEK62" s="16"/>
      <c r="AEL62" s="16"/>
      <c r="AEM62" s="16"/>
      <c r="AEN62" s="16"/>
      <c r="AEO62" s="16"/>
      <c r="AEP62" s="16"/>
      <c r="AEQ62" s="16"/>
      <c r="AER62" s="16"/>
      <c r="AES62" s="16"/>
      <c r="AET62" s="16"/>
      <c r="AEU62" s="16"/>
      <c r="AEV62" s="16"/>
      <c r="AEW62" s="16"/>
      <c r="AEX62" s="16"/>
      <c r="AEY62" s="16"/>
      <c r="AEZ62" s="16"/>
      <c r="AFA62" s="16"/>
      <c r="AFB62" s="16"/>
      <c r="AFC62" s="16"/>
      <c r="AFD62" s="16"/>
      <c r="AFE62" s="16"/>
      <c r="AFF62" s="16"/>
      <c r="AFG62" s="16"/>
      <c r="AFH62" s="16"/>
      <c r="AFI62" s="16"/>
      <c r="AFJ62" s="16"/>
      <c r="AFK62" s="16"/>
      <c r="AFL62" s="16"/>
      <c r="AFM62" s="16"/>
      <c r="AFN62" s="16"/>
      <c r="AFO62" s="16"/>
      <c r="AFP62" s="16"/>
      <c r="AFQ62" s="16"/>
      <c r="AFR62" s="16"/>
      <c r="AFS62" s="16"/>
      <c r="AFT62" s="16"/>
      <c r="AFU62" s="16"/>
      <c r="AFV62" s="16"/>
      <c r="AFW62" s="16"/>
      <c r="AFX62" s="16"/>
      <c r="AFY62" s="16"/>
      <c r="AFZ62" s="16"/>
      <c r="AGA62" s="16"/>
      <c r="AGB62" s="16"/>
      <c r="AGC62" s="16"/>
      <c r="AGD62" s="16"/>
      <c r="AGE62" s="16"/>
      <c r="AGF62" s="16"/>
      <c r="AGG62" s="16"/>
      <c r="AGH62" s="16"/>
      <c r="AGI62" s="16"/>
      <c r="AGJ62" s="16"/>
      <c r="AGK62" s="16"/>
      <c r="AGL62" s="16"/>
      <c r="AGM62" s="16"/>
      <c r="AGN62" s="16"/>
      <c r="AGO62" s="16"/>
      <c r="AGP62" s="16"/>
      <c r="AGQ62" s="16"/>
      <c r="AGR62" s="16"/>
      <c r="AGS62" s="16"/>
      <c r="AGT62" s="16"/>
      <c r="AGU62" s="16"/>
      <c r="AGV62" s="16"/>
      <c r="AGW62" s="16"/>
      <c r="AGX62" s="16"/>
      <c r="AGY62" s="16"/>
      <c r="AGZ62" s="16"/>
      <c r="AHA62" s="16"/>
      <c r="AHB62" s="16"/>
      <c r="AHC62" s="16"/>
      <c r="AHD62" s="16"/>
      <c r="AHE62" s="16"/>
      <c r="AHF62" s="16"/>
      <c r="AHG62" s="16"/>
      <c r="AHH62" s="16"/>
      <c r="AHI62" s="16"/>
      <c r="AHJ62" s="16"/>
      <c r="AHK62" s="16"/>
      <c r="AHL62" s="16"/>
      <c r="AHM62" s="16"/>
      <c r="AHN62" s="16"/>
      <c r="AHO62" s="16"/>
      <c r="AHP62" s="16"/>
      <c r="AHQ62" s="16"/>
      <c r="AHR62" s="16"/>
      <c r="AHS62" s="16"/>
      <c r="AHT62" s="16"/>
      <c r="AHU62" s="16"/>
      <c r="AHV62" s="16"/>
      <c r="AHW62" s="16"/>
      <c r="AHX62" s="16"/>
      <c r="AHY62" s="16"/>
      <c r="AHZ62" s="16"/>
      <c r="AIA62" s="16"/>
      <c r="AIB62" s="16"/>
      <c r="AIC62" s="16"/>
      <c r="AID62" s="16"/>
      <c r="AIE62" s="16"/>
      <c r="AIF62" s="16"/>
      <c r="AIG62" s="16"/>
      <c r="AIH62" s="16"/>
      <c r="AII62" s="16"/>
      <c r="AIJ62" s="16"/>
      <c r="AIK62" s="16"/>
      <c r="AIL62" s="16"/>
      <c r="AIM62" s="16"/>
      <c r="AIN62" s="16"/>
      <c r="AIO62" s="16"/>
      <c r="AIP62" s="16"/>
      <c r="AIQ62" s="16"/>
      <c r="AIR62" s="16"/>
      <c r="AIS62" s="16"/>
      <c r="AIT62" s="16"/>
      <c r="AIU62" s="16"/>
      <c r="AIV62" s="16"/>
      <c r="AIW62" s="16"/>
      <c r="AIX62" s="16"/>
      <c r="AIY62" s="16"/>
      <c r="AIZ62" s="16"/>
      <c r="AJA62" s="16"/>
      <c r="AJB62" s="16"/>
      <c r="AJC62" s="16"/>
      <c r="AJD62" s="16"/>
      <c r="AJE62" s="16"/>
      <c r="AJF62" s="16"/>
      <c r="AJG62" s="16"/>
      <c r="AJH62" s="16"/>
      <c r="AJI62" s="16"/>
      <c r="AJJ62" s="16"/>
      <c r="AJK62" s="16"/>
      <c r="AJL62" s="16"/>
      <c r="AJM62" s="16"/>
      <c r="AJN62" s="16"/>
      <c r="AJO62" s="16"/>
      <c r="AJP62" s="16"/>
      <c r="AJQ62" s="16"/>
      <c r="AJR62" s="16"/>
      <c r="AJS62" s="16"/>
      <c r="AJT62" s="16"/>
      <c r="AJU62" s="16"/>
      <c r="AJV62" s="16"/>
      <c r="AJW62" s="16"/>
      <c r="AJX62" s="16"/>
      <c r="AJY62" s="16"/>
      <c r="AJZ62" s="16"/>
      <c r="AKA62" s="16"/>
      <c r="AKB62" s="16"/>
      <c r="AKC62" s="16"/>
      <c r="AKD62" s="16"/>
      <c r="AKE62" s="16"/>
      <c r="AKF62" s="16"/>
      <c r="AKG62" s="16"/>
      <c r="AKH62" s="16"/>
      <c r="AKI62" s="16"/>
      <c r="AKJ62" s="16"/>
      <c r="AKK62" s="16"/>
      <c r="AKL62" s="16"/>
      <c r="AKM62" s="16"/>
      <c r="AKN62" s="16"/>
      <c r="AKO62" s="16"/>
      <c r="AKP62" s="16"/>
      <c r="AKQ62" s="16"/>
      <c r="AKR62" s="16"/>
      <c r="AKS62" s="16"/>
      <c r="AKT62" s="16"/>
      <c r="AKU62" s="16"/>
      <c r="AKV62" s="16"/>
      <c r="AKW62" s="16"/>
      <c r="AKX62" s="16"/>
      <c r="AKY62" s="16"/>
      <c r="AKZ62" s="16"/>
      <c r="ALA62" s="16"/>
      <c r="ALB62" s="16"/>
      <c r="ALC62" s="16"/>
      <c r="ALD62" s="16"/>
      <c r="ALE62" s="16"/>
      <c r="ALF62" s="16"/>
      <c r="ALG62" s="16"/>
      <c r="ALH62" s="16"/>
      <c r="ALI62" s="16"/>
      <c r="ALJ62" s="16"/>
      <c r="ALK62" s="16"/>
      <c r="ALL62" s="16"/>
    </row>
    <row r="63" spans="1:1000" customFormat="1" ht="12.75" x14ac:dyDescent="0.2">
      <c r="A63" s="41" t="str">
        <f ca="1">IF(_xll.TM1RPTELLEV($H$40,$H63)=0,"Root",IF(OR(_xll.ELLEV($B$10,$H63)=0,_xll.TM1RPTELLEV($H$40,$H63)+1&gt;=VALUE($L$29)),"Base","Default"))</f>
        <v>Base</v>
      </c>
      <c r="B63" s="16"/>
      <c r="C63" s="16" t="str">
        <f ca="1">_xll.DBRW($G$16,$H63,C$38)</f>
        <v>1</v>
      </c>
      <c r="D63" s="16">
        <f ca="1">_xll.DBRW($D$16,E$7,$H$33,$E$9,$H63,$D$11,$H$34,$D$38)</f>
        <v>0</v>
      </c>
      <c r="E63" s="25">
        <f ca="1">_xll.DBRW($E$16,E$7,$H$33,$E$9,$H63,$D$11,E$38,E$12,E$13)</f>
        <v>0</v>
      </c>
      <c r="F63" s="22"/>
      <c r="G63" s="89" t="str">
        <f ca="1">_xll.DBRW($G$16,$H63,G$13)&amp;IF(_xll.ELLEV($B$10,$H63)&lt;&gt;0,"",IF($D63&lt;&gt;0,"Annual",IF($E63&lt;&gt;0,"LID","")))</f>
        <v/>
      </c>
      <c r="H63" s="116" t="s">
        <v>165</v>
      </c>
      <c r="I63" s="91">
        <f ca="1">_xll.DBRW($B$16,I$7,$H$33,$D$9,$H63,$D$11,I$12,I$13)</f>
        <v>-269928.72935925127</v>
      </c>
      <c r="J63" s="91">
        <f ca="1">_xll.DBRW($B$16,J$7,$H$33,$D$9,$H63,$D$11,J$12,J$13)</f>
        <v>-18638.63260100795</v>
      </c>
      <c r="K63" s="91">
        <f ca="1">_xll.DBRW($B$16,K$7,$H$33,$D$9,$H63,$D$11,K$12,K$13)</f>
        <v>390.85843490254911</v>
      </c>
      <c r="L63" s="91">
        <f ca="1">_xll.DBRW($B$16,L$7,$H$33,$D$9,$H63,$D$11,L$12,L$13)</f>
        <v>-18734.565890474969</v>
      </c>
      <c r="M63" s="91">
        <f ca="1">_xll.DBRW($B$16,M$7,$H$33,$D$9,$H63,$D$11,M$12,M$13)</f>
        <v>-8842.6871467737037</v>
      </c>
      <c r="N63" s="91">
        <f ca="1">_xll.DBRW($B$16,N$7,$H$33,$D$9,$H63,$D$11,N$12,N$13)</f>
        <v>-7020.7658925035503</v>
      </c>
      <c r="O63" s="91">
        <f ca="1">_xll.DBRW($B$16,O$7,$H$33,$D$9,$H63,$D$11,O$12,O$13)</f>
        <v>-8798.3697701850306</v>
      </c>
      <c r="P63" s="91">
        <f ca="1">_xll.DBRW($B$16,P$7,$H$33,$D$9,$H63,$D$11,P$12,P$13)</f>
        <v>-7605.5590798405401</v>
      </c>
      <c r="Q63" s="91">
        <f ca="1">_xll.DBRW($B$16,Q$7,$H$33,$D$9,$H63,$D$11,Q$12,Q$13)</f>
        <v>578.92702091751903</v>
      </c>
      <c r="R63" s="91">
        <f ca="1">_xll.DBRW($B$16,R$7,$H$33,$D$9,$H63,$D$11,R$12,R$13)</f>
        <v>-4286.0223978313998</v>
      </c>
      <c r="S63" s="91">
        <f ca="1">_xll.DBRW($B$16,S$7,$H$33,$D$9,$H63,$D$11,S$12,S$13)</f>
        <v>-2377.8143718513602</v>
      </c>
      <c r="T63" s="91">
        <f ca="1">_xll.DBRW($B$16,T$7,$H$33,$D$9,$H63,$D$11,T$12,T$13)</f>
        <v>-9264.1150655745696</v>
      </c>
      <c r="U63" s="91">
        <f ca="1">_xll.DBRW($B$16,U$7,$H$33,$D$9,$H63,$D$11,U$12,U$13)</f>
        <v>-1037.4123045917299</v>
      </c>
      <c r="V63" s="91">
        <f ca="1">_xll.DBRW($B$16,V$7,$H$33,$D$9,$H63,$D$11,V$12,V$13)</f>
        <v>-355564.88842406601</v>
      </c>
      <c r="W63" s="16"/>
      <c r="X63" s="92">
        <f ca="1">_xll.DBRW($B$16,X$7,$H$33,$D$9,$H63,$D$11,X$12,X$13)</f>
        <v>-335759.93740189786</v>
      </c>
      <c r="Y63" s="93">
        <f t="shared" ca="1" si="6"/>
        <v>5.8985450067147394E-2</v>
      </c>
      <c r="Z63" s="16"/>
      <c r="AA63" s="92">
        <f ca="1">_xll.DBRW($B$16,AA$7,$H$33,$D$9,$H63,$D$11,AA$12,AA$13)</f>
        <v>0</v>
      </c>
      <c r="AB63" s="93" t="str">
        <f t="shared" ca="1" si="7"/>
        <v/>
      </c>
      <c r="AC63" s="16"/>
      <c r="AD63" s="111" t="str">
        <f ca="1">_xll.DBRW($B$16,AD$7,$H$33,$D$9,$H63,$D$11,AD$12,AD$13)</f>
        <v/>
      </c>
      <c r="AE63" s="111" t="str">
        <f ca="1">_xll.DBRW($B$16,AE$7,$H$33,$D$9,$H63,$D$11,AE$12,AE$13)</f>
        <v/>
      </c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  <c r="EM63" s="16"/>
      <c r="EN63" s="16"/>
      <c r="EO63" s="16"/>
      <c r="EP63" s="16"/>
      <c r="EQ63" s="16"/>
      <c r="ER63" s="16"/>
      <c r="ES63" s="16"/>
      <c r="ET63" s="16"/>
      <c r="EU63" s="16"/>
      <c r="EV63" s="16"/>
      <c r="EW63" s="16"/>
      <c r="EX63" s="16"/>
      <c r="EY63" s="16"/>
      <c r="EZ63" s="16"/>
      <c r="FA63" s="16"/>
      <c r="FB63" s="16"/>
      <c r="FC63" s="16"/>
      <c r="FD63" s="16"/>
      <c r="FE63" s="16"/>
      <c r="FF63" s="16"/>
      <c r="FG63" s="16"/>
      <c r="FH63" s="16"/>
      <c r="FI63" s="16"/>
      <c r="FJ63" s="16"/>
      <c r="FK63" s="16"/>
      <c r="FL63" s="16"/>
      <c r="FM63" s="16"/>
      <c r="FN63" s="16"/>
      <c r="FO63" s="16"/>
      <c r="FP63" s="16"/>
      <c r="FQ63" s="16"/>
      <c r="FR63" s="16"/>
      <c r="FS63" s="16"/>
      <c r="FT63" s="16"/>
      <c r="FU63" s="16"/>
      <c r="FV63" s="16"/>
      <c r="FW63" s="16"/>
      <c r="FX63" s="16"/>
      <c r="FY63" s="16"/>
      <c r="FZ63" s="16"/>
      <c r="GA63" s="16"/>
      <c r="GB63" s="16"/>
      <c r="GC63" s="16"/>
      <c r="GD63" s="16"/>
      <c r="GE63" s="16"/>
      <c r="GF63" s="16"/>
      <c r="GG63" s="16"/>
      <c r="GH63" s="16"/>
      <c r="GI63" s="16"/>
      <c r="GJ63" s="16"/>
      <c r="GK63" s="16"/>
      <c r="GL63" s="16"/>
      <c r="GM63" s="16"/>
      <c r="GN63" s="16"/>
      <c r="GO63" s="16"/>
      <c r="GP63" s="16"/>
      <c r="GQ63" s="16"/>
      <c r="GR63" s="16"/>
      <c r="GS63" s="16"/>
      <c r="GT63" s="16"/>
      <c r="GU63" s="16"/>
      <c r="GV63" s="16"/>
      <c r="GW63" s="16"/>
      <c r="GX63" s="16"/>
      <c r="GY63" s="16"/>
      <c r="GZ63" s="16"/>
      <c r="HA63" s="16"/>
      <c r="HB63" s="16"/>
      <c r="HC63" s="16"/>
      <c r="HD63" s="16"/>
      <c r="HE63" s="16"/>
      <c r="HF63" s="16"/>
      <c r="HG63" s="16"/>
      <c r="HH63" s="16"/>
      <c r="HI63" s="16"/>
      <c r="HJ63" s="16"/>
      <c r="HK63" s="16"/>
      <c r="HL63" s="16"/>
      <c r="HM63" s="16"/>
      <c r="HN63" s="16"/>
      <c r="HO63" s="16"/>
      <c r="HP63" s="16"/>
      <c r="HQ63" s="16"/>
      <c r="HR63" s="16"/>
      <c r="HS63" s="16"/>
      <c r="HT63" s="16"/>
      <c r="HU63" s="16"/>
      <c r="HV63" s="16"/>
      <c r="HW63" s="16"/>
      <c r="HX63" s="16"/>
      <c r="HY63" s="16"/>
      <c r="HZ63" s="16"/>
      <c r="IA63" s="16"/>
      <c r="IB63" s="16"/>
      <c r="IC63" s="16"/>
      <c r="ID63" s="16"/>
      <c r="IE63" s="16"/>
      <c r="IF63" s="16"/>
      <c r="IG63" s="16"/>
      <c r="IH63" s="16"/>
      <c r="II63" s="16"/>
      <c r="IJ63" s="16"/>
      <c r="IK63" s="16"/>
      <c r="IL63" s="16"/>
      <c r="IM63" s="16"/>
      <c r="IN63" s="16"/>
      <c r="IO63" s="16"/>
      <c r="IP63" s="16"/>
      <c r="IQ63" s="16"/>
      <c r="IR63" s="16"/>
      <c r="IS63" s="16"/>
      <c r="IT63" s="16"/>
      <c r="IU63" s="16"/>
      <c r="IV63" s="16"/>
      <c r="IW63" s="16"/>
      <c r="IX63" s="16"/>
      <c r="IY63" s="16"/>
      <c r="IZ63" s="16"/>
      <c r="JA63" s="16"/>
      <c r="JB63" s="16"/>
      <c r="JC63" s="16"/>
      <c r="JD63" s="16"/>
      <c r="JE63" s="16"/>
      <c r="JF63" s="16"/>
      <c r="JG63" s="16"/>
      <c r="JH63" s="16"/>
      <c r="JI63" s="16"/>
      <c r="JJ63" s="16"/>
      <c r="JK63" s="16"/>
      <c r="JL63" s="16"/>
      <c r="JM63" s="16"/>
      <c r="JN63" s="16"/>
      <c r="JO63" s="16"/>
      <c r="JP63" s="16"/>
      <c r="JQ63" s="16"/>
      <c r="JR63" s="16"/>
      <c r="JS63" s="16"/>
      <c r="JT63" s="16"/>
      <c r="JU63" s="16"/>
      <c r="JV63" s="16"/>
      <c r="JW63" s="16"/>
      <c r="JX63" s="16"/>
      <c r="JY63" s="16"/>
      <c r="JZ63" s="16"/>
      <c r="KA63" s="16"/>
      <c r="KB63" s="16"/>
      <c r="KC63" s="16"/>
      <c r="KD63" s="16"/>
      <c r="KE63" s="16"/>
      <c r="KF63" s="16"/>
      <c r="KG63" s="16"/>
      <c r="KH63" s="16"/>
      <c r="KI63" s="16"/>
      <c r="KJ63" s="16"/>
      <c r="KK63" s="16"/>
      <c r="KL63" s="16"/>
      <c r="KM63" s="16"/>
      <c r="KN63" s="16"/>
      <c r="KO63" s="16"/>
      <c r="KP63" s="16"/>
      <c r="KQ63" s="16"/>
      <c r="KR63" s="16"/>
      <c r="KS63" s="16"/>
      <c r="KT63" s="16"/>
      <c r="KU63" s="16"/>
      <c r="KV63" s="16"/>
      <c r="KW63" s="16"/>
      <c r="KX63" s="16"/>
      <c r="KY63" s="16"/>
      <c r="KZ63" s="16"/>
      <c r="LA63" s="16"/>
      <c r="LB63" s="16"/>
      <c r="LC63" s="16"/>
      <c r="LD63" s="16"/>
      <c r="LE63" s="16"/>
      <c r="LF63" s="16"/>
      <c r="LG63" s="16"/>
      <c r="LH63" s="16"/>
      <c r="LI63" s="16"/>
      <c r="LJ63" s="16"/>
      <c r="LK63" s="16"/>
      <c r="LL63" s="16"/>
      <c r="LM63" s="16"/>
      <c r="LN63" s="16"/>
      <c r="LO63" s="16"/>
      <c r="LP63" s="16"/>
      <c r="LQ63" s="16"/>
      <c r="LR63" s="16"/>
      <c r="LS63" s="16"/>
      <c r="LT63" s="16"/>
      <c r="LU63" s="16"/>
      <c r="LV63" s="16"/>
      <c r="LW63" s="16"/>
      <c r="LX63" s="16"/>
      <c r="LY63" s="16"/>
      <c r="LZ63" s="16"/>
      <c r="MA63" s="16"/>
      <c r="MB63" s="16"/>
      <c r="MC63" s="16"/>
      <c r="MD63" s="16"/>
      <c r="ME63" s="16"/>
      <c r="MF63" s="16"/>
      <c r="MG63" s="16"/>
      <c r="MH63" s="16"/>
      <c r="MI63" s="16"/>
      <c r="MJ63" s="16"/>
      <c r="MK63" s="16"/>
      <c r="ML63" s="16"/>
      <c r="MM63" s="16"/>
      <c r="MN63" s="16"/>
      <c r="MO63" s="16"/>
      <c r="MP63" s="16"/>
      <c r="MQ63" s="16"/>
      <c r="MR63" s="16"/>
      <c r="MS63" s="16"/>
      <c r="MT63" s="16"/>
      <c r="MU63" s="16"/>
      <c r="MV63" s="16"/>
      <c r="MW63" s="16"/>
      <c r="MX63" s="16"/>
      <c r="MY63" s="16"/>
      <c r="MZ63" s="16"/>
      <c r="NA63" s="16"/>
      <c r="NB63" s="16"/>
      <c r="NC63" s="16"/>
      <c r="ND63" s="16"/>
      <c r="NE63" s="16"/>
      <c r="NF63" s="16"/>
      <c r="NG63" s="16"/>
      <c r="NH63" s="16"/>
      <c r="NI63" s="16"/>
      <c r="NJ63" s="16"/>
      <c r="NK63" s="16"/>
      <c r="NL63" s="16"/>
      <c r="NM63" s="16"/>
      <c r="NN63" s="16"/>
      <c r="NO63" s="16"/>
      <c r="NP63" s="16"/>
      <c r="NQ63" s="16"/>
      <c r="NR63" s="16"/>
      <c r="NS63" s="16"/>
      <c r="NT63" s="16"/>
      <c r="NU63" s="16"/>
      <c r="NV63" s="16"/>
      <c r="NW63" s="16"/>
      <c r="NX63" s="16"/>
      <c r="NY63" s="16"/>
      <c r="NZ63" s="16"/>
      <c r="OA63" s="16"/>
      <c r="OB63" s="16"/>
      <c r="OC63" s="16"/>
      <c r="OD63" s="16"/>
      <c r="OE63" s="16"/>
      <c r="OF63" s="16"/>
      <c r="OG63" s="16"/>
      <c r="OH63" s="16"/>
      <c r="OI63" s="16"/>
      <c r="OJ63" s="16"/>
      <c r="OK63" s="16"/>
      <c r="OL63" s="16"/>
      <c r="OM63" s="16"/>
      <c r="ON63" s="16"/>
      <c r="OO63" s="16"/>
      <c r="OP63" s="16"/>
      <c r="OQ63" s="16"/>
      <c r="OR63" s="16"/>
      <c r="OS63" s="16"/>
      <c r="OT63" s="16"/>
      <c r="OU63" s="16"/>
      <c r="OV63" s="16"/>
      <c r="OW63" s="16"/>
      <c r="OX63" s="16"/>
      <c r="OY63" s="16"/>
      <c r="OZ63" s="16"/>
      <c r="PA63" s="16"/>
      <c r="PB63" s="16"/>
      <c r="PC63" s="16"/>
      <c r="PD63" s="16"/>
      <c r="PE63" s="16"/>
      <c r="PF63" s="16"/>
      <c r="PG63" s="16"/>
      <c r="PH63" s="16"/>
      <c r="PI63" s="16"/>
      <c r="PJ63" s="16"/>
      <c r="PK63" s="16"/>
      <c r="PL63" s="16"/>
      <c r="PM63" s="16"/>
      <c r="PN63" s="16"/>
      <c r="PO63" s="16"/>
      <c r="PP63" s="16"/>
      <c r="PQ63" s="16"/>
      <c r="PR63" s="16"/>
      <c r="PS63" s="16"/>
      <c r="PT63" s="16"/>
      <c r="PU63" s="16"/>
      <c r="PV63" s="16"/>
      <c r="PW63" s="16"/>
      <c r="PX63" s="16"/>
      <c r="PY63" s="16"/>
      <c r="PZ63" s="16"/>
      <c r="QA63" s="16"/>
      <c r="QB63" s="16"/>
      <c r="QC63" s="16"/>
      <c r="QD63" s="16"/>
      <c r="QE63" s="16"/>
      <c r="QF63" s="16"/>
      <c r="QG63" s="16"/>
      <c r="QH63" s="16"/>
      <c r="QI63" s="16"/>
      <c r="QJ63" s="16"/>
      <c r="QK63" s="16"/>
      <c r="QL63" s="16"/>
      <c r="QM63" s="16"/>
      <c r="QN63" s="16"/>
      <c r="QO63" s="16"/>
      <c r="QP63" s="16"/>
      <c r="QQ63" s="16"/>
      <c r="QR63" s="16"/>
      <c r="QS63" s="16"/>
      <c r="QT63" s="16"/>
      <c r="QU63" s="16"/>
      <c r="QV63" s="16"/>
      <c r="QW63" s="16"/>
      <c r="QX63" s="16"/>
      <c r="QY63" s="16"/>
      <c r="QZ63" s="16"/>
      <c r="RA63" s="16"/>
      <c r="RB63" s="16"/>
      <c r="RC63" s="16"/>
      <c r="RD63" s="16"/>
      <c r="RE63" s="16"/>
      <c r="RF63" s="16"/>
      <c r="RG63" s="16"/>
      <c r="RH63" s="16"/>
      <c r="RI63" s="16"/>
      <c r="RJ63" s="16"/>
      <c r="RK63" s="16"/>
      <c r="RL63" s="16"/>
      <c r="RM63" s="16"/>
      <c r="RN63" s="16"/>
      <c r="RO63" s="16"/>
      <c r="RP63" s="16"/>
      <c r="RQ63" s="16"/>
      <c r="RR63" s="16"/>
      <c r="RS63" s="16"/>
      <c r="RT63" s="16"/>
      <c r="RU63" s="16"/>
      <c r="RV63" s="16"/>
      <c r="RW63" s="16"/>
      <c r="RX63" s="16"/>
      <c r="RY63" s="16"/>
      <c r="RZ63" s="16"/>
      <c r="SA63" s="16"/>
      <c r="SB63" s="16"/>
      <c r="SC63" s="16"/>
      <c r="SD63" s="16"/>
      <c r="SE63" s="16"/>
      <c r="SF63" s="16"/>
      <c r="SG63" s="16"/>
      <c r="SH63" s="16"/>
      <c r="SI63" s="16"/>
      <c r="SJ63" s="16"/>
      <c r="SK63" s="16"/>
      <c r="SL63" s="16"/>
      <c r="SM63" s="16"/>
      <c r="SN63" s="16"/>
      <c r="SO63" s="16"/>
      <c r="SP63" s="16"/>
      <c r="SQ63" s="16"/>
      <c r="SR63" s="16"/>
      <c r="SS63" s="16"/>
      <c r="ST63" s="16"/>
      <c r="SU63" s="16"/>
      <c r="SV63" s="16"/>
      <c r="SW63" s="16"/>
      <c r="SX63" s="16"/>
      <c r="SY63" s="16"/>
      <c r="SZ63" s="16"/>
      <c r="TA63" s="16"/>
      <c r="TB63" s="16"/>
      <c r="TC63" s="16"/>
      <c r="TD63" s="16"/>
      <c r="TE63" s="16"/>
      <c r="TF63" s="16"/>
      <c r="TG63" s="16"/>
      <c r="TH63" s="16"/>
      <c r="TI63" s="16"/>
      <c r="TJ63" s="16"/>
      <c r="TK63" s="16"/>
      <c r="TL63" s="16"/>
      <c r="TM63" s="16"/>
      <c r="TN63" s="16"/>
      <c r="TO63" s="16"/>
      <c r="TP63" s="16"/>
      <c r="TQ63" s="16"/>
      <c r="TR63" s="16"/>
      <c r="TS63" s="16"/>
      <c r="TT63" s="16"/>
      <c r="TU63" s="16"/>
      <c r="TV63" s="16"/>
      <c r="TW63" s="16"/>
      <c r="TX63" s="16"/>
      <c r="TY63" s="16"/>
      <c r="TZ63" s="16"/>
      <c r="UA63" s="16"/>
      <c r="UB63" s="16"/>
      <c r="UC63" s="16"/>
      <c r="UD63" s="16"/>
      <c r="UE63" s="16"/>
      <c r="UF63" s="16"/>
      <c r="UG63" s="16"/>
      <c r="UH63" s="16"/>
      <c r="UI63" s="16"/>
      <c r="UJ63" s="16"/>
      <c r="UK63" s="16"/>
      <c r="UL63" s="16"/>
      <c r="UM63" s="16"/>
      <c r="UN63" s="16"/>
      <c r="UO63" s="16"/>
      <c r="UP63" s="16"/>
      <c r="UQ63" s="16"/>
      <c r="UR63" s="16"/>
      <c r="US63" s="16"/>
      <c r="UT63" s="16"/>
      <c r="UU63" s="16"/>
      <c r="UV63" s="16"/>
      <c r="UW63" s="16"/>
      <c r="UX63" s="16"/>
      <c r="UY63" s="16"/>
      <c r="UZ63" s="16"/>
      <c r="VA63" s="16"/>
      <c r="VB63" s="16"/>
      <c r="VC63" s="16"/>
      <c r="VD63" s="16"/>
      <c r="VE63" s="16"/>
      <c r="VF63" s="16"/>
      <c r="VG63" s="16"/>
      <c r="VH63" s="16"/>
      <c r="VI63" s="16"/>
      <c r="VJ63" s="16"/>
      <c r="VK63" s="16"/>
      <c r="VL63" s="16"/>
      <c r="VM63" s="16"/>
      <c r="VN63" s="16"/>
      <c r="VO63" s="16"/>
      <c r="VP63" s="16"/>
      <c r="VQ63" s="16"/>
      <c r="VR63" s="16"/>
      <c r="VS63" s="16"/>
      <c r="VT63" s="16"/>
      <c r="VU63" s="16"/>
      <c r="VV63" s="16"/>
      <c r="VW63" s="16"/>
      <c r="VX63" s="16"/>
      <c r="VY63" s="16"/>
      <c r="VZ63" s="16"/>
      <c r="WA63" s="16"/>
      <c r="WB63" s="16"/>
      <c r="WC63" s="16"/>
      <c r="WD63" s="16"/>
      <c r="WE63" s="16"/>
      <c r="WF63" s="16"/>
      <c r="WG63" s="16"/>
      <c r="WH63" s="16"/>
      <c r="WI63" s="16"/>
      <c r="WJ63" s="16"/>
      <c r="WK63" s="16"/>
      <c r="WL63" s="16"/>
      <c r="WM63" s="16"/>
      <c r="WN63" s="16"/>
      <c r="WO63" s="16"/>
      <c r="WP63" s="16"/>
      <c r="WQ63" s="16"/>
      <c r="WR63" s="16"/>
      <c r="WS63" s="16"/>
      <c r="WT63" s="16"/>
      <c r="WU63" s="16"/>
      <c r="WV63" s="16"/>
      <c r="WW63" s="16"/>
      <c r="WX63" s="16"/>
      <c r="WY63" s="16"/>
      <c r="WZ63" s="16"/>
      <c r="XA63" s="16"/>
      <c r="XB63" s="16"/>
      <c r="XC63" s="16"/>
      <c r="XD63" s="16"/>
      <c r="XE63" s="16"/>
      <c r="XF63" s="16"/>
      <c r="XG63" s="16"/>
      <c r="XH63" s="16"/>
      <c r="XI63" s="16"/>
      <c r="XJ63" s="16"/>
      <c r="XK63" s="16"/>
      <c r="XL63" s="16"/>
      <c r="XM63" s="16"/>
      <c r="XN63" s="16"/>
      <c r="XO63" s="16"/>
      <c r="XP63" s="16"/>
      <c r="XQ63" s="16"/>
      <c r="XR63" s="16"/>
      <c r="XS63" s="16"/>
      <c r="XT63" s="16"/>
      <c r="XU63" s="16"/>
      <c r="XV63" s="16"/>
      <c r="XW63" s="16"/>
      <c r="XX63" s="16"/>
      <c r="XY63" s="16"/>
      <c r="XZ63" s="16"/>
      <c r="YA63" s="16"/>
      <c r="YB63" s="16"/>
      <c r="YC63" s="16"/>
      <c r="YD63" s="16"/>
      <c r="YE63" s="16"/>
      <c r="YF63" s="16"/>
      <c r="YG63" s="16"/>
      <c r="YH63" s="16"/>
      <c r="YI63" s="16"/>
      <c r="YJ63" s="16"/>
      <c r="YK63" s="16"/>
      <c r="YL63" s="16"/>
      <c r="YM63" s="16"/>
      <c r="YN63" s="16"/>
      <c r="YO63" s="16"/>
      <c r="YP63" s="16"/>
      <c r="YQ63" s="16"/>
      <c r="YR63" s="16"/>
      <c r="YS63" s="16"/>
      <c r="YT63" s="16"/>
      <c r="YU63" s="16"/>
      <c r="YV63" s="16"/>
      <c r="YW63" s="16"/>
      <c r="YX63" s="16"/>
      <c r="YY63" s="16"/>
      <c r="YZ63" s="16"/>
      <c r="ZA63" s="16"/>
      <c r="ZB63" s="16"/>
      <c r="ZC63" s="16"/>
      <c r="ZD63" s="16"/>
      <c r="ZE63" s="16"/>
      <c r="ZF63" s="16"/>
      <c r="ZG63" s="16"/>
      <c r="ZH63" s="16"/>
      <c r="ZI63" s="16"/>
      <c r="ZJ63" s="16"/>
      <c r="ZK63" s="16"/>
      <c r="ZL63" s="16"/>
      <c r="ZM63" s="16"/>
      <c r="ZN63" s="16"/>
      <c r="ZO63" s="16"/>
      <c r="ZP63" s="16"/>
      <c r="ZQ63" s="16"/>
      <c r="ZR63" s="16"/>
      <c r="ZS63" s="16"/>
      <c r="ZT63" s="16"/>
      <c r="ZU63" s="16"/>
      <c r="ZV63" s="16"/>
      <c r="ZW63" s="16"/>
      <c r="ZX63" s="16"/>
      <c r="ZY63" s="16"/>
      <c r="ZZ63" s="16"/>
      <c r="AAA63" s="16"/>
      <c r="AAB63" s="16"/>
      <c r="AAC63" s="16"/>
      <c r="AAD63" s="16"/>
      <c r="AAE63" s="16"/>
      <c r="AAF63" s="16"/>
      <c r="AAG63" s="16"/>
      <c r="AAH63" s="16"/>
      <c r="AAI63" s="16"/>
      <c r="AAJ63" s="16"/>
      <c r="AAK63" s="16"/>
      <c r="AAL63" s="16"/>
      <c r="AAM63" s="16"/>
      <c r="AAN63" s="16"/>
      <c r="AAO63" s="16"/>
      <c r="AAP63" s="16"/>
      <c r="AAQ63" s="16"/>
      <c r="AAR63" s="16"/>
      <c r="AAS63" s="16"/>
      <c r="AAT63" s="16"/>
      <c r="AAU63" s="16"/>
      <c r="AAV63" s="16"/>
      <c r="AAW63" s="16"/>
      <c r="AAX63" s="16"/>
      <c r="AAY63" s="16"/>
      <c r="AAZ63" s="16"/>
      <c r="ABA63" s="16"/>
      <c r="ABB63" s="16"/>
      <c r="ABC63" s="16"/>
      <c r="ABD63" s="16"/>
      <c r="ABE63" s="16"/>
      <c r="ABF63" s="16"/>
      <c r="ABG63" s="16"/>
      <c r="ABH63" s="16"/>
      <c r="ABI63" s="16"/>
      <c r="ABJ63" s="16"/>
      <c r="ABK63" s="16"/>
      <c r="ABL63" s="16"/>
      <c r="ABM63" s="16"/>
      <c r="ABN63" s="16"/>
      <c r="ABO63" s="16"/>
      <c r="ABP63" s="16"/>
      <c r="ABQ63" s="16"/>
      <c r="ABR63" s="16"/>
      <c r="ABS63" s="16"/>
      <c r="ABT63" s="16"/>
      <c r="ABU63" s="16"/>
      <c r="ABV63" s="16"/>
      <c r="ABW63" s="16"/>
      <c r="ABX63" s="16"/>
      <c r="ABY63" s="16"/>
      <c r="ABZ63" s="16"/>
      <c r="ACA63" s="16"/>
      <c r="ACB63" s="16"/>
      <c r="ACC63" s="16"/>
      <c r="ACD63" s="16"/>
      <c r="ACE63" s="16"/>
      <c r="ACF63" s="16"/>
      <c r="ACG63" s="16"/>
      <c r="ACH63" s="16"/>
      <c r="ACI63" s="16"/>
      <c r="ACJ63" s="16"/>
      <c r="ACK63" s="16"/>
      <c r="ACL63" s="16"/>
      <c r="ACM63" s="16"/>
      <c r="ACN63" s="16"/>
      <c r="ACO63" s="16"/>
      <c r="ACP63" s="16"/>
      <c r="ACQ63" s="16"/>
      <c r="ACR63" s="16"/>
      <c r="ACS63" s="16"/>
      <c r="ACT63" s="16"/>
      <c r="ACU63" s="16"/>
      <c r="ACV63" s="16"/>
      <c r="ACW63" s="16"/>
      <c r="ACX63" s="16"/>
      <c r="ACY63" s="16"/>
      <c r="ACZ63" s="16"/>
      <c r="ADA63" s="16"/>
      <c r="ADB63" s="16"/>
      <c r="ADC63" s="16"/>
      <c r="ADD63" s="16"/>
      <c r="ADE63" s="16"/>
      <c r="ADF63" s="16"/>
      <c r="ADG63" s="16"/>
      <c r="ADH63" s="16"/>
      <c r="ADI63" s="16"/>
      <c r="ADJ63" s="16"/>
      <c r="ADK63" s="16"/>
      <c r="ADL63" s="16"/>
      <c r="ADM63" s="16"/>
      <c r="ADN63" s="16"/>
      <c r="ADO63" s="16"/>
      <c r="ADP63" s="16"/>
      <c r="ADQ63" s="16"/>
      <c r="ADR63" s="16"/>
      <c r="ADS63" s="16"/>
      <c r="ADT63" s="16"/>
      <c r="ADU63" s="16"/>
      <c r="ADV63" s="16"/>
      <c r="ADW63" s="16"/>
      <c r="ADX63" s="16"/>
      <c r="ADY63" s="16"/>
      <c r="ADZ63" s="16"/>
      <c r="AEA63" s="16"/>
      <c r="AEB63" s="16"/>
      <c r="AEC63" s="16"/>
      <c r="AED63" s="16"/>
      <c r="AEE63" s="16"/>
      <c r="AEF63" s="16"/>
      <c r="AEG63" s="16"/>
      <c r="AEH63" s="16"/>
      <c r="AEI63" s="16"/>
      <c r="AEJ63" s="16"/>
      <c r="AEK63" s="16"/>
      <c r="AEL63" s="16"/>
      <c r="AEM63" s="16"/>
      <c r="AEN63" s="16"/>
      <c r="AEO63" s="16"/>
      <c r="AEP63" s="16"/>
      <c r="AEQ63" s="16"/>
      <c r="AER63" s="16"/>
      <c r="AES63" s="16"/>
      <c r="AET63" s="16"/>
      <c r="AEU63" s="16"/>
      <c r="AEV63" s="16"/>
      <c r="AEW63" s="16"/>
      <c r="AEX63" s="16"/>
      <c r="AEY63" s="16"/>
      <c r="AEZ63" s="16"/>
      <c r="AFA63" s="16"/>
      <c r="AFB63" s="16"/>
      <c r="AFC63" s="16"/>
      <c r="AFD63" s="16"/>
      <c r="AFE63" s="16"/>
      <c r="AFF63" s="16"/>
      <c r="AFG63" s="16"/>
      <c r="AFH63" s="16"/>
      <c r="AFI63" s="16"/>
      <c r="AFJ63" s="16"/>
      <c r="AFK63" s="16"/>
      <c r="AFL63" s="16"/>
      <c r="AFM63" s="16"/>
      <c r="AFN63" s="16"/>
      <c r="AFO63" s="16"/>
      <c r="AFP63" s="16"/>
      <c r="AFQ63" s="16"/>
      <c r="AFR63" s="16"/>
      <c r="AFS63" s="16"/>
      <c r="AFT63" s="16"/>
      <c r="AFU63" s="16"/>
      <c r="AFV63" s="16"/>
      <c r="AFW63" s="16"/>
      <c r="AFX63" s="16"/>
      <c r="AFY63" s="16"/>
      <c r="AFZ63" s="16"/>
      <c r="AGA63" s="16"/>
      <c r="AGB63" s="16"/>
      <c r="AGC63" s="16"/>
      <c r="AGD63" s="16"/>
      <c r="AGE63" s="16"/>
      <c r="AGF63" s="16"/>
      <c r="AGG63" s="16"/>
      <c r="AGH63" s="16"/>
      <c r="AGI63" s="16"/>
      <c r="AGJ63" s="16"/>
      <c r="AGK63" s="16"/>
      <c r="AGL63" s="16"/>
      <c r="AGM63" s="16"/>
      <c r="AGN63" s="16"/>
      <c r="AGO63" s="16"/>
      <c r="AGP63" s="16"/>
      <c r="AGQ63" s="16"/>
      <c r="AGR63" s="16"/>
      <c r="AGS63" s="16"/>
      <c r="AGT63" s="16"/>
      <c r="AGU63" s="16"/>
      <c r="AGV63" s="16"/>
      <c r="AGW63" s="16"/>
      <c r="AGX63" s="16"/>
      <c r="AGY63" s="16"/>
      <c r="AGZ63" s="16"/>
      <c r="AHA63" s="16"/>
      <c r="AHB63" s="16"/>
      <c r="AHC63" s="16"/>
      <c r="AHD63" s="16"/>
      <c r="AHE63" s="16"/>
      <c r="AHF63" s="16"/>
      <c r="AHG63" s="16"/>
      <c r="AHH63" s="16"/>
      <c r="AHI63" s="16"/>
      <c r="AHJ63" s="16"/>
      <c r="AHK63" s="16"/>
      <c r="AHL63" s="16"/>
      <c r="AHM63" s="16"/>
      <c r="AHN63" s="16"/>
      <c r="AHO63" s="16"/>
      <c r="AHP63" s="16"/>
      <c r="AHQ63" s="16"/>
      <c r="AHR63" s="16"/>
      <c r="AHS63" s="16"/>
      <c r="AHT63" s="16"/>
      <c r="AHU63" s="16"/>
      <c r="AHV63" s="16"/>
      <c r="AHW63" s="16"/>
      <c r="AHX63" s="16"/>
      <c r="AHY63" s="16"/>
      <c r="AHZ63" s="16"/>
      <c r="AIA63" s="16"/>
      <c r="AIB63" s="16"/>
      <c r="AIC63" s="16"/>
      <c r="AID63" s="16"/>
      <c r="AIE63" s="16"/>
      <c r="AIF63" s="16"/>
      <c r="AIG63" s="16"/>
      <c r="AIH63" s="16"/>
      <c r="AII63" s="16"/>
      <c r="AIJ63" s="16"/>
      <c r="AIK63" s="16"/>
      <c r="AIL63" s="16"/>
      <c r="AIM63" s="16"/>
      <c r="AIN63" s="16"/>
      <c r="AIO63" s="16"/>
      <c r="AIP63" s="16"/>
      <c r="AIQ63" s="16"/>
      <c r="AIR63" s="16"/>
      <c r="AIS63" s="16"/>
      <c r="AIT63" s="16"/>
      <c r="AIU63" s="16"/>
      <c r="AIV63" s="16"/>
      <c r="AIW63" s="16"/>
      <c r="AIX63" s="16"/>
      <c r="AIY63" s="16"/>
      <c r="AIZ63" s="16"/>
      <c r="AJA63" s="16"/>
      <c r="AJB63" s="16"/>
      <c r="AJC63" s="16"/>
      <c r="AJD63" s="16"/>
      <c r="AJE63" s="16"/>
      <c r="AJF63" s="16"/>
      <c r="AJG63" s="16"/>
      <c r="AJH63" s="16"/>
      <c r="AJI63" s="16"/>
      <c r="AJJ63" s="16"/>
      <c r="AJK63" s="16"/>
      <c r="AJL63" s="16"/>
      <c r="AJM63" s="16"/>
      <c r="AJN63" s="16"/>
      <c r="AJO63" s="16"/>
      <c r="AJP63" s="16"/>
      <c r="AJQ63" s="16"/>
      <c r="AJR63" s="16"/>
      <c r="AJS63" s="16"/>
      <c r="AJT63" s="16"/>
      <c r="AJU63" s="16"/>
      <c r="AJV63" s="16"/>
      <c r="AJW63" s="16"/>
      <c r="AJX63" s="16"/>
      <c r="AJY63" s="16"/>
      <c r="AJZ63" s="16"/>
      <c r="AKA63" s="16"/>
      <c r="AKB63" s="16"/>
      <c r="AKC63" s="16"/>
      <c r="AKD63" s="16"/>
      <c r="AKE63" s="16"/>
      <c r="AKF63" s="16"/>
      <c r="AKG63" s="16"/>
      <c r="AKH63" s="16"/>
      <c r="AKI63" s="16"/>
      <c r="AKJ63" s="16"/>
      <c r="AKK63" s="16"/>
      <c r="AKL63" s="16"/>
      <c r="AKM63" s="16"/>
      <c r="AKN63" s="16"/>
      <c r="AKO63" s="16"/>
      <c r="AKP63" s="16"/>
      <c r="AKQ63" s="16"/>
      <c r="AKR63" s="16"/>
      <c r="AKS63" s="16"/>
      <c r="AKT63" s="16"/>
      <c r="AKU63" s="16"/>
      <c r="AKV63" s="16"/>
      <c r="AKW63" s="16"/>
      <c r="AKX63" s="16"/>
      <c r="AKY63" s="16"/>
      <c r="AKZ63" s="16"/>
      <c r="ALA63" s="16"/>
      <c r="ALB63" s="16"/>
      <c r="ALC63" s="16"/>
      <c r="ALD63" s="16"/>
      <c r="ALE63" s="16"/>
      <c r="ALF63" s="16"/>
      <c r="ALG63" s="16"/>
      <c r="ALH63" s="16"/>
      <c r="ALI63" s="16"/>
      <c r="ALJ63" s="16"/>
      <c r="ALK63" s="16"/>
      <c r="ALL63" s="16"/>
    </row>
    <row r="64" spans="1:1000" customFormat="1" ht="12.75" x14ac:dyDescent="0.2">
      <c r="A64" s="41" t="str">
        <f ca="1">IF(_xll.TM1RPTELLEV($H$40,$H64)=0,"Root",IF(OR(_xll.ELLEV($B$10,$H64)=0,_xll.TM1RPTELLEV($H$40,$H64)+1&gt;=VALUE($L$29)),"Base","Default"))</f>
        <v>Base</v>
      </c>
      <c r="B64" s="16"/>
      <c r="C64" s="16" t="str">
        <f ca="1">_xll.DBRW($G$16,$H64,C$38)</f>
        <v>1</v>
      </c>
      <c r="D64" s="16">
        <f ca="1">_xll.DBRW($D$16,E$7,$H$33,$E$9,$H64,$D$11,$H$34,$D$38)</f>
        <v>0</v>
      </c>
      <c r="E64" s="25">
        <f ca="1">_xll.DBRW($E$16,E$7,$H$33,$E$9,$H64,$D$11,E$38,E$12,E$13)</f>
        <v>0</v>
      </c>
      <c r="F64" s="22"/>
      <c r="G64" s="89" t="str">
        <f ca="1">_xll.DBRW($G$16,$H64,G$13)&amp;IF(_xll.ELLEV($B$10,$H64)&lt;&gt;0,"",IF($D64&lt;&gt;0,"Annual",IF($E64&lt;&gt;0,"LID","")))</f>
        <v/>
      </c>
      <c r="H64" s="116" t="s">
        <v>166</v>
      </c>
      <c r="I64" s="91">
        <f ca="1">_xll.DBRW($B$16,I$7,$H$33,$D$9,$H64,$D$11,I$12,I$13)</f>
        <v>-2213117.98643967</v>
      </c>
      <c r="J64" s="91">
        <f ca="1">_xll.DBRW($B$16,J$7,$H$33,$D$9,$H64,$D$11,J$12,J$13)</f>
        <v>-139876.5174676452</v>
      </c>
      <c r="K64" s="91">
        <f ca="1">_xll.DBRW($B$16,K$7,$H$33,$D$9,$H64,$D$11,K$12,K$13)</f>
        <v>64265.857321018957</v>
      </c>
      <c r="L64" s="91">
        <f ca="1">_xll.DBRW($B$16,L$7,$H$33,$D$9,$H64,$D$11,L$12,L$13)</f>
        <v>-209847.40423282911</v>
      </c>
      <c r="M64" s="91">
        <f ca="1">_xll.DBRW($B$16,M$7,$H$33,$D$9,$H64,$D$11,M$12,M$13)</f>
        <v>-294164.83513430791</v>
      </c>
      <c r="N64" s="91">
        <f ca="1">_xll.DBRW($B$16,N$7,$H$33,$D$9,$H64,$D$11,N$12,N$13)</f>
        <v>78299.407968166401</v>
      </c>
      <c r="O64" s="91">
        <f ca="1">_xll.DBRW($B$16,O$7,$H$33,$D$9,$H64,$D$11,O$12,O$13)</f>
        <v>98620.242953225097</v>
      </c>
      <c r="P64" s="91">
        <f ca="1">_xll.DBRW($B$16,P$7,$H$33,$D$9,$H64,$D$11,P$12,P$13)</f>
        <v>-57077.101107996103</v>
      </c>
      <c r="Q64" s="91">
        <f ca="1">_xll.DBRW($B$16,Q$7,$H$33,$D$9,$H64,$D$11,Q$12,Q$13)</f>
        <v>95188.533758633203</v>
      </c>
      <c r="R64" s="91">
        <f ca="1">_xll.DBRW($B$16,R$7,$H$33,$D$9,$H64,$D$11,R$12,R$13)</f>
        <v>-48008.087293122902</v>
      </c>
      <c r="S64" s="91">
        <f ca="1">_xll.DBRW($B$16,S$7,$H$33,$D$9,$H64,$D$11,S$12,S$13)</f>
        <v>-79101.449713829104</v>
      </c>
      <c r="T64" s="91">
        <f ca="1">_xll.DBRW($B$16,T$7,$H$33,$D$9,$H64,$D$11,T$12,T$13)</f>
        <v>-55320.291340926502</v>
      </c>
      <c r="U64" s="91">
        <f ca="1">_xll.DBRW($B$16,U$7,$H$33,$D$9,$H64,$D$11,U$12,U$13)</f>
        <v>-78423.994230787997</v>
      </c>
      <c r="V64" s="91">
        <f ca="1">_xll.DBRW($B$16,V$7,$H$33,$D$9,$H64,$D$11,V$12,V$13)</f>
        <v>-2838563.6249600709</v>
      </c>
      <c r="W64" s="16"/>
      <c r="X64" s="92">
        <f ca="1">_xll.DBRW($B$16,X$7,$H$33,$D$9,$H64,$D$11,X$12,X$13)</f>
        <v>-2565303.3741823924</v>
      </c>
      <c r="Y64" s="93">
        <f t="shared" ca="1" si="6"/>
        <v>0.10652161203536847</v>
      </c>
      <c r="Z64" s="16"/>
      <c r="AA64" s="92">
        <f ca="1">_xll.DBRW($B$16,AA$7,$H$33,$D$9,$H64,$D$11,AA$12,AA$13)</f>
        <v>0</v>
      </c>
      <c r="AB64" s="93" t="str">
        <f t="shared" ca="1" si="7"/>
        <v/>
      </c>
      <c r="AC64" s="16"/>
      <c r="AD64" s="111" t="str">
        <f ca="1">_xll.DBRW($B$16,AD$7,$H$33,$D$9,$H64,$D$11,AD$12,AD$13)</f>
        <v/>
      </c>
      <c r="AE64" s="111" t="str">
        <f ca="1">_xll.DBRW($B$16,AE$7,$H$33,$D$9,$H64,$D$11,AE$12,AE$13)</f>
        <v/>
      </c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  <c r="EM64" s="16"/>
      <c r="EN64" s="16"/>
      <c r="EO64" s="16"/>
      <c r="EP64" s="16"/>
      <c r="EQ64" s="16"/>
      <c r="ER64" s="16"/>
      <c r="ES64" s="16"/>
      <c r="ET64" s="16"/>
      <c r="EU64" s="16"/>
      <c r="EV64" s="16"/>
      <c r="EW64" s="16"/>
      <c r="EX64" s="16"/>
      <c r="EY64" s="16"/>
      <c r="EZ64" s="16"/>
      <c r="FA64" s="16"/>
      <c r="FB64" s="16"/>
      <c r="FC64" s="16"/>
      <c r="FD64" s="16"/>
      <c r="FE64" s="16"/>
      <c r="FF64" s="16"/>
      <c r="FG64" s="16"/>
      <c r="FH64" s="16"/>
      <c r="FI64" s="16"/>
      <c r="FJ64" s="16"/>
      <c r="FK64" s="16"/>
      <c r="FL64" s="16"/>
      <c r="FM64" s="16"/>
      <c r="FN64" s="16"/>
      <c r="FO64" s="16"/>
      <c r="FP64" s="16"/>
      <c r="FQ64" s="16"/>
      <c r="FR64" s="16"/>
      <c r="FS64" s="16"/>
      <c r="FT64" s="16"/>
      <c r="FU64" s="16"/>
      <c r="FV64" s="16"/>
      <c r="FW64" s="16"/>
      <c r="FX64" s="16"/>
      <c r="FY64" s="16"/>
      <c r="FZ64" s="16"/>
      <c r="GA64" s="16"/>
      <c r="GB64" s="16"/>
      <c r="GC64" s="16"/>
      <c r="GD64" s="16"/>
      <c r="GE64" s="16"/>
      <c r="GF64" s="16"/>
      <c r="GG64" s="16"/>
      <c r="GH64" s="16"/>
      <c r="GI64" s="16"/>
      <c r="GJ64" s="16"/>
      <c r="GK64" s="16"/>
      <c r="GL64" s="16"/>
      <c r="GM64" s="16"/>
      <c r="GN64" s="16"/>
      <c r="GO64" s="16"/>
      <c r="GP64" s="16"/>
      <c r="GQ64" s="16"/>
      <c r="GR64" s="16"/>
      <c r="GS64" s="16"/>
      <c r="GT64" s="16"/>
      <c r="GU64" s="16"/>
      <c r="GV64" s="16"/>
      <c r="GW64" s="16"/>
      <c r="GX64" s="16"/>
      <c r="GY64" s="16"/>
      <c r="GZ64" s="16"/>
      <c r="HA64" s="16"/>
      <c r="HB64" s="16"/>
      <c r="HC64" s="16"/>
      <c r="HD64" s="16"/>
      <c r="HE64" s="16"/>
      <c r="HF64" s="16"/>
      <c r="HG64" s="16"/>
      <c r="HH64" s="16"/>
      <c r="HI64" s="16"/>
      <c r="HJ64" s="16"/>
      <c r="HK64" s="16"/>
      <c r="HL64" s="16"/>
      <c r="HM64" s="16"/>
      <c r="HN64" s="16"/>
      <c r="HO64" s="16"/>
      <c r="HP64" s="16"/>
      <c r="HQ64" s="16"/>
      <c r="HR64" s="16"/>
      <c r="HS64" s="16"/>
      <c r="HT64" s="16"/>
      <c r="HU64" s="16"/>
      <c r="HV64" s="16"/>
      <c r="HW64" s="16"/>
      <c r="HX64" s="16"/>
      <c r="HY64" s="16"/>
      <c r="HZ64" s="16"/>
      <c r="IA64" s="16"/>
      <c r="IB64" s="16"/>
      <c r="IC64" s="16"/>
      <c r="ID64" s="16"/>
      <c r="IE64" s="16"/>
      <c r="IF64" s="16"/>
      <c r="IG64" s="16"/>
      <c r="IH64" s="16"/>
      <c r="II64" s="16"/>
      <c r="IJ64" s="16"/>
      <c r="IK64" s="16"/>
      <c r="IL64" s="16"/>
      <c r="IM64" s="16"/>
      <c r="IN64" s="16"/>
      <c r="IO64" s="16"/>
      <c r="IP64" s="16"/>
      <c r="IQ64" s="16"/>
      <c r="IR64" s="16"/>
      <c r="IS64" s="16"/>
      <c r="IT64" s="16"/>
      <c r="IU64" s="16"/>
      <c r="IV64" s="16"/>
      <c r="IW64" s="16"/>
      <c r="IX64" s="16"/>
      <c r="IY64" s="16"/>
      <c r="IZ64" s="16"/>
      <c r="JA64" s="16"/>
      <c r="JB64" s="16"/>
      <c r="JC64" s="16"/>
      <c r="JD64" s="16"/>
      <c r="JE64" s="16"/>
      <c r="JF64" s="16"/>
      <c r="JG64" s="16"/>
      <c r="JH64" s="16"/>
      <c r="JI64" s="16"/>
      <c r="JJ64" s="16"/>
      <c r="JK64" s="16"/>
      <c r="JL64" s="16"/>
      <c r="JM64" s="16"/>
      <c r="JN64" s="16"/>
      <c r="JO64" s="16"/>
      <c r="JP64" s="16"/>
      <c r="JQ64" s="16"/>
      <c r="JR64" s="16"/>
      <c r="JS64" s="16"/>
      <c r="JT64" s="16"/>
      <c r="JU64" s="16"/>
      <c r="JV64" s="16"/>
      <c r="JW64" s="16"/>
      <c r="JX64" s="16"/>
      <c r="JY64" s="16"/>
      <c r="JZ64" s="16"/>
      <c r="KA64" s="16"/>
      <c r="KB64" s="16"/>
      <c r="KC64" s="16"/>
      <c r="KD64" s="16"/>
      <c r="KE64" s="16"/>
      <c r="KF64" s="16"/>
      <c r="KG64" s="16"/>
      <c r="KH64" s="16"/>
      <c r="KI64" s="16"/>
      <c r="KJ64" s="16"/>
      <c r="KK64" s="16"/>
      <c r="KL64" s="16"/>
      <c r="KM64" s="16"/>
      <c r="KN64" s="16"/>
      <c r="KO64" s="16"/>
      <c r="KP64" s="16"/>
      <c r="KQ64" s="16"/>
      <c r="KR64" s="16"/>
      <c r="KS64" s="16"/>
      <c r="KT64" s="16"/>
      <c r="KU64" s="16"/>
      <c r="KV64" s="16"/>
      <c r="KW64" s="16"/>
      <c r="KX64" s="16"/>
      <c r="KY64" s="16"/>
      <c r="KZ64" s="16"/>
      <c r="LA64" s="16"/>
      <c r="LB64" s="16"/>
      <c r="LC64" s="16"/>
      <c r="LD64" s="16"/>
      <c r="LE64" s="16"/>
      <c r="LF64" s="16"/>
      <c r="LG64" s="16"/>
      <c r="LH64" s="16"/>
      <c r="LI64" s="16"/>
      <c r="LJ64" s="16"/>
      <c r="LK64" s="16"/>
      <c r="LL64" s="16"/>
      <c r="LM64" s="16"/>
      <c r="LN64" s="16"/>
      <c r="LO64" s="16"/>
      <c r="LP64" s="16"/>
      <c r="LQ64" s="16"/>
      <c r="LR64" s="16"/>
      <c r="LS64" s="16"/>
      <c r="LT64" s="16"/>
      <c r="LU64" s="16"/>
      <c r="LV64" s="16"/>
      <c r="LW64" s="16"/>
      <c r="LX64" s="16"/>
      <c r="LY64" s="16"/>
      <c r="LZ64" s="16"/>
      <c r="MA64" s="16"/>
      <c r="MB64" s="16"/>
      <c r="MC64" s="16"/>
      <c r="MD64" s="16"/>
      <c r="ME64" s="16"/>
      <c r="MF64" s="16"/>
      <c r="MG64" s="16"/>
      <c r="MH64" s="16"/>
      <c r="MI64" s="16"/>
      <c r="MJ64" s="16"/>
      <c r="MK64" s="16"/>
      <c r="ML64" s="16"/>
      <c r="MM64" s="16"/>
      <c r="MN64" s="16"/>
      <c r="MO64" s="16"/>
      <c r="MP64" s="16"/>
      <c r="MQ64" s="16"/>
      <c r="MR64" s="16"/>
      <c r="MS64" s="16"/>
      <c r="MT64" s="16"/>
      <c r="MU64" s="16"/>
      <c r="MV64" s="16"/>
      <c r="MW64" s="16"/>
      <c r="MX64" s="16"/>
      <c r="MY64" s="16"/>
      <c r="MZ64" s="16"/>
      <c r="NA64" s="16"/>
      <c r="NB64" s="16"/>
      <c r="NC64" s="16"/>
      <c r="ND64" s="16"/>
      <c r="NE64" s="16"/>
      <c r="NF64" s="16"/>
      <c r="NG64" s="16"/>
      <c r="NH64" s="16"/>
      <c r="NI64" s="16"/>
      <c r="NJ64" s="16"/>
      <c r="NK64" s="16"/>
      <c r="NL64" s="16"/>
      <c r="NM64" s="16"/>
      <c r="NN64" s="16"/>
      <c r="NO64" s="16"/>
      <c r="NP64" s="16"/>
      <c r="NQ64" s="16"/>
      <c r="NR64" s="16"/>
      <c r="NS64" s="16"/>
      <c r="NT64" s="16"/>
      <c r="NU64" s="16"/>
      <c r="NV64" s="16"/>
      <c r="NW64" s="16"/>
      <c r="NX64" s="16"/>
      <c r="NY64" s="16"/>
      <c r="NZ64" s="16"/>
      <c r="OA64" s="16"/>
      <c r="OB64" s="16"/>
      <c r="OC64" s="16"/>
      <c r="OD64" s="16"/>
      <c r="OE64" s="16"/>
      <c r="OF64" s="16"/>
      <c r="OG64" s="16"/>
      <c r="OH64" s="16"/>
      <c r="OI64" s="16"/>
      <c r="OJ64" s="16"/>
      <c r="OK64" s="16"/>
      <c r="OL64" s="16"/>
      <c r="OM64" s="16"/>
      <c r="ON64" s="16"/>
      <c r="OO64" s="16"/>
      <c r="OP64" s="16"/>
      <c r="OQ64" s="16"/>
      <c r="OR64" s="16"/>
      <c r="OS64" s="16"/>
      <c r="OT64" s="16"/>
      <c r="OU64" s="16"/>
      <c r="OV64" s="16"/>
      <c r="OW64" s="16"/>
      <c r="OX64" s="16"/>
      <c r="OY64" s="16"/>
      <c r="OZ64" s="16"/>
      <c r="PA64" s="16"/>
      <c r="PB64" s="16"/>
      <c r="PC64" s="16"/>
      <c r="PD64" s="16"/>
      <c r="PE64" s="16"/>
      <c r="PF64" s="16"/>
      <c r="PG64" s="16"/>
      <c r="PH64" s="16"/>
      <c r="PI64" s="16"/>
      <c r="PJ64" s="16"/>
      <c r="PK64" s="16"/>
      <c r="PL64" s="16"/>
      <c r="PM64" s="16"/>
      <c r="PN64" s="16"/>
      <c r="PO64" s="16"/>
      <c r="PP64" s="16"/>
      <c r="PQ64" s="16"/>
      <c r="PR64" s="16"/>
      <c r="PS64" s="16"/>
      <c r="PT64" s="16"/>
      <c r="PU64" s="16"/>
      <c r="PV64" s="16"/>
      <c r="PW64" s="16"/>
      <c r="PX64" s="16"/>
      <c r="PY64" s="16"/>
      <c r="PZ64" s="16"/>
      <c r="QA64" s="16"/>
      <c r="QB64" s="16"/>
      <c r="QC64" s="16"/>
      <c r="QD64" s="16"/>
      <c r="QE64" s="16"/>
      <c r="QF64" s="16"/>
      <c r="QG64" s="16"/>
      <c r="QH64" s="16"/>
      <c r="QI64" s="16"/>
      <c r="QJ64" s="16"/>
      <c r="QK64" s="16"/>
      <c r="QL64" s="16"/>
      <c r="QM64" s="16"/>
      <c r="QN64" s="16"/>
      <c r="QO64" s="16"/>
      <c r="QP64" s="16"/>
      <c r="QQ64" s="16"/>
      <c r="QR64" s="16"/>
      <c r="QS64" s="16"/>
      <c r="QT64" s="16"/>
      <c r="QU64" s="16"/>
      <c r="QV64" s="16"/>
      <c r="QW64" s="16"/>
      <c r="QX64" s="16"/>
      <c r="QY64" s="16"/>
      <c r="QZ64" s="16"/>
      <c r="RA64" s="16"/>
      <c r="RB64" s="16"/>
      <c r="RC64" s="16"/>
      <c r="RD64" s="16"/>
      <c r="RE64" s="16"/>
      <c r="RF64" s="16"/>
      <c r="RG64" s="16"/>
      <c r="RH64" s="16"/>
      <c r="RI64" s="16"/>
      <c r="RJ64" s="16"/>
      <c r="RK64" s="16"/>
      <c r="RL64" s="16"/>
      <c r="RM64" s="16"/>
      <c r="RN64" s="16"/>
      <c r="RO64" s="16"/>
      <c r="RP64" s="16"/>
      <c r="RQ64" s="16"/>
      <c r="RR64" s="16"/>
      <c r="RS64" s="16"/>
      <c r="RT64" s="16"/>
      <c r="RU64" s="16"/>
      <c r="RV64" s="16"/>
      <c r="RW64" s="16"/>
      <c r="RX64" s="16"/>
      <c r="RY64" s="16"/>
      <c r="RZ64" s="16"/>
      <c r="SA64" s="16"/>
      <c r="SB64" s="16"/>
      <c r="SC64" s="16"/>
      <c r="SD64" s="16"/>
      <c r="SE64" s="16"/>
      <c r="SF64" s="16"/>
      <c r="SG64" s="16"/>
      <c r="SH64" s="16"/>
      <c r="SI64" s="16"/>
      <c r="SJ64" s="16"/>
      <c r="SK64" s="16"/>
      <c r="SL64" s="16"/>
      <c r="SM64" s="16"/>
      <c r="SN64" s="16"/>
      <c r="SO64" s="16"/>
      <c r="SP64" s="16"/>
      <c r="SQ64" s="16"/>
      <c r="SR64" s="16"/>
      <c r="SS64" s="16"/>
      <c r="ST64" s="16"/>
      <c r="SU64" s="16"/>
      <c r="SV64" s="16"/>
      <c r="SW64" s="16"/>
      <c r="SX64" s="16"/>
      <c r="SY64" s="16"/>
      <c r="SZ64" s="16"/>
      <c r="TA64" s="16"/>
      <c r="TB64" s="16"/>
      <c r="TC64" s="16"/>
      <c r="TD64" s="16"/>
      <c r="TE64" s="16"/>
      <c r="TF64" s="16"/>
      <c r="TG64" s="16"/>
      <c r="TH64" s="16"/>
      <c r="TI64" s="16"/>
      <c r="TJ64" s="16"/>
      <c r="TK64" s="16"/>
      <c r="TL64" s="16"/>
      <c r="TM64" s="16"/>
      <c r="TN64" s="16"/>
      <c r="TO64" s="16"/>
      <c r="TP64" s="16"/>
      <c r="TQ64" s="16"/>
      <c r="TR64" s="16"/>
      <c r="TS64" s="16"/>
      <c r="TT64" s="16"/>
      <c r="TU64" s="16"/>
      <c r="TV64" s="16"/>
      <c r="TW64" s="16"/>
      <c r="TX64" s="16"/>
      <c r="TY64" s="16"/>
      <c r="TZ64" s="16"/>
      <c r="UA64" s="16"/>
      <c r="UB64" s="16"/>
      <c r="UC64" s="16"/>
      <c r="UD64" s="16"/>
      <c r="UE64" s="16"/>
      <c r="UF64" s="16"/>
      <c r="UG64" s="16"/>
      <c r="UH64" s="16"/>
      <c r="UI64" s="16"/>
      <c r="UJ64" s="16"/>
      <c r="UK64" s="16"/>
      <c r="UL64" s="16"/>
      <c r="UM64" s="16"/>
      <c r="UN64" s="16"/>
      <c r="UO64" s="16"/>
      <c r="UP64" s="16"/>
      <c r="UQ64" s="16"/>
      <c r="UR64" s="16"/>
      <c r="US64" s="16"/>
      <c r="UT64" s="16"/>
      <c r="UU64" s="16"/>
      <c r="UV64" s="16"/>
      <c r="UW64" s="16"/>
      <c r="UX64" s="16"/>
      <c r="UY64" s="16"/>
      <c r="UZ64" s="16"/>
      <c r="VA64" s="16"/>
      <c r="VB64" s="16"/>
      <c r="VC64" s="16"/>
      <c r="VD64" s="16"/>
      <c r="VE64" s="16"/>
      <c r="VF64" s="16"/>
      <c r="VG64" s="16"/>
      <c r="VH64" s="16"/>
      <c r="VI64" s="16"/>
      <c r="VJ64" s="16"/>
      <c r="VK64" s="16"/>
      <c r="VL64" s="16"/>
      <c r="VM64" s="16"/>
      <c r="VN64" s="16"/>
      <c r="VO64" s="16"/>
      <c r="VP64" s="16"/>
      <c r="VQ64" s="16"/>
      <c r="VR64" s="16"/>
      <c r="VS64" s="16"/>
      <c r="VT64" s="16"/>
      <c r="VU64" s="16"/>
      <c r="VV64" s="16"/>
      <c r="VW64" s="16"/>
      <c r="VX64" s="16"/>
      <c r="VY64" s="16"/>
      <c r="VZ64" s="16"/>
      <c r="WA64" s="16"/>
      <c r="WB64" s="16"/>
      <c r="WC64" s="16"/>
      <c r="WD64" s="16"/>
      <c r="WE64" s="16"/>
      <c r="WF64" s="16"/>
      <c r="WG64" s="16"/>
      <c r="WH64" s="16"/>
      <c r="WI64" s="16"/>
      <c r="WJ64" s="16"/>
      <c r="WK64" s="16"/>
      <c r="WL64" s="16"/>
      <c r="WM64" s="16"/>
      <c r="WN64" s="16"/>
      <c r="WO64" s="16"/>
      <c r="WP64" s="16"/>
      <c r="WQ64" s="16"/>
      <c r="WR64" s="16"/>
      <c r="WS64" s="16"/>
      <c r="WT64" s="16"/>
      <c r="WU64" s="16"/>
      <c r="WV64" s="16"/>
      <c r="WW64" s="16"/>
      <c r="WX64" s="16"/>
      <c r="WY64" s="16"/>
      <c r="WZ64" s="16"/>
      <c r="XA64" s="16"/>
      <c r="XB64" s="16"/>
      <c r="XC64" s="16"/>
      <c r="XD64" s="16"/>
      <c r="XE64" s="16"/>
      <c r="XF64" s="16"/>
      <c r="XG64" s="16"/>
      <c r="XH64" s="16"/>
      <c r="XI64" s="16"/>
      <c r="XJ64" s="16"/>
      <c r="XK64" s="16"/>
      <c r="XL64" s="16"/>
      <c r="XM64" s="16"/>
      <c r="XN64" s="16"/>
      <c r="XO64" s="16"/>
      <c r="XP64" s="16"/>
      <c r="XQ64" s="16"/>
      <c r="XR64" s="16"/>
      <c r="XS64" s="16"/>
      <c r="XT64" s="16"/>
      <c r="XU64" s="16"/>
      <c r="XV64" s="16"/>
      <c r="XW64" s="16"/>
      <c r="XX64" s="16"/>
      <c r="XY64" s="16"/>
      <c r="XZ64" s="16"/>
      <c r="YA64" s="16"/>
      <c r="YB64" s="16"/>
      <c r="YC64" s="16"/>
      <c r="YD64" s="16"/>
      <c r="YE64" s="16"/>
      <c r="YF64" s="16"/>
      <c r="YG64" s="16"/>
      <c r="YH64" s="16"/>
      <c r="YI64" s="16"/>
      <c r="YJ64" s="16"/>
      <c r="YK64" s="16"/>
      <c r="YL64" s="16"/>
      <c r="YM64" s="16"/>
      <c r="YN64" s="16"/>
      <c r="YO64" s="16"/>
      <c r="YP64" s="16"/>
      <c r="YQ64" s="16"/>
      <c r="YR64" s="16"/>
      <c r="YS64" s="16"/>
      <c r="YT64" s="16"/>
      <c r="YU64" s="16"/>
      <c r="YV64" s="16"/>
      <c r="YW64" s="16"/>
      <c r="YX64" s="16"/>
      <c r="YY64" s="16"/>
      <c r="YZ64" s="16"/>
      <c r="ZA64" s="16"/>
      <c r="ZB64" s="16"/>
      <c r="ZC64" s="16"/>
      <c r="ZD64" s="16"/>
      <c r="ZE64" s="16"/>
      <c r="ZF64" s="16"/>
      <c r="ZG64" s="16"/>
      <c r="ZH64" s="16"/>
      <c r="ZI64" s="16"/>
      <c r="ZJ64" s="16"/>
      <c r="ZK64" s="16"/>
      <c r="ZL64" s="16"/>
      <c r="ZM64" s="16"/>
      <c r="ZN64" s="16"/>
      <c r="ZO64" s="16"/>
      <c r="ZP64" s="16"/>
      <c r="ZQ64" s="16"/>
      <c r="ZR64" s="16"/>
      <c r="ZS64" s="16"/>
      <c r="ZT64" s="16"/>
      <c r="ZU64" s="16"/>
      <c r="ZV64" s="16"/>
      <c r="ZW64" s="16"/>
      <c r="ZX64" s="16"/>
      <c r="ZY64" s="16"/>
      <c r="ZZ64" s="16"/>
      <c r="AAA64" s="16"/>
      <c r="AAB64" s="16"/>
      <c r="AAC64" s="16"/>
      <c r="AAD64" s="16"/>
      <c r="AAE64" s="16"/>
      <c r="AAF64" s="16"/>
      <c r="AAG64" s="16"/>
      <c r="AAH64" s="16"/>
      <c r="AAI64" s="16"/>
      <c r="AAJ64" s="16"/>
      <c r="AAK64" s="16"/>
      <c r="AAL64" s="16"/>
      <c r="AAM64" s="16"/>
      <c r="AAN64" s="16"/>
      <c r="AAO64" s="16"/>
      <c r="AAP64" s="16"/>
      <c r="AAQ64" s="16"/>
      <c r="AAR64" s="16"/>
      <c r="AAS64" s="16"/>
      <c r="AAT64" s="16"/>
      <c r="AAU64" s="16"/>
      <c r="AAV64" s="16"/>
      <c r="AAW64" s="16"/>
      <c r="AAX64" s="16"/>
      <c r="AAY64" s="16"/>
      <c r="AAZ64" s="16"/>
      <c r="ABA64" s="16"/>
      <c r="ABB64" s="16"/>
      <c r="ABC64" s="16"/>
      <c r="ABD64" s="16"/>
      <c r="ABE64" s="16"/>
      <c r="ABF64" s="16"/>
      <c r="ABG64" s="16"/>
      <c r="ABH64" s="16"/>
      <c r="ABI64" s="16"/>
      <c r="ABJ64" s="16"/>
      <c r="ABK64" s="16"/>
      <c r="ABL64" s="16"/>
      <c r="ABM64" s="16"/>
      <c r="ABN64" s="16"/>
      <c r="ABO64" s="16"/>
      <c r="ABP64" s="16"/>
      <c r="ABQ64" s="16"/>
      <c r="ABR64" s="16"/>
      <c r="ABS64" s="16"/>
      <c r="ABT64" s="16"/>
      <c r="ABU64" s="16"/>
      <c r="ABV64" s="16"/>
      <c r="ABW64" s="16"/>
      <c r="ABX64" s="16"/>
      <c r="ABY64" s="16"/>
      <c r="ABZ64" s="16"/>
      <c r="ACA64" s="16"/>
      <c r="ACB64" s="16"/>
      <c r="ACC64" s="16"/>
      <c r="ACD64" s="16"/>
      <c r="ACE64" s="16"/>
      <c r="ACF64" s="16"/>
      <c r="ACG64" s="16"/>
      <c r="ACH64" s="16"/>
      <c r="ACI64" s="16"/>
      <c r="ACJ64" s="16"/>
      <c r="ACK64" s="16"/>
      <c r="ACL64" s="16"/>
      <c r="ACM64" s="16"/>
      <c r="ACN64" s="16"/>
      <c r="ACO64" s="16"/>
      <c r="ACP64" s="16"/>
      <c r="ACQ64" s="16"/>
      <c r="ACR64" s="16"/>
      <c r="ACS64" s="16"/>
      <c r="ACT64" s="16"/>
      <c r="ACU64" s="16"/>
      <c r="ACV64" s="16"/>
      <c r="ACW64" s="16"/>
      <c r="ACX64" s="16"/>
      <c r="ACY64" s="16"/>
      <c r="ACZ64" s="16"/>
      <c r="ADA64" s="16"/>
      <c r="ADB64" s="16"/>
      <c r="ADC64" s="16"/>
      <c r="ADD64" s="16"/>
      <c r="ADE64" s="16"/>
      <c r="ADF64" s="16"/>
      <c r="ADG64" s="16"/>
      <c r="ADH64" s="16"/>
      <c r="ADI64" s="16"/>
      <c r="ADJ64" s="16"/>
      <c r="ADK64" s="16"/>
      <c r="ADL64" s="16"/>
      <c r="ADM64" s="16"/>
      <c r="ADN64" s="16"/>
      <c r="ADO64" s="16"/>
      <c r="ADP64" s="16"/>
      <c r="ADQ64" s="16"/>
      <c r="ADR64" s="16"/>
      <c r="ADS64" s="16"/>
      <c r="ADT64" s="16"/>
      <c r="ADU64" s="16"/>
      <c r="ADV64" s="16"/>
      <c r="ADW64" s="16"/>
      <c r="ADX64" s="16"/>
      <c r="ADY64" s="16"/>
      <c r="ADZ64" s="16"/>
      <c r="AEA64" s="16"/>
      <c r="AEB64" s="16"/>
      <c r="AEC64" s="16"/>
      <c r="AED64" s="16"/>
      <c r="AEE64" s="16"/>
      <c r="AEF64" s="16"/>
      <c r="AEG64" s="16"/>
      <c r="AEH64" s="16"/>
      <c r="AEI64" s="16"/>
      <c r="AEJ64" s="16"/>
      <c r="AEK64" s="16"/>
      <c r="AEL64" s="16"/>
      <c r="AEM64" s="16"/>
      <c r="AEN64" s="16"/>
      <c r="AEO64" s="16"/>
      <c r="AEP64" s="16"/>
      <c r="AEQ64" s="16"/>
      <c r="AER64" s="16"/>
      <c r="AES64" s="16"/>
      <c r="AET64" s="16"/>
      <c r="AEU64" s="16"/>
      <c r="AEV64" s="16"/>
      <c r="AEW64" s="16"/>
      <c r="AEX64" s="16"/>
      <c r="AEY64" s="16"/>
      <c r="AEZ64" s="16"/>
      <c r="AFA64" s="16"/>
      <c r="AFB64" s="16"/>
      <c r="AFC64" s="16"/>
      <c r="AFD64" s="16"/>
      <c r="AFE64" s="16"/>
      <c r="AFF64" s="16"/>
      <c r="AFG64" s="16"/>
      <c r="AFH64" s="16"/>
      <c r="AFI64" s="16"/>
      <c r="AFJ64" s="16"/>
      <c r="AFK64" s="16"/>
      <c r="AFL64" s="16"/>
      <c r="AFM64" s="16"/>
      <c r="AFN64" s="16"/>
      <c r="AFO64" s="16"/>
      <c r="AFP64" s="16"/>
      <c r="AFQ64" s="16"/>
      <c r="AFR64" s="16"/>
      <c r="AFS64" s="16"/>
      <c r="AFT64" s="16"/>
      <c r="AFU64" s="16"/>
      <c r="AFV64" s="16"/>
      <c r="AFW64" s="16"/>
      <c r="AFX64" s="16"/>
      <c r="AFY64" s="16"/>
      <c r="AFZ64" s="16"/>
      <c r="AGA64" s="16"/>
      <c r="AGB64" s="16"/>
      <c r="AGC64" s="16"/>
      <c r="AGD64" s="16"/>
      <c r="AGE64" s="16"/>
      <c r="AGF64" s="16"/>
      <c r="AGG64" s="16"/>
      <c r="AGH64" s="16"/>
      <c r="AGI64" s="16"/>
      <c r="AGJ64" s="16"/>
      <c r="AGK64" s="16"/>
      <c r="AGL64" s="16"/>
      <c r="AGM64" s="16"/>
      <c r="AGN64" s="16"/>
      <c r="AGO64" s="16"/>
      <c r="AGP64" s="16"/>
      <c r="AGQ64" s="16"/>
      <c r="AGR64" s="16"/>
      <c r="AGS64" s="16"/>
      <c r="AGT64" s="16"/>
      <c r="AGU64" s="16"/>
      <c r="AGV64" s="16"/>
      <c r="AGW64" s="16"/>
      <c r="AGX64" s="16"/>
      <c r="AGY64" s="16"/>
      <c r="AGZ64" s="16"/>
      <c r="AHA64" s="16"/>
      <c r="AHB64" s="16"/>
      <c r="AHC64" s="16"/>
      <c r="AHD64" s="16"/>
      <c r="AHE64" s="16"/>
      <c r="AHF64" s="16"/>
      <c r="AHG64" s="16"/>
      <c r="AHH64" s="16"/>
      <c r="AHI64" s="16"/>
      <c r="AHJ64" s="16"/>
      <c r="AHK64" s="16"/>
      <c r="AHL64" s="16"/>
      <c r="AHM64" s="16"/>
      <c r="AHN64" s="16"/>
      <c r="AHO64" s="16"/>
      <c r="AHP64" s="16"/>
      <c r="AHQ64" s="16"/>
      <c r="AHR64" s="16"/>
      <c r="AHS64" s="16"/>
      <c r="AHT64" s="16"/>
      <c r="AHU64" s="16"/>
      <c r="AHV64" s="16"/>
      <c r="AHW64" s="16"/>
      <c r="AHX64" s="16"/>
      <c r="AHY64" s="16"/>
      <c r="AHZ64" s="16"/>
      <c r="AIA64" s="16"/>
      <c r="AIB64" s="16"/>
      <c r="AIC64" s="16"/>
      <c r="AID64" s="16"/>
      <c r="AIE64" s="16"/>
      <c r="AIF64" s="16"/>
      <c r="AIG64" s="16"/>
      <c r="AIH64" s="16"/>
      <c r="AII64" s="16"/>
      <c r="AIJ64" s="16"/>
      <c r="AIK64" s="16"/>
      <c r="AIL64" s="16"/>
      <c r="AIM64" s="16"/>
      <c r="AIN64" s="16"/>
      <c r="AIO64" s="16"/>
      <c r="AIP64" s="16"/>
      <c r="AIQ64" s="16"/>
      <c r="AIR64" s="16"/>
      <c r="AIS64" s="16"/>
      <c r="AIT64" s="16"/>
      <c r="AIU64" s="16"/>
      <c r="AIV64" s="16"/>
      <c r="AIW64" s="16"/>
      <c r="AIX64" s="16"/>
      <c r="AIY64" s="16"/>
      <c r="AIZ64" s="16"/>
      <c r="AJA64" s="16"/>
      <c r="AJB64" s="16"/>
      <c r="AJC64" s="16"/>
      <c r="AJD64" s="16"/>
      <c r="AJE64" s="16"/>
      <c r="AJF64" s="16"/>
      <c r="AJG64" s="16"/>
      <c r="AJH64" s="16"/>
      <c r="AJI64" s="16"/>
      <c r="AJJ64" s="16"/>
      <c r="AJK64" s="16"/>
      <c r="AJL64" s="16"/>
      <c r="AJM64" s="16"/>
      <c r="AJN64" s="16"/>
      <c r="AJO64" s="16"/>
      <c r="AJP64" s="16"/>
      <c r="AJQ64" s="16"/>
      <c r="AJR64" s="16"/>
      <c r="AJS64" s="16"/>
      <c r="AJT64" s="16"/>
      <c r="AJU64" s="16"/>
      <c r="AJV64" s="16"/>
      <c r="AJW64" s="16"/>
      <c r="AJX64" s="16"/>
      <c r="AJY64" s="16"/>
      <c r="AJZ64" s="16"/>
      <c r="AKA64" s="16"/>
      <c r="AKB64" s="16"/>
      <c r="AKC64" s="16"/>
      <c r="AKD64" s="16"/>
      <c r="AKE64" s="16"/>
      <c r="AKF64" s="16"/>
      <c r="AKG64" s="16"/>
      <c r="AKH64" s="16"/>
      <c r="AKI64" s="16"/>
      <c r="AKJ64" s="16"/>
      <c r="AKK64" s="16"/>
      <c r="AKL64" s="16"/>
      <c r="AKM64" s="16"/>
      <c r="AKN64" s="16"/>
      <c r="AKO64" s="16"/>
      <c r="AKP64" s="16"/>
      <c r="AKQ64" s="16"/>
      <c r="AKR64" s="16"/>
      <c r="AKS64" s="16"/>
      <c r="AKT64" s="16"/>
      <c r="AKU64" s="16"/>
      <c r="AKV64" s="16"/>
      <c r="AKW64" s="16"/>
      <c r="AKX64" s="16"/>
      <c r="AKY64" s="16"/>
      <c r="AKZ64" s="16"/>
      <c r="ALA64" s="16"/>
      <c r="ALB64" s="16"/>
      <c r="ALC64" s="16"/>
      <c r="ALD64" s="16"/>
      <c r="ALE64" s="16"/>
      <c r="ALF64" s="16"/>
      <c r="ALG64" s="16"/>
      <c r="ALH64" s="16"/>
      <c r="ALI64" s="16"/>
      <c r="ALJ64" s="16"/>
      <c r="ALK64" s="16"/>
      <c r="ALL64" s="16"/>
    </row>
    <row r="65" spans="1:1000" customFormat="1" ht="12.75" x14ac:dyDescent="0.2">
      <c r="A65" s="41" t="str">
        <f ca="1">IF(_xll.TM1RPTELLEV($H$40,$H65)=0,"Root",IF(OR(_xll.ELLEV($B$10,$H65)=0,_xll.TM1RPTELLEV($H$40,$H65)+1&gt;=VALUE($L$29)),"Base","Default"))</f>
        <v>Default</v>
      </c>
      <c r="B65" s="16"/>
      <c r="C65" s="16" t="str">
        <f ca="1">_xll.DBRW($G$16,$H65,C$38)</f>
        <v>1</v>
      </c>
      <c r="D65" s="16">
        <f ca="1">_xll.DBRW($D$16,E$7,$H$33,$E$9,$H65,$D$11,$H$34,$D$38)</f>
        <v>0</v>
      </c>
      <c r="E65" s="25">
        <f ca="1">_xll.DBRW($E$16,E$7,$H$33,$E$9,$H65,$D$11,E$38,E$12,E$13)</f>
        <v>0</v>
      </c>
      <c r="F65" s="22"/>
      <c r="G65" s="44" t="str">
        <f ca="1">_xll.DBRW($G$16,$H65,G$13)&amp;IF(_xll.ELLEV($B$10,$H65)&lt;&gt;0,"",IF($D65&lt;&gt;0,"Annual",IF($E65&lt;&gt;0,"LID","")))</f>
        <v/>
      </c>
      <c r="H65" s="117" t="s">
        <v>167</v>
      </c>
      <c r="I65" s="46">
        <f ca="1">_xll.DBRW($B$16,I$7,$H$33,$D$9,$H65,$D$11,I$12,I$13)</f>
        <v>-2526196.374938067</v>
      </c>
      <c r="J65" s="46">
        <f ca="1">_xll.DBRW($B$16,J$7,$H$33,$D$9,$H65,$D$11,J$12,J$13)</f>
        <v>-161521.08791109303</v>
      </c>
      <c r="K65" s="46">
        <f ca="1">_xll.DBRW($B$16,K$7,$H$33,$D$9,$H65,$D$11,K$12,K$13)</f>
        <v>64574.542726249776</v>
      </c>
      <c r="L65" s="46">
        <f ca="1">_xll.DBRW($B$16,L$7,$H$33,$D$9,$H65,$D$11,L$12,L$13)</f>
        <v>-232165.16414563663</v>
      </c>
      <c r="M65" s="46">
        <f ca="1">_xll.DBRW($B$16,M$7,$H$33,$D$9,$H65,$D$11,M$12,M$13)</f>
        <v>-303262.72423297062</v>
      </c>
      <c r="N65" s="46">
        <f ca="1">_xll.DBRW($B$16,N$7,$H$33,$D$9,$H65,$D$11,N$12,N$13)</f>
        <v>70003.749867655715</v>
      </c>
      <c r="O65" s="46">
        <f ca="1">_xll.DBRW($B$16,O$7,$H$33,$D$9,$H65,$D$11,O$12,O$13)</f>
        <v>89254.514227655498</v>
      </c>
      <c r="P65" s="46">
        <f ca="1">_xll.DBRW($B$16,P$7,$H$33,$D$9,$H65,$D$11,P$12,P$13)</f>
        <v>-65909.243614872408</v>
      </c>
      <c r="Q65" s="46">
        <f ca="1">_xll.DBRW($B$16,Q$7,$H$33,$D$9,$H65,$D$11,Q$12,Q$13)</f>
        <v>95645.74871446639</v>
      </c>
      <c r="R65" s="46">
        <f ca="1">_xll.DBRW($B$16,R$7,$H$33,$D$9,$H65,$D$11,R$12,R$13)</f>
        <v>-53113.859127652009</v>
      </c>
      <c r="S65" s="46">
        <f ca="1">_xll.DBRW($B$16,S$7,$H$33,$D$9,$H65,$D$11,S$12,S$13)</f>
        <v>-81547.888346479696</v>
      </c>
      <c r="T65" s="46">
        <f ca="1">_xll.DBRW($B$16,T$7,$H$33,$D$9,$H65,$D$11,T$12,T$13)</f>
        <v>-65448.162992286758</v>
      </c>
      <c r="U65" s="46">
        <f ca="1">_xll.DBRW($B$16,U$7,$H$33,$D$9,$H65,$D$11,U$12,U$13)</f>
        <v>-79881.74885880384</v>
      </c>
      <c r="V65" s="46">
        <f ca="1">_xll.DBRW($B$16,V$7,$H$33,$D$9,$H65,$D$11,V$12,V$13)</f>
        <v>-3249567.6986318347</v>
      </c>
      <c r="W65" s="16"/>
      <c r="X65" s="46">
        <f ca="1">_xll.DBRW($B$16,X$7,$H$33,$D$9,$H65,$D$11,X$12,X$13)</f>
        <v>-2954016.8105959496</v>
      </c>
      <c r="Y65" s="99">
        <f t="shared" ca="1" si="6"/>
        <v>0.10005050986025354</v>
      </c>
      <c r="Z65" s="16"/>
      <c r="AA65" s="46">
        <f ca="1">_xll.DBRW($B$16,AA$7,$H$33,$D$9,$H65,$D$11,AA$12,AA$13)</f>
        <v>0</v>
      </c>
      <c r="AB65" s="99" t="str">
        <f t="shared" ca="1" si="7"/>
        <v/>
      </c>
      <c r="AC65" s="16"/>
      <c r="AD65" s="109" t="str">
        <f ca="1">_xll.DBRW($B$16,AD$7,$H$33,$D$9,$H65,$D$11,AD$12,AD$13)</f>
        <v/>
      </c>
      <c r="AE65" s="109" t="str">
        <f ca="1">_xll.DBRW($B$16,AE$7,$H$33,$D$9,$H65,$D$11,AE$12,AE$13)</f>
        <v/>
      </c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6"/>
      <c r="EJ65" s="16"/>
      <c r="EK65" s="16"/>
      <c r="EL65" s="16"/>
      <c r="EM65" s="16"/>
      <c r="EN65" s="16"/>
      <c r="EO65" s="16"/>
      <c r="EP65" s="16"/>
      <c r="EQ65" s="16"/>
      <c r="ER65" s="16"/>
      <c r="ES65" s="16"/>
      <c r="ET65" s="16"/>
      <c r="EU65" s="16"/>
      <c r="EV65" s="16"/>
      <c r="EW65" s="16"/>
      <c r="EX65" s="16"/>
      <c r="EY65" s="16"/>
      <c r="EZ65" s="16"/>
      <c r="FA65" s="16"/>
      <c r="FB65" s="16"/>
      <c r="FC65" s="16"/>
      <c r="FD65" s="16"/>
      <c r="FE65" s="16"/>
      <c r="FF65" s="16"/>
      <c r="FG65" s="16"/>
      <c r="FH65" s="16"/>
      <c r="FI65" s="16"/>
      <c r="FJ65" s="16"/>
      <c r="FK65" s="16"/>
      <c r="FL65" s="16"/>
      <c r="FM65" s="16"/>
      <c r="FN65" s="16"/>
      <c r="FO65" s="16"/>
      <c r="FP65" s="16"/>
      <c r="FQ65" s="16"/>
      <c r="FR65" s="16"/>
      <c r="FS65" s="16"/>
      <c r="FT65" s="16"/>
      <c r="FU65" s="16"/>
      <c r="FV65" s="16"/>
      <c r="FW65" s="16"/>
      <c r="FX65" s="16"/>
      <c r="FY65" s="16"/>
      <c r="FZ65" s="16"/>
      <c r="GA65" s="16"/>
      <c r="GB65" s="16"/>
      <c r="GC65" s="16"/>
      <c r="GD65" s="16"/>
      <c r="GE65" s="16"/>
      <c r="GF65" s="16"/>
      <c r="GG65" s="16"/>
      <c r="GH65" s="16"/>
      <c r="GI65" s="16"/>
      <c r="GJ65" s="16"/>
      <c r="GK65" s="16"/>
      <c r="GL65" s="16"/>
      <c r="GM65" s="16"/>
      <c r="GN65" s="16"/>
      <c r="GO65" s="16"/>
      <c r="GP65" s="16"/>
      <c r="GQ65" s="16"/>
      <c r="GR65" s="16"/>
      <c r="GS65" s="16"/>
      <c r="GT65" s="16"/>
      <c r="GU65" s="16"/>
      <c r="GV65" s="16"/>
      <c r="GW65" s="16"/>
      <c r="GX65" s="16"/>
      <c r="GY65" s="16"/>
      <c r="GZ65" s="16"/>
      <c r="HA65" s="16"/>
      <c r="HB65" s="16"/>
      <c r="HC65" s="16"/>
      <c r="HD65" s="16"/>
      <c r="HE65" s="16"/>
      <c r="HF65" s="16"/>
      <c r="HG65" s="16"/>
      <c r="HH65" s="16"/>
      <c r="HI65" s="16"/>
      <c r="HJ65" s="16"/>
      <c r="HK65" s="16"/>
      <c r="HL65" s="16"/>
      <c r="HM65" s="16"/>
      <c r="HN65" s="16"/>
      <c r="HO65" s="16"/>
      <c r="HP65" s="16"/>
      <c r="HQ65" s="16"/>
      <c r="HR65" s="16"/>
      <c r="HS65" s="16"/>
      <c r="HT65" s="16"/>
      <c r="HU65" s="16"/>
      <c r="HV65" s="16"/>
      <c r="HW65" s="16"/>
      <c r="HX65" s="16"/>
      <c r="HY65" s="16"/>
      <c r="HZ65" s="16"/>
      <c r="IA65" s="16"/>
      <c r="IB65" s="16"/>
      <c r="IC65" s="16"/>
      <c r="ID65" s="16"/>
      <c r="IE65" s="16"/>
      <c r="IF65" s="16"/>
      <c r="IG65" s="16"/>
      <c r="IH65" s="16"/>
      <c r="II65" s="16"/>
      <c r="IJ65" s="16"/>
      <c r="IK65" s="16"/>
      <c r="IL65" s="16"/>
      <c r="IM65" s="16"/>
      <c r="IN65" s="16"/>
      <c r="IO65" s="16"/>
      <c r="IP65" s="16"/>
      <c r="IQ65" s="16"/>
      <c r="IR65" s="16"/>
      <c r="IS65" s="16"/>
      <c r="IT65" s="16"/>
      <c r="IU65" s="16"/>
      <c r="IV65" s="16"/>
      <c r="IW65" s="16"/>
      <c r="IX65" s="16"/>
      <c r="IY65" s="16"/>
      <c r="IZ65" s="16"/>
      <c r="JA65" s="16"/>
      <c r="JB65" s="16"/>
      <c r="JC65" s="16"/>
      <c r="JD65" s="16"/>
      <c r="JE65" s="16"/>
      <c r="JF65" s="16"/>
      <c r="JG65" s="16"/>
      <c r="JH65" s="16"/>
      <c r="JI65" s="16"/>
      <c r="JJ65" s="16"/>
      <c r="JK65" s="16"/>
      <c r="JL65" s="16"/>
      <c r="JM65" s="16"/>
      <c r="JN65" s="16"/>
      <c r="JO65" s="16"/>
      <c r="JP65" s="16"/>
      <c r="JQ65" s="16"/>
      <c r="JR65" s="16"/>
      <c r="JS65" s="16"/>
      <c r="JT65" s="16"/>
      <c r="JU65" s="16"/>
      <c r="JV65" s="16"/>
      <c r="JW65" s="16"/>
      <c r="JX65" s="16"/>
      <c r="JY65" s="16"/>
      <c r="JZ65" s="16"/>
      <c r="KA65" s="16"/>
      <c r="KB65" s="16"/>
      <c r="KC65" s="16"/>
      <c r="KD65" s="16"/>
      <c r="KE65" s="16"/>
      <c r="KF65" s="16"/>
      <c r="KG65" s="16"/>
      <c r="KH65" s="16"/>
      <c r="KI65" s="16"/>
      <c r="KJ65" s="16"/>
      <c r="KK65" s="16"/>
      <c r="KL65" s="16"/>
      <c r="KM65" s="16"/>
      <c r="KN65" s="16"/>
      <c r="KO65" s="16"/>
      <c r="KP65" s="16"/>
      <c r="KQ65" s="16"/>
      <c r="KR65" s="16"/>
      <c r="KS65" s="16"/>
      <c r="KT65" s="16"/>
      <c r="KU65" s="16"/>
      <c r="KV65" s="16"/>
      <c r="KW65" s="16"/>
      <c r="KX65" s="16"/>
      <c r="KY65" s="16"/>
      <c r="KZ65" s="16"/>
      <c r="LA65" s="16"/>
      <c r="LB65" s="16"/>
      <c r="LC65" s="16"/>
      <c r="LD65" s="16"/>
      <c r="LE65" s="16"/>
      <c r="LF65" s="16"/>
      <c r="LG65" s="16"/>
      <c r="LH65" s="16"/>
      <c r="LI65" s="16"/>
      <c r="LJ65" s="16"/>
      <c r="LK65" s="16"/>
      <c r="LL65" s="16"/>
      <c r="LM65" s="16"/>
      <c r="LN65" s="16"/>
      <c r="LO65" s="16"/>
      <c r="LP65" s="16"/>
      <c r="LQ65" s="16"/>
      <c r="LR65" s="16"/>
      <c r="LS65" s="16"/>
      <c r="LT65" s="16"/>
      <c r="LU65" s="16"/>
      <c r="LV65" s="16"/>
      <c r="LW65" s="16"/>
      <c r="LX65" s="16"/>
      <c r="LY65" s="16"/>
      <c r="LZ65" s="16"/>
      <c r="MA65" s="16"/>
      <c r="MB65" s="16"/>
      <c r="MC65" s="16"/>
      <c r="MD65" s="16"/>
      <c r="ME65" s="16"/>
      <c r="MF65" s="16"/>
      <c r="MG65" s="16"/>
      <c r="MH65" s="16"/>
      <c r="MI65" s="16"/>
      <c r="MJ65" s="16"/>
      <c r="MK65" s="16"/>
      <c r="ML65" s="16"/>
      <c r="MM65" s="16"/>
      <c r="MN65" s="16"/>
      <c r="MO65" s="16"/>
      <c r="MP65" s="16"/>
      <c r="MQ65" s="16"/>
      <c r="MR65" s="16"/>
      <c r="MS65" s="16"/>
      <c r="MT65" s="16"/>
      <c r="MU65" s="16"/>
      <c r="MV65" s="16"/>
      <c r="MW65" s="16"/>
      <c r="MX65" s="16"/>
      <c r="MY65" s="16"/>
      <c r="MZ65" s="16"/>
      <c r="NA65" s="16"/>
      <c r="NB65" s="16"/>
      <c r="NC65" s="16"/>
      <c r="ND65" s="16"/>
      <c r="NE65" s="16"/>
      <c r="NF65" s="16"/>
      <c r="NG65" s="16"/>
      <c r="NH65" s="16"/>
      <c r="NI65" s="16"/>
      <c r="NJ65" s="16"/>
      <c r="NK65" s="16"/>
      <c r="NL65" s="16"/>
      <c r="NM65" s="16"/>
      <c r="NN65" s="16"/>
      <c r="NO65" s="16"/>
      <c r="NP65" s="16"/>
      <c r="NQ65" s="16"/>
      <c r="NR65" s="16"/>
      <c r="NS65" s="16"/>
      <c r="NT65" s="16"/>
      <c r="NU65" s="16"/>
      <c r="NV65" s="16"/>
      <c r="NW65" s="16"/>
      <c r="NX65" s="16"/>
      <c r="NY65" s="16"/>
      <c r="NZ65" s="16"/>
      <c r="OA65" s="16"/>
      <c r="OB65" s="16"/>
      <c r="OC65" s="16"/>
      <c r="OD65" s="16"/>
      <c r="OE65" s="16"/>
      <c r="OF65" s="16"/>
      <c r="OG65" s="16"/>
      <c r="OH65" s="16"/>
      <c r="OI65" s="16"/>
      <c r="OJ65" s="16"/>
      <c r="OK65" s="16"/>
      <c r="OL65" s="16"/>
      <c r="OM65" s="16"/>
      <c r="ON65" s="16"/>
      <c r="OO65" s="16"/>
      <c r="OP65" s="16"/>
      <c r="OQ65" s="16"/>
      <c r="OR65" s="16"/>
      <c r="OS65" s="16"/>
      <c r="OT65" s="16"/>
      <c r="OU65" s="16"/>
      <c r="OV65" s="16"/>
      <c r="OW65" s="16"/>
      <c r="OX65" s="16"/>
      <c r="OY65" s="16"/>
      <c r="OZ65" s="16"/>
      <c r="PA65" s="16"/>
      <c r="PB65" s="16"/>
      <c r="PC65" s="16"/>
      <c r="PD65" s="16"/>
      <c r="PE65" s="16"/>
      <c r="PF65" s="16"/>
      <c r="PG65" s="16"/>
      <c r="PH65" s="16"/>
      <c r="PI65" s="16"/>
      <c r="PJ65" s="16"/>
      <c r="PK65" s="16"/>
      <c r="PL65" s="16"/>
      <c r="PM65" s="16"/>
      <c r="PN65" s="16"/>
      <c r="PO65" s="16"/>
      <c r="PP65" s="16"/>
      <c r="PQ65" s="16"/>
      <c r="PR65" s="16"/>
      <c r="PS65" s="16"/>
      <c r="PT65" s="16"/>
      <c r="PU65" s="16"/>
      <c r="PV65" s="16"/>
      <c r="PW65" s="16"/>
      <c r="PX65" s="16"/>
      <c r="PY65" s="16"/>
      <c r="PZ65" s="16"/>
      <c r="QA65" s="16"/>
      <c r="QB65" s="16"/>
      <c r="QC65" s="16"/>
      <c r="QD65" s="16"/>
      <c r="QE65" s="16"/>
      <c r="QF65" s="16"/>
      <c r="QG65" s="16"/>
      <c r="QH65" s="16"/>
      <c r="QI65" s="16"/>
      <c r="QJ65" s="16"/>
      <c r="QK65" s="16"/>
      <c r="QL65" s="16"/>
      <c r="QM65" s="16"/>
      <c r="QN65" s="16"/>
      <c r="QO65" s="16"/>
      <c r="QP65" s="16"/>
      <c r="QQ65" s="16"/>
      <c r="QR65" s="16"/>
      <c r="QS65" s="16"/>
      <c r="QT65" s="16"/>
      <c r="QU65" s="16"/>
      <c r="QV65" s="16"/>
      <c r="QW65" s="16"/>
      <c r="QX65" s="16"/>
      <c r="QY65" s="16"/>
      <c r="QZ65" s="16"/>
      <c r="RA65" s="16"/>
      <c r="RB65" s="16"/>
      <c r="RC65" s="16"/>
      <c r="RD65" s="16"/>
      <c r="RE65" s="16"/>
      <c r="RF65" s="16"/>
      <c r="RG65" s="16"/>
      <c r="RH65" s="16"/>
      <c r="RI65" s="16"/>
      <c r="RJ65" s="16"/>
      <c r="RK65" s="16"/>
      <c r="RL65" s="16"/>
      <c r="RM65" s="16"/>
      <c r="RN65" s="16"/>
      <c r="RO65" s="16"/>
      <c r="RP65" s="16"/>
      <c r="RQ65" s="16"/>
      <c r="RR65" s="16"/>
      <c r="RS65" s="16"/>
      <c r="RT65" s="16"/>
      <c r="RU65" s="16"/>
      <c r="RV65" s="16"/>
      <c r="RW65" s="16"/>
      <c r="RX65" s="16"/>
      <c r="RY65" s="16"/>
      <c r="RZ65" s="16"/>
      <c r="SA65" s="16"/>
      <c r="SB65" s="16"/>
      <c r="SC65" s="16"/>
      <c r="SD65" s="16"/>
      <c r="SE65" s="16"/>
      <c r="SF65" s="16"/>
      <c r="SG65" s="16"/>
      <c r="SH65" s="16"/>
      <c r="SI65" s="16"/>
      <c r="SJ65" s="16"/>
      <c r="SK65" s="16"/>
      <c r="SL65" s="16"/>
      <c r="SM65" s="16"/>
      <c r="SN65" s="16"/>
      <c r="SO65" s="16"/>
      <c r="SP65" s="16"/>
      <c r="SQ65" s="16"/>
      <c r="SR65" s="16"/>
      <c r="SS65" s="16"/>
      <c r="ST65" s="16"/>
      <c r="SU65" s="16"/>
      <c r="SV65" s="16"/>
      <c r="SW65" s="16"/>
      <c r="SX65" s="16"/>
      <c r="SY65" s="16"/>
      <c r="SZ65" s="16"/>
      <c r="TA65" s="16"/>
      <c r="TB65" s="16"/>
      <c r="TC65" s="16"/>
      <c r="TD65" s="16"/>
      <c r="TE65" s="16"/>
      <c r="TF65" s="16"/>
      <c r="TG65" s="16"/>
      <c r="TH65" s="16"/>
      <c r="TI65" s="16"/>
      <c r="TJ65" s="16"/>
      <c r="TK65" s="16"/>
      <c r="TL65" s="16"/>
      <c r="TM65" s="16"/>
      <c r="TN65" s="16"/>
      <c r="TO65" s="16"/>
      <c r="TP65" s="16"/>
      <c r="TQ65" s="16"/>
      <c r="TR65" s="16"/>
      <c r="TS65" s="16"/>
      <c r="TT65" s="16"/>
      <c r="TU65" s="16"/>
      <c r="TV65" s="16"/>
      <c r="TW65" s="16"/>
      <c r="TX65" s="16"/>
      <c r="TY65" s="16"/>
      <c r="TZ65" s="16"/>
      <c r="UA65" s="16"/>
      <c r="UB65" s="16"/>
      <c r="UC65" s="16"/>
      <c r="UD65" s="16"/>
      <c r="UE65" s="16"/>
      <c r="UF65" s="16"/>
      <c r="UG65" s="16"/>
      <c r="UH65" s="16"/>
      <c r="UI65" s="16"/>
      <c r="UJ65" s="16"/>
      <c r="UK65" s="16"/>
      <c r="UL65" s="16"/>
      <c r="UM65" s="16"/>
      <c r="UN65" s="16"/>
      <c r="UO65" s="16"/>
      <c r="UP65" s="16"/>
      <c r="UQ65" s="16"/>
      <c r="UR65" s="16"/>
      <c r="US65" s="16"/>
      <c r="UT65" s="16"/>
      <c r="UU65" s="16"/>
      <c r="UV65" s="16"/>
      <c r="UW65" s="16"/>
      <c r="UX65" s="16"/>
      <c r="UY65" s="16"/>
      <c r="UZ65" s="16"/>
      <c r="VA65" s="16"/>
      <c r="VB65" s="16"/>
      <c r="VC65" s="16"/>
      <c r="VD65" s="16"/>
      <c r="VE65" s="16"/>
      <c r="VF65" s="16"/>
      <c r="VG65" s="16"/>
      <c r="VH65" s="16"/>
      <c r="VI65" s="16"/>
      <c r="VJ65" s="16"/>
      <c r="VK65" s="16"/>
      <c r="VL65" s="16"/>
      <c r="VM65" s="16"/>
      <c r="VN65" s="16"/>
      <c r="VO65" s="16"/>
      <c r="VP65" s="16"/>
      <c r="VQ65" s="16"/>
      <c r="VR65" s="16"/>
      <c r="VS65" s="16"/>
      <c r="VT65" s="16"/>
      <c r="VU65" s="16"/>
      <c r="VV65" s="16"/>
      <c r="VW65" s="16"/>
      <c r="VX65" s="16"/>
      <c r="VY65" s="16"/>
      <c r="VZ65" s="16"/>
      <c r="WA65" s="16"/>
      <c r="WB65" s="16"/>
      <c r="WC65" s="16"/>
      <c r="WD65" s="16"/>
      <c r="WE65" s="16"/>
      <c r="WF65" s="16"/>
      <c r="WG65" s="16"/>
      <c r="WH65" s="16"/>
      <c r="WI65" s="16"/>
      <c r="WJ65" s="16"/>
      <c r="WK65" s="16"/>
      <c r="WL65" s="16"/>
      <c r="WM65" s="16"/>
      <c r="WN65" s="16"/>
      <c r="WO65" s="16"/>
      <c r="WP65" s="16"/>
      <c r="WQ65" s="16"/>
      <c r="WR65" s="16"/>
      <c r="WS65" s="16"/>
      <c r="WT65" s="16"/>
      <c r="WU65" s="16"/>
      <c r="WV65" s="16"/>
      <c r="WW65" s="16"/>
      <c r="WX65" s="16"/>
      <c r="WY65" s="16"/>
      <c r="WZ65" s="16"/>
      <c r="XA65" s="16"/>
      <c r="XB65" s="16"/>
      <c r="XC65" s="16"/>
      <c r="XD65" s="16"/>
      <c r="XE65" s="16"/>
      <c r="XF65" s="16"/>
      <c r="XG65" s="16"/>
      <c r="XH65" s="16"/>
      <c r="XI65" s="16"/>
      <c r="XJ65" s="16"/>
      <c r="XK65" s="16"/>
      <c r="XL65" s="16"/>
      <c r="XM65" s="16"/>
      <c r="XN65" s="16"/>
      <c r="XO65" s="16"/>
      <c r="XP65" s="16"/>
      <c r="XQ65" s="16"/>
      <c r="XR65" s="16"/>
      <c r="XS65" s="16"/>
      <c r="XT65" s="16"/>
      <c r="XU65" s="16"/>
      <c r="XV65" s="16"/>
      <c r="XW65" s="16"/>
      <c r="XX65" s="16"/>
      <c r="XY65" s="16"/>
      <c r="XZ65" s="16"/>
      <c r="YA65" s="16"/>
      <c r="YB65" s="16"/>
      <c r="YC65" s="16"/>
      <c r="YD65" s="16"/>
      <c r="YE65" s="16"/>
      <c r="YF65" s="16"/>
      <c r="YG65" s="16"/>
      <c r="YH65" s="16"/>
      <c r="YI65" s="16"/>
      <c r="YJ65" s="16"/>
      <c r="YK65" s="16"/>
      <c r="YL65" s="16"/>
      <c r="YM65" s="16"/>
      <c r="YN65" s="16"/>
      <c r="YO65" s="16"/>
      <c r="YP65" s="16"/>
      <c r="YQ65" s="16"/>
      <c r="YR65" s="16"/>
      <c r="YS65" s="16"/>
      <c r="YT65" s="16"/>
      <c r="YU65" s="16"/>
      <c r="YV65" s="16"/>
      <c r="YW65" s="16"/>
      <c r="YX65" s="16"/>
      <c r="YY65" s="16"/>
      <c r="YZ65" s="16"/>
      <c r="ZA65" s="16"/>
      <c r="ZB65" s="16"/>
      <c r="ZC65" s="16"/>
      <c r="ZD65" s="16"/>
      <c r="ZE65" s="16"/>
      <c r="ZF65" s="16"/>
      <c r="ZG65" s="16"/>
      <c r="ZH65" s="16"/>
      <c r="ZI65" s="16"/>
      <c r="ZJ65" s="16"/>
      <c r="ZK65" s="16"/>
      <c r="ZL65" s="16"/>
      <c r="ZM65" s="16"/>
      <c r="ZN65" s="16"/>
      <c r="ZO65" s="16"/>
      <c r="ZP65" s="16"/>
      <c r="ZQ65" s="16"/>
      <c r="ZR65" s="16"/>
      <c r="ZS65" s="16"/>
      <c r="ZT65" s="16"/>
      <c r="ZU65" s="16"/>
      <c r="ZV65" s="16"/>
      <c r="ZW65" s="16"/>
      <c r="ZX65" s="16"/>
      <c r="ZY65" s="16"/>
      <c r="ZZ65" s="16"/>
      <c r="AAA65" s="16"/>
      <c r="AAB65" s="16"/>
      <c r="AAC65" s="16"/>
      <c r="AAD65" s="16"/>
      <c r="AAE65" s="16"/>
      <c r="AAF65" s="16"/>
      <c r="AAG65" s="16"/>
      <c r="AAH65" s="16"/>
      <c r="AAI65" s="16"/>
      <c r="AAJ65" s="16"/>
      <c r="AAK65" s="16"/>
      <c r="AAL65" s="16"/>
      <c r="AAM65" s="16"/>
      <c r="AAN65" s="16"/>
      <c r="AAO65" s="16"/>
      <c r="AAP65" s="16"/>
      <c r="AAQ65" s="16"/>
      <c r="AAR65" s="16"/>
      <c r="AAS65" s="16"/>
      <c r="AAT65" s="16"/>
      <c r="AAU65" s="16"/>
      <c r="AAV65" s="16"/>
      <c r="AAW65" s="16"/>
      <c r="AAX65" s="16"/>
      <c r="AAY65" s="16"/>
      <c r="AAZ65" s="16"/>
      <c r="ABA65" s="16"/>
      <c r="ABB65" s="16"/>
      <c r="ABC65" s="16"/>
      <c r="ABD65" s="16"/>
      <c r="ABE65" s="16"/>
      <c r="ABF65" s="16"/>
      <c r="ABG65" s="16"/>
      <c r="ABH65" s="16"/>
      <c r="ABI65" s="16"/>
      <c r="ABJ65" s="16"/>
      <c r="ABK65" s="16"/>
      <c r="ABL65" s="16"/>
      <c r="ABM65" s="16"/>
      <c r="ABN65" s="16"/>
      <c r="ABO65" s="16"/>
      <c r="ABP65" s="16"/>
      <c r="ABQ65" s="16"/>
      <c r="ABR65" s="16"/>
      <c r="ABS65" s="16"/>
      <c r="ABT65" s="16"/>
      <c r="ABU65" s="16"/>
      <c r="ABV65" s="16"/>
      <c r="ABW65" s="16"/>
      <c r="ABX65" s="16"/>
      <c r="ABY65" s="16"/>
      <c r="ABZ65" s="16"/>
      <c r="ACA65" s="16"/>
      <c r="ACB65" s="16"/>
      <c r="ACC65" s="16"/>
      <c r="ACD65" s="16"/>
      <c r="ACE65" s="16"/>
      <c r="ACF65" s="16"/>
      <c r="ACG65" s="16"/>
      <c r="ACH65" s="16"/>
      <c r="ACI65" s="16"/>
      <c r="ACJ65" s="16"/>
      <c r="ACK65" s="16"/>
      <c r="ACL65" s="16"/>
      <c r="ACM65" s="16"/>
      <c r="ACN65" s="16"/>
      <c r="ACO65" s="16"/>
      <c r="ACP65" s="16"/>
      <c r="ACQ65" s="16"/>
      <c r="ACR65" s="16"/>
      <c r="ACS65" s="16"/>
      <c r="ACT65" s="16"/>
      <c r="ACU65" s="16"/>
      <c r="ACV65" s="16"/>
      <c r="ACW65" s="16"/>
      <c r="ACX65" s="16"/>
      <c r="ACY65" s="16"/>
      <c r="ACZ65" s="16"/>
      <c r="ADA65" s="16"/>
      <c r="ADB65" s="16"/>
      <c r="ADC65" s="16"/>
      <c r="ADD65" s="16"/>
      <c r="ADE65" s="16"/>
      <c r="ADF65" s="16"/>
      <c r="ADG65" s="16"/>
      <c r="ADH65" s="16"/>
      <c r="ADI65" s="16"/>
      <c r="ADJ65" s="16"/>
      <c r="ADK65" s="16"/>
      <c r="ADL65" s="16"/>
      <c r="ADM65" s="16"/>
      <c r="ADN65" s="16"/>
      <c r="ADO65" s="16"/>
      <c r="ADP65" s="16"/>
      <c r="ADQ65" s="16"/>
      <c r="ADR65" s="16"/>
      <c r="ADS65" s="16"/>
      <c r="ADT65" s="16"/>
      <c r="ADU65" s="16"/>
      <c r="ADV65" s="16"/>
      <c r="ADW65" s="16"/>
      <c r="ADX65" s="16"/>
      <c r="ADY65" s="16"/>
      <c r="ADZ65" s="16"/>
      <c r="AEA65" s="16"/>
      <c r="AEB65" s="16"/>
      <c r="AEC65" s="16"/>
      <c r="AED65" s="16"/>
      <c r="AEE65" s="16"/>
      <c r="AEF65" s="16"/>
      <c r="AEG65" s="16"/>
      <c r="AEH65" s="16"/>
      <c r="AEI65" s="16"/>
      <c r="AEJ65" s="16"/>
      <c r="AEK65" s="16"/>
      <c r="AEL65" s="16"/>
      <c r="AEM65" s="16"/>
      <c r="AEN65" s="16"/>
      <c r="AEO65" s="16"/>
      <c r="AEP65" s="16"/>
      <c r="AEQ65" s="16"/>
      <c r="AER65" s="16"/>
      <c r="AES65" s="16"/>
      <c r="AET65" s="16"/>
      <c r="AEU65" s="16"/>
      <c r="AEV65" s="16"/>
      <c r="AEW65" s="16"/>
      <c r="AEX65" s="16"/>
      <c r="AEY65" s="16"/>
      <c r="AEZ65" s="16"/>
      <c r="AFA65" s="16"/>
      <c r="AFB65" s="16"/>
      <c r="AFC65" s="16"/>
      <c r="AFD65" s="16"/>
      <c r="AFE65" s="16"/>
      <c r="AFF65" s="16"/>
      <c r="AFG65" s="16"/>
      <c r="AFH65" s="16"/>
      <c r="AFI65" s="16"/>
      <c r="AFJ65" s="16"/>
      <c r="AFK65" s="16"/>
      <c r="AFL65" s="16"/>
      <c r="AFM65" s="16"/>
      <c r="AFN65" s="16"/>
      <c r="AFO65" s="16"/>
      <c r="AFP65" s="16"/>
      <c r="AFQ65" s="16"/>
      <c r="AFR65" s="16"/>
      <c r="AFS65" s="16"/>
      <c r="AFT65" s="16"/>
      <c r="AFU65" s="16"/>
      <c r="AFV65" s="16"/>
      <c r="AFW65" s="16"/>
      <c r="AFX65" s="16"/>
      <c r="AFY65" s="16"/>
      <c r="AFZ65" s="16"/>
      <c r="AGA65" s="16"/>
      <c r="AGB65" s="16"/>
      <c r="AGC65" s="16"/>
      <c r="AGD65" s="16"/>
      <c r="AGE65" s="16"/>
      <c r="AGF65" s="16"/>
      <c r="AGG65" s="16"/>
      <c r="AGH65" s="16"/>
      <c r="AGI65" s="16"/>
      <c r="AGJ65" s="16"/>
      <c r="AGK65" s="16"/>
      <c r="AGL65" s="16"/>
      <c r="AGM65" s="16"/>
      <c r="AGN65" s="16"/>
      <c r="AGO65" s="16"/>
      <c r="AGP65" s="16"/>
      <c r="AGQ65" s="16"/>
      <c r="AGR65" s="16"/>
      <c r="AGS65" s="16"/>
      <c r="AGT65" s="16"/>
      <c r="AGU65" s="16"/>
      <c r="AGV65" s="16"/>
      <c r="AGW65" s="16"/>
      <c r="AGX65" s="16"/>
      <c r="AGY65" s="16"/>
      <c r="AGZ65" s="16"/>
      <c r="AHA65" s="16"/>
      <c r="AHB65" s="16"/>
      <c r="AHC65" s="16"/>
      <c r="AHD65" s="16"/>
      <c r="AHE65" s="16"/>
      <c r="AHF65" s="16"/>
      <c r="AHG65" s="16"/>
      <c r="AHH65" s="16"/>
      <c r="AHI65" s="16"/>
      <c r="AHJ65" s="16"/>
      <c r="AHK65" s="16"/>
      <c r="AHL65" s="16"/>
      <c r="AHM65" s="16"/>
      <c r="AHN65" s="16"/>
      <c r="AHO65" s="16"/>
      <c r="AHP65" s="16"/>
      <c r="AHQ65" s="16"/>
      <c r="AHR65" s="16"/>
      <c r="AHS65" s="16"/>
      <c r="AHT65" s="16"/>
      <c r="AHU65" s="16"/>
      <c r="AHV65" s="16"/>
      <c r="AHW65" s="16"/>
      <c r="AHX65" s="16"/>
      <c r="AHY65" s="16"/>
      <c r="AHZ65" s="16"/>
      <c r="AIA65" s="16"/>
      <c r="AIB65" s="16"/>
      <c r="AIC65" s="16"/>
      <c r="AID65" s="16"/>
      <c r="AIE65" s="16"/>
      <c r="AIF65" s="16"/>
      <c r="AIG65" s="16"/>
      <c r="AIH65" s="16"/>
      <c r="AII65" s="16"/>
      <c r="AIJ65" s="16"/>
      <c r="AIK65" s="16"/>
      <c r="AIL65" s="16"/>
      <c r="AIM65" s="16"/>
      <c r="AIN65" s="16"/>
      <c r="AIO65" s="16"/>
      <c r="AIP65" s="16"/>
      <c r="AIQ65" s="16"/>
      <c r="AIR65" s="16"/>
      <c r="AIS65" s="16"/>
      <c r="AIT65" s="16"/>
      <c r="AIU65" s="16"/>
      <c r="AIV65" s="16"/>
      <c r="AIW65" s="16"/>
      <c r="AIX65" s="16"/>
      <c r="AIY65" s="16"/>
      <c r="AIZ65" s="16"/>
      <c r="AJA65" s="16"/>
      <c r="AJB65" s="16"/>
      <c r="AJC65" s="16"/>
      <c r="AJD65" s="16"/>
      <c r="AJE65" s="16"/>
      <c r="AJF65" s="16"/>
      <c r="AJG65" s="16"/>
      <c r="AJH65" s="16"/>
      <c r="AJI65" s="16"/>
      <c r="AJJ65" s="16"/>
      <c r="AJK65" s="16"/>
      <c r="AJL65" s="16"/>
      <c r="AJM65" s="16"/>
      <c r="AJN65" s="16"/>
      <c r="AJO65" s="16"/>
      <c r="AJP65" s="16"/>
      <c r="AJQ65" s="16"/>
      <c r="AJR65" s="16"/>
      <c r="AJS65" s="16"/>
      <c r="AJT65" s="16"/>
      <c r="AJU65" s="16"/>
      <c r="AJV65" s="16"/>
      <c r="AJW65" s="16"/>
      <c r="AJX65" s="16"/>
      <c r="AJY65" s="16"/>
      <c r="AJZ65" s="16"/>
      <c r="AKA65" s="16"/>
      <c r="AKB65" s="16"/>
      <c r="AKC65" s="16"/>
      <c r="AKD65" s="16"/>
      <c r="AKE65" s="16"/>
      <c r="AKF65" s="16"/>
      <c r="AKG65" s="16"/>
      <c r="AKH65" s="16"/>
      <c r="AKI65" s="16"/>
      <c r="AKJ65" s="16"/>
      <c r="AKK65" s="16"/>
      <c r="AKL65" s="16"/>
      <c r="AKM65" s="16"/>
      <c r="AKN65" s="16"/>
      <c r="AKO65" s="16"/>
      <c r="AKP65" s="16"/>
      <c r="AKQ65" s="16"/>
      <c r="AKR65" s="16"/>
      <c r="AKS65" s="16"/>
      <c r="AKT65" s="16"/>
      <c r="AKU65" s="16"/>
      <c r="AKV65" s="16"/>
      <c r="AKW65" s="16"/>
      <c r="AKX65" s="16"/>
      <c r="AKY65" s="16"/>
      <c r="AKZ65" s="16"/>
      <c r="ALA65" s="16"/>
      <c r="ALB65" s="16"/>
      <c r="ALC65" s="16"/>
      <c r="ALD65" s="16"/>
      <c r="ALE65" s="16"/>
      <c r="ALF65" s="16"/>
      <c r="ALG65" s="16"/>
      <c r="ALH65" s="16"/>
      <c r="ALI65" s="16"/>
      <c r="ALJ65" s="16"/>
      <c r="ALK65" s="16"/>
      <c r="ALL65" s="16"/>
    </row>
    <row r="66" spans="1:1000" customFormat="1" ht="12.75" x14ac:dyDescent="0.2">
      <c r="A66" s="41" t="str">
        <f ca="1">IF(_xll.TM1RPTELLEV($H$40,$H66)=0,"Root",IF(OR(_xll.ELLEV($B$10,$H66)=0,_xll.TM1RPTELLEV($H$40,$H66)+1&gt;=VALUE($L$29)),"Base","Default"))</f>
        <v>Default</v>
      </c>
      <c r="B66" s="16"/>
      <c r="C66" s="16" t="str">
        <f ca="1">_xll.DBRW($G$16,$H66,C$38)</f>
        <v>1</v>
      </c>
      <c r="D66" s="16">
        <f ca="1">_xll.DBRW($D$16,E$7,$H$33,$E$9,$H66,$D$11,$H$34,$D$38)</f>
        <v>0</v>
      </c>
      <c r="E66" s="25">
        <f ca="1">_xll.DBRW($E$16,E$7,$H$33,$E$9,$H66,$D$11,E$38,E$12,E$13)</f>
        <v>0</v>
      </c>
      <c r="F66" s="22"/>
      <c r="G66" s="44" t="str">
        <f ca="1">_xll.DBRW($G$16,$H66,G$13)&amp;IF(_xll.ELLEV($B$10,$H66)&lt;&gt;0,"",IF($D66&lt;&gt;0,"Annual",IF($E66&lt;&gt;0,"LID","")))</f>
        <v/>
      </c>
      <c r="H66" s="114" t="s">
        <v>168</v>
      </c>
      <c r="I66" s="46">
        <f ca="1">_xll.DBRW($B$16,I$7,$H$33,$D$9,$H66,$D$11,I$12,I$13)</f>
        <v>3675120.7671241919</v>
      </c>
      <c r="J66" s="46">
        <f ca="1">_xll.DBRW($B$16,J$7,$H$33,$D$9,$H66,$D$11,J$12,J$13)</f>
        <v>267611.97786307393</v>
      </c>
      <c r="K66" s="46">
        <f ca="1">_xll.DBRW($B$16,K$7,$H$33,$D$9,$H66,$D$11,K$12,K$13)</f>
        <v>135229.17688688313</v>
      </c>
      <c r="L66" s="46">
        <f ca="1">_xll.DBRW($B$16,L$7,$H$33,$D$9,$H66,$D$11,L$12,L$13)</f>
        <v>481089.59855760023</v>
      </c>
      <c r="M66" s="46">
        <f ca="1">_xll.DBRW($B$16,M$7,$H$33,$D$9,$H66,$D$11,M$12,M$13)</f>
        <v>-1079003.5397939647</v>
      </c>
      <c r="N66" s="46">
        <f ca="1">_xll.DBRW($B$16,N$7,$H$33,$D$9,$H66,$D$11,N$12,N$13)</f>
        <v>221315.29625263161</v>
      </c>
      <c r="O66" s="46">
        <f ca="1">_xll.DBRW($B$16,O$7,$H$33,$D$9,$H66,$D$11,O$12,O$13)</f>
        <v>261244.91777908165</v>
      </c>
      <c r="P66" s="46">
        <f ca="1">_xll.DBRW($B$16,P$7,$H$33,$D$9,$H66,$D$11,P$12,P$13)</f>
        <v>109200.0015065762</v>
      </c>
      <c r="Q66" s="46">
        <f ca="1">_xll.DBRW($B$16,Q$7,$H$33,$D$9,$H66,$D$11,Q$12,Q$13)</f>
        <v>200297.1345258817</v>
      </c>
      <c r="R66" s="46">
        <f ca="1">_xll.DBRW($B$16,R$7,$H$33,$D$9,$H66,$D$11,R$12,R$13)</f>
        <v>110061.84006803883</v>
      </c>
      <c r="S66" s="46">
        <f ca="1">_xll.DBRW($B$16,S$7,$H$33,$D$9,$H66,$D$11,S$12,S$13)</f>
        <v>-290145.97956648027</v>
      </c>
      <c r="T66" s="46">
        <f ca="1">_xll.DBRW($B$16,T$7,$H$33,$D$9,$H66,$D$11,T$12,T$13)</f>
        <v>-69443.75832231708</v>
      </c>
      <c r="U66" s="46">
        <f ca="1">_xll.DBRW($B$16,U$7,$H$33,$D$9,$H66,$D$11,U$12,U$13)</f>
        <v>-162204.79837832117</v>
      </c>
      <c r="V66" s="46">
        <f ca="1">_xll.DBRW($B$16,V$7,$H$33,$D$9,$H66,$D$11,V$12,V$13)</f>
        <v>3860372.6345028761</v>
      </c>
      <c r="W66" s="16"/>
      <c r="X66" s="46">
        <f ca="1">_xll.DBRW($B$16,X$7,$H$33,$D$9,$H66,$D$11,X$12,X$13)</f>
        <v>4099396.7658120473</v>
      </c>
      <c r="Y66" s="99">
        <f t="shared" ca="1" si="6"/>
        <v>-5.8307147359478173E-2</v>
      </c>
      <c r="Z66" s="16"/>
      <c r="AA66" s="46">
        <f ca="1">_xll.DBRW($B$16,AA$7,$H$33,$D$9,$H66,$D$11,AA$12,AA$13)</f>
        <v>0</v>
      </c>
      <c r="AB66" s="99" t="str">
        <f t="shared" ca="1" si="7"/>
        <v/>
      </c>
      <c r="AC66" s="16"/>
      <c r="AD66" s="109" t="str">
        <f ca="1">_xll.DBRW($B$16,AD$7,$H$33,$D$9,$H66,$D$11,AD$12,AD$13)</f>
        <v/>
      </c>
      <c r="AE66" s="109" t="str">
        <f ca="1">_xll.DBRW($B$16,AE$7,$H$33,$D$9,$H66,$D$11,AE$12,AE$13)</f>
        <v/>
      </c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  <c r="ER66" s="16"/>
      <c r="ES66" s="16"/>
      <c r="ET66" s="16"/>
      <c r="EU66" s="16"/>
      <c r="EV66" s="16"/>
      <c r="EW66" s="16"/>
      <c r="EX66" s="16"/>
      <c r="EY66" s="16"/>
      <c r="EZ66" s="16"/>
      <c r="FA66" s="16"/>
      <c r="FB66" s="16"/>
      <c r="FC66" s="16"/>
      <c r="FD66" s="16"/>
      <c r="FE66" s="16"/>
      <c r="FF66" s="16"/>
      <c r="FG66" s="16"/>
      <c r="FH66" s="16"/>
      <c r="FI66" s="16"/>
      <c r="FJ66" s="16"/>
      <c r="FK66" s="16"/>
      <c r="FL66" s="16"/>
      <c r="FM66" s="16"/>
      <c r="FN66" s="16"/>
      <c r="FO66" s="16"/>
      <c r="FP66" s="16"/>
      <c r="FQ66" s="16"/>
      <c r="FR66" s="16"/>
      <c r="FS66" s="16"/>
      <c r="FT66" s="16"/>
      <c r="FU66" s="16"/>
      <c r="FV66" s="16"/>
      <c r="FW66" s="16"/>
      <c r="FX66" s="16"/>
      <c r="FY66" s="16"/>
      <c r="FZ66" s="16"/>
      <c r="GA66" s="16"/>
      <c r="GB66" s="16"/>
      <c r="GC66" s="16"/>
      <c r="GD66" s="16"/>
      <c r="GE66" s="16"/>
      <c r="GF66" s="16"/>
      <c r="GG66" s="16"/>
      <c r="GH66" s="16"/>
      <c r="GI66" s="16"/>
      <c r="GJ66" s="16"/>
      <c r="GK66" s="16"/>
      <c r="GL66" s="16"/>
      <c r="GM66" s="16"/>
      <c r="GN66" s="16"/>
      <c r="GO66" s="16"/>
      <c r="GP66" s="16"/>
      <c r="GQ66" s="16"/>
      <c r="GR66" s="16"/>
      <c r="GS66" s="16"/>
      <c r="GT66" s="16"/>
      <c r="GU66" s="16"/>
      <c r="GV66" s="16"/>
      <c r="GW66" s="16"/>
      <c r="GX66" s="16"/>
      <c r="GY66" s="16"/>
      <c r="GZ66" s="16"/>
      <c r="HA66" s="16"/>
      <c r="HB66" s="16"/>
      <c r="HC66" s="16"/>
      <c r="HD66" s="16"/>
      <c r="HE66" s="16"/>
      <c r="HF66" s="16"/>
      <c r="HG66" s="16"/>
      <c r="HH66" s="16"/>
      <c r="HI66" s="16"/>
      <c r="HJ66" s="16"/>
      <c r="HK66" s="16"/>
      <c r="HL66" s="16"/>
      <c r="HM66" s="16"/>
      <c r="HN66" s="16"/>
      <c r="HO66" s="16"/>
      <c r="HP66" s="16"/>
      <c r="HQ66" s="16"/>
      <c r="HR66" s="16"/>
      <c r="HS66" s="16"/>
      <c r="HT66" s="16"/>
      <c r="HU66" s="16"/>
      <c r="HV66" s="16"/>
      <c r="HW66" s="16"/>
      <c r="HX66" s="16"/>
      <c r="HY66" s="16"/>
      <c r="HZ66" s="16"/>
      <c r="IA66" s="16"/>
      <c r="IB66" s="16"/>
      <c r="IC66" s="16"/>
      <c r="ID66" s="16"/>
      <c r="IE66" s="16"/>
      <c r="IF66" s="16"/>
      <c r="IG66" s="16"/>
      <c r="IH66" s="16"/>
      <c r="II66" s="16"/>
      <c r="IJ66" s="16"/>
      <c r="IK66" s="16"/>
      <c r="IL66" s="16"/>
      <c r="IM66" s="16"/>
      <c r="IN66" s="16"/>
      <c r="IO66" s="16"/>
      <c r="IP66" s="16"/>
      <c r="IQ66" s="16"/>
      <c r="IR66" s="16"/>
      <c r="IS66" s="16"/>
      <c r="IT66" s="16"/>
      <c r="IU66" s="16"/>
      <c r="IV66" s="16"/>
      <c r="IW66" s="16"/>
      <c r="IX66" s="16"/>
      <c r="IY66" s="16"/>
      <c r="IZ66" s="16"/>
      <c r="JA66" s="16"/>
      <c r="JB66" s="16"/>
      <c r="JC66" s="16"/>
      <c r="JD66" s="16"/>
      <c r="JE66" s="16"/>
      <c r="JF66" s="16"/>
      <c r="JG66" s="16"/>
      <c r="JH66" s="16"/>
      <c r="JI66" s="16"/>
      <c r="JJ66" s="16"/>
      <c r="JK66" s="16"/>
      <c r="JL66" s="16"/>
      <c r="JM66" s="16"/>
      <c r="JN66" s="16"/>
      <c r="JO66" s="16"/>
      <c r="JP66" s="16"/>
      <c r="JQ66" s="16"/>
      <c r="JR66" s="16"/>
      <c r="JS66" s="16"/>
      <c r="JT66" s="16"/>
      <c r="JU66" s="16"/>
      <c r="JV66" s="16"/>
      <c r="JW66" s="16"/>
      <c r="JX66" s="16"/>
      <c r="JY66" s="16"/>
      <c r="JZ66" s="16"/>
      <c r="KA66" s="16"/>
      <c r="KB66" s="16"/>
      <c r="KC66" s="16"/>
      <c r="KD66" s="16"/>
      <c r="KE66" s="16"/>
      <c r="KF66" s="16"/>
      <c r="KG66" s="16"/>
      <c r="KH66" s="16"/>
      <c r="KI66" s="16"/>
      <c r="KJ66" s="16"/>
      <c r="KK66" s="16"/>
      <c r="KL66" s="16"/>
      <c r="KM66" s="16"/>
      <c r="KN66" s="16"/>
      <c r="KO66" s="16"/>
      <c r="KP66" s="16"/>
      <c r="KQ66" s="16"/>
      <c r="KR66" s="16"/>
      <c r="KS66" s="16"/>
      <c r="KT66" s="16"/>
      <c r="KU66" s="16"/>
      <c r="KV66" s="16"/>
      <c r="KW66" s="16"/>
      <c r="KX66" s="16"/>
      <c r="KY66" s="16"/>
      <c r="KZ66" s="16"/>
      <c r="LA66" s="16"/>
      <c r="LB66" s="16"/>
      <c r="LC66" s="16"/>
      <c r="LD66" s="16"/>
      <c r="LE66" s="16"/>
      <c r="LF66" s="16"/>
      <c r="LG66" s="16"/>
      <c r="LH66" s="16"/>
      <c r="LI66" s="16"/>
      <c r="LJ66" s="16"/>
      <c r="LK66" s="16"/>
      <c r="LL66" s="16"/>
      <c r="LM66" s="16"/>
      <c r="LN66" s="16"/>
      <c r="LO66" s="16"/>
      <c r="LP66" s="16"/>
      <c r="LQ66" s="16"/>
      <c r="LR66" s="16"/>
      <c r="LS66" s="16"/>
      <c r="LT66" s="16"/>
      <c r="LU66" s="16"/>
      <c r="LV66" s="16"/>
      <c r="LW66" s="16"/>
      <c r="LX66" s="16"/>
      <c r="LY66" s="16"/>
      <c r="LZ66" s="16"/>
      <c r="MA66" s="16"/>
      <c r="MB66" s="16"/>
      <c r="MC66" s="16"/>
      <c r="MD66" s="16"/>
      <c r="ME66" s="16"/>
      <c r="MF66" s="16"/>
      <c r="MG66" s="16"/>
      <c r="MH66" s="16"/>
      <c r="MI66" s="16"/>
      <c r="MJ66" s="16"/>
      <c r="MK66" s="16"/>
      <c r="ML66" s="16"/>
      <c r="MM66" s="16"/>
      <c r="MN66" s="16"/>
      <c r="MO66" s="16"/>
      <c r="MP66" s="16"/>
      <c r="MQ66" s="16"/>
      <c r="MR66" s="16"/>
      <c r="MS66" s="16"/>
      <c r="MT66" s="16"/>
      <c r="MU66" s="16"/>
      <c r="MV66" s="16"/>
      <c r="MW66" s="16"/>
      <c r="MX66" s="16"/>
      <c r="MY66" s="16"/>
      <c r="MZ66" s="16"/>
      <c r="NA66" s="16"/>
      <c r="NB66" s="16"/>
      <c r="NC66" s="16"/>
      <c r="ND66" s="16"/>
      <c r="NE66" s="16"/>
      <c r="NF66" s="16"/>
      <c r="NG66" s="16"/>
      <c r="NH66" s="16"/>
      <c r="NI66" s="16"/>
      <c r="NJ66" s="16"/>
      <c r="NK66" s="16"/>
      <c r="NL66" s="16"/>
      <c r="NM66" s="16"/>
      <c r="NN66" s="16"/>
      <c r="NO66" s="16"/>
      <c r="NP66" s="16"/>
      <c r="NQ66" s="16"/>
      <c r="NR66" s="16"/>
      <c r="NS66" s="16"/>
      <c r="NT66" s="16"/>
      <c r="NU66" s="16"/>
      <c r="NV66" s="16"/>
      <c r="NW66" s="16"/>
      <c r="NX66" s="16"/>
      <c r="NY66" s="16"/>
      <c r="NZ66" s="16"/>
      <c r="OA66" s="16"/>
      <c r="OB66" s="16"/>
      <c r="OC66" s="16"/>
      <c r="OD66" s="16"/>
      <c r="OE66" s="16"/>
      <c r="OF66" s="16"/>
      <c r="OG66" s="16"/>
      <c r="OH66" s="16"/>
      <c r="OI66" s="16"/>
      <c r="OJ66" s="16"/>
      <c r="OK66" s="16"/>
      <c r="OL66" s="16"/>
      <c r="OM66" s="16"/>
      <c r="ON66" s="16"/>
      <c r="OO66" s="16"/>
      <c r="OP66" s="16"/>
      <c r="OQ66" s="16"/>
      <c r="OR66" s="16"/>
      <c r="OS66" s="16"/>
      <c r="OT66" s="16"/>
      <c r="OU66" s="16"/>
      <c r="OV66" s="16"/>
      <c r="OW66" s="16"/>
      <c r="OX66" s="16"/>
      <c r="OY66" s="16"/>
      <c r="OZ66" s="16"/>
      <c r="PA66" s="16"/>
      <c r="PB66" s="16"/>
      <c r="PC66" s="16"/>
      <c r="PD66" s="16"/>
      <c r="PE66" s="16"/>
      <c r="PF66" s="16"/>
      <c r="PG66" s="16"/>
      <c r="PH66" s="16"/>
      <c r="PI66" s="16"/>
      <c r="PJ66" s="16"/>
      <c r="PK66" s="16"/>
      <c r="PL66" s="16"/>
      <c r="PM66" s="16"/>
      <c r="PN66" s="16"/>
      <c r="PO66" s="16"/>
      <c r="PP66" s="16"/>
      <c r="PQ66" s="16"/>
      <c r="PR66" s="16"/>
      <c r="PS66" s="16"/>
      <c r="PT66" s="16"/>
      <c r="PU66" s="16"/>
      <c r="PV66" s="16"/>
      <c r="PW66" s="16"/>
      <c r="PX66" s="16"/>
      <c r="PY66" s="16"/>
      <c r="PZ66" s="16"/>
      <c r="QA66" s="16"/>
      <c r="QB66" s="16"/>
      <c r="QC66" s="16"/>
      <c r="QD66" s="16"/>
      <c r="QE66" s="16"/>
      <c r="QF66" s="16"/>
      <c r="QG66" s="16"/>
      <c r="QH66" s="16"/>
      <c r="QI66" s="16"/>
      <c r="QJ66" s="16"/>
      <c r="QK66" s="16"/>
      <c r="QL66" s="16"/>
      <c r="QM66" s="16"/>
      <c r="QN66" s="16"/>
      <c r="QO66" s="16"/>
      <c r="QP66" s="16"/>
      <c r="QQ66" s="16"/>
      <c r="QR66" s="16"/>
      <c r="QS66" s="16"/>
      <c r="QT66" s="16"/>
      <c r="QU66" s="16"/>
      <c r="QV66" s="16"/>
      <c r="QW66" s="16"/>
      <c r="QX66" s="16"/>
      <c r="QY66" s="16"/>
      <c r="QZ66" s="16"/>
      <c r="RA66" s="16"/>
      <c r="RB66" s="16"/>
      <c r="RC66" s="16"/>
      <c r="RD66" s="16"/>
      <c r="RE66" s="16"/>
      <c r="RF66" s="16"/>
      <c r="RG66" s="16"/>
      <c r="RH66" s="16"/>
      <c r="RI66" s="16"/>
      <c r="RJ66" s="16"/>
      <c r="RK66" s="16"/>
      <c r="RL66" s="16"/>
      <c r="RM66" s="16"/>
      <c r="RN66" s="16"/>
      <c r="RO66" s="16"/>
      <c r="RP66" s="16"/>
      <c r="RQ66" s="16"/>
      <c r="RR66" s="16"/>
      <c r="RS66" s="16"/>
      <c r="RT66" s="16"/>
      <c r="RU66" s="16"/>
      <c r="RV66" s="16"/>
      <c r="RW66" s="16"/>
      <c r="RX66" s="16"/>
      <c r="RY66" s="16"/>
      <c r="RZ66" s="16"/>
      <c r="SA66" s="16"/>
      <c r="SB66" s="16"/>
      <c r="SC66" s="16"/>
      <c r="SD66" s="16"/>
      <c r="SE66" s="16"/>
      <c r="SF66" s="16"/>
      <c r="SG66" s="16"/>
      <c r="SH66" s="16"/>
      <c r="SI66" s="16"/>
      <c r="SJ66" s="16"/>
      <c r="SK66" s="16"/>
      <c r="SL66" s="16"/>
      <c r="SM66" s="16"/>
      <c r="SN66" s="16"/>
      <c r="SO66" s="16"/>
      <c r="SP66" s="16"/>
      <c r="SQ66" s="16"/>
      <c r="SR66" s="16"/>
      <c r="SS66" s="16"/>
      <c r="ST66" s="16"/>
      <c r="SU66" s="16"/>
      <c r="SV66" s="16"/>
      <c r="SW66" s="16"/>
      <c r="SX66" s="16"/>
      <c r="SY66" s="16"/>
      <c r="SZ66" s="16"/>
      <c r="TA66" s="16"/>
      <c r="TB66" s="16"/>
      <c r="TC66" s="16"/>
      <c r="TD66" s="16"/>
      <c r="TE66" s="16"/>
      <c r="TF66" s="16"/>
      <c r="TG66" s="16"/>
      <c r="TH66" s="16"/>
      <c r="TI66" s="16"/>
      <c r="TJ66" s="16"/>
      <c r="TK66" s="16"/>
      <c r="TL66" s="16"/>
      <c r="TM66" s="16"/>
      <c r="TN66" s="16"/>
      <c r="TO66" s="16"/>
      <c r="TP66" s="16"/>
      <c r="TQ66" s="16"/>
      <c r="TR66" s="16"/>
      <c r="TS66" s="16"/>
      <c r="TT66" s="16"/>
      <c r="TU66" s="16"/>
      <c r="TV66" s="16"/>
      <c r="TW66" s="16"/>
      <c r="TX66" s="16"/>
      <c r="TY66" s="16"/>
      <c r="TZ66" s="16"/>
      <c r="UA66" s="16"/>
      <c r="UB66" s="16"/>
      <c r="UC66" s="16"/>
      <c r="UD66" s="16"/>
      <c r="UE66" s="16"/>
      <c r="UF66" s="16"/>
      <c r="UG66" s="16"/>
      <c r="UH66" s="16"/>
      <c r="UI66" s="16"/>
      <c r="UJ66" s="16"/>
      <c r="UK66" s="16"/>
      <c r="UL66" s="16"/>
      <c r="UM66" s="16"/>
      <c r="UN66" s="16"/>
      <c r="UO66" s="16"/>
      <c r="UP66" s="16"/>
      <c r="UQ66" s="16"/>
      <c r="UR66" s="16"/>
      <c r="US66" s="16"/>
      <c r="UT66" s="16"/>
      <c r="UU66" s="16"/>
      <c r="UV66" s="16"/>
      <c r="UW66" s="16"/>
      <c r="UX66" s="16"/>
      <c r="UY66" s="16"/>
      <c r="UZ66" s="16"/>
      <c r="VA66" s="16"/>
      <c r="VB66" s="16"/>
      <c r="VC66" s="16"/>
      <c r="VD66" s="16"/>
      <c r="VE66" s="16"/>
      <c r="VF66" s="16"/>
      <c r="VG66" s="16"/>
      <c r="VH66" s="16"/>
      <c r="VI66" s="16"/>
      <c r="VJ66" s="16"/>
      <c r="VK66" s="16"/>
      <c r="VL66" s="16"/>
      <c r="VM66" s="16"/>
      <c r="VN66" s="16"/>
      <c r="VO66" s="16"/>
      <c r="VP66" s="16"/>
      <c r="VQ66" s="16"/>
      <c r="VR66" s="16"/>
      <c r="VS66" s="16"/>
      <c r="VT66" s="16"/>
      <c r="VU66" s="16"/>
      <c r="VV66" s="16"/>
      <c r="VW66" s="16"/>
      <c r="VX66" s="16"/>
      <c r="VY66" s="16"/>
      <c r="VZ66" s="16"/>
      <c r="WA66" s="16"/>
      <c r="WB66" s="16"/>
      <c r="WC66" s="16"/>
      <c r="WD66" s="16"/>
      <c r="WE66" s="16"/>
      <c r="WF66" s="16"/>
      <c r="WG66" s="16"/>
      <c r="WH66" s="16"/>
      <c r="WI66" s="16"/>
      <c r="WJ66" s="16"/>
      <c r="WK66" s="16"/>
      <c r="WL66" s="16"/>
      <c r="WM66" s="16"/>
      <c r="WN66" s="16"/>
      <c r="WO66" s="16"/>
      <c r="WP66" s="16"/>
      <c r="WQ66" s="16"/>
      <c r="WR66" s="16"/>
      <c r="WS66" s="16"/>
      <c r="WT66" s="16"/>
      <c r="WU66" s="16"/>
      <c r="WV66" s="16"/>
      <c r="WW66" s="16"/>
      <c r="WX66" s="16"/>
      <c r="WY66" s="16"/>
      <c r="WZ66" s="16"/>
      <c r="XA66" s="16"/>
      <c r="XB66" s="16"/>
      <c r="XC66" s="16"/>
      <c r="XD66" s="16"/>
      <c r="XE66" s="16"/>
      <c r="XF66" s="16"/>
      <c r="XG66" s="16"/>
      <c r="XH66" s="16"/>
      <c r="XI66" s="16"/>
      <c r="XJ66" s="16"/>
      <c r="XK66" s="16"/>
      <c r="XL66" s="16"/>
      <c r="XM66" s="16"/>
      <c r="XN66" s="16"/>
      <c r="XO66" s="16"/>
      <c r="XP66" s="16"/>
      <c r="XQ66" s="16"/>
      <c r="XR66" s="16"/>
      <c r="XS66" s="16"/>
      <c r="XT66" s="16"/>
      <c r="XU66" s="16"/>
      <c r="XV66" s="16"/>
      <c r="XW66" s="16"/>
      <c r="XX66" s="16"/>
      <c r="XY66" s="16"/>
      <c r="XZ66" s="16"/>
      <c r="YA66" s="16"/>
      <c r="YB66" s="16"/>
      <c r="YC66" s="16"/>
      <c r="YD66" s="16"/>
      <c r="YE66" s="16"/>
      <c r="YF66" s="16"/>
      <c r="YG66" s="16"/>
      <c r="YH66" s="16"/>
      <c r="YI66" s="16"/>
      <c r="YJ66" s="16"/>
      <c r="YK66" s="16"/>
      <c r="YL66" s="16"/>
      <c r="YM66" s="16"/>
      <c r="YN66" s="16"/>
      <c r="YO66" s="16"/>
      <c r="YP66" s="16"/>
      <c r="YQ66" s="16"/>
      <c r="YR66" s="16"/>
      <c r="YS66" s="16"/>
      <c r="YT66" s="16"/>
      <c r="YU66" s="16"/>
      <c r="YV66" s="16"/>
      <c r="YW66" s="16"/>
      <c r="YX66" s="16"/>
      <c r="YY66" s="16"/>
      <c r="YZ66" s="16"/>
      <c r="ZA66" s="16"/>
      <c r="ZB66" s="16"/>
      <c r="ZC66" s="16"/>
      <c r="ZD66" s="16"/>
      <c r="ZE66" s="16"/>
      <c r="ZF66" s="16"/>
      <c r="ZG66" s="16"/>
      <c r="ZH66" s="16"/>
      <c r="ZI66" s="16"/>
      <c r="ZJ66" s="16"/>
      <c r="ZK66" s="16"/>
      <c r="ZL66" s="16"/>
      <c r="ZM66" s="16"/>
      <c r="ZN66" s="16"/>
      <c r="ZO66" s="16"/>
      <c r="ZP66" s="16"/>
      <c r="ZQ66" s="16"/>
      <c r="ZR66" s="16"/>
      <c r="ZS66" s="16"/>
      <c r="ZT66" s="16"/>
      <c r="ZU66" s="16"/>
      <c r="ZV66" s="16"/>
      <c r="ZW66" s="16"/>
      <c r="ZX66" s="16"/>
      <c r="ZY66" s="16"/>
      <c r="ZZ66" s="16"/>
      <c r="AAA66" s="16"/>
      <c r="AAB66" s="16"/>
      <c r="AAC66" s="16"/>
      <c r="AAD66" s="16"/>
      <c r="AAE66" s="16"/>
      <c r="AAF66" s="16"/>
      <c r="AAG66" s="16"/>
      <c r="AAH66" s="16"/>
      <c r="AAI66" s="16"/>
      <c r="AAJ66" s="16"/>
      <c r="AAK66" s="16"/>
      <c r="AAL66" s="16"/>
      <c r="AAM66" s="16"/>
      <c r="AAN66" s="16"/>
      <c r="AAO66" s="16"/>
      <c r="AAP66" s="16"/>
      <c r="AAQ66" s="16"/>
      <c r="AAR66" s="16"/>
      <c r="AAS66" s="16"/>
      <c r="AAT66" s="16"/>
      <c r="AAU66" s="16"/>
      <c r="AAV66" s="16"/>
      <c r="AAW66" s="16"/>
      <c r="AAX66" s="16"/>
      <c r="AAY66" s="16"/>
      <c r="AAZ66" s="16"/>
      <c r="ABA66" s="16"/>
      <c r="ABB66" s="16"/>
      <c r="ABC66" s="16"/>
      <c r="ABD66" s="16"/>
      <c r="ABE66" s="16"/>
      <c r="ABF66" s="16"/>
      <c r="ABG66" s="16"/>
      <c r="ABH66" s="16"/>
      <c r="ABI66" s="16"/>
      <c r="ABJ66" s="16"/>
      <c r="ABK66" s="16"/>
      <c r="ABL66" s="16"/>
      <c r="ABM66" s="16"/>
      <c r="ABN66" s="16"/>
      <c r="ABO66" s="16"/>
      <c r="ABP66" s="16"/>
      <c r="ABQ66" s="16"/>
      <c r="ABR66" s="16"/>
      <c r="ABS66" s="16"/>
      <c r="ABT66" s="16"/>
      <c r="ABU66" s="16"/>
      <c r="ABV66" s="16"/>
      <c r="ABW66" s="16"/>
      <c r="ABX66" s="16"/>
      <c r="ABY66" s="16"/>
      <c r="ABZ66" s="16"/>
      <c r="ACA66" s="16"/>
      <c r="ACB66" s="16"/>
      <c r="ACC66" s="16"/>
      <c r="ACD66" s="16"/>
      <c r="ACE66" s="16"/>
      <c r="ACF66" s="16"/>
      <c r="ACG66" s="16"/>
      <c r="ACH66" s="16"/>
      <c r="ACI66" s="16"/>
      <c r="ACJ66" s="16"/>
      <c r="ACK66" s="16"/>
      <c r="ACL66" s="16"/>
      <c r="ACM66" s="16"/>
      <c r="ACN66" s="16"/>
      <c r="ACO66" s="16"/>
      <c r="ACP66" s="16"/>
      <c r="ACQ66" s="16"/>
      <c r="ACR66" s="16"/>
      <c r="ACS66" s="16"/>
      <c r="ACT66" s="16"/>
      <c r="ACU66" s="16"/>
      <c r="ACV66" s="16"/>
      <c r="ACW66" s="16"/>
      <c r="ACX66" s="16"/>
      <c r="ACY66" s="16"/>
      <c r="ACZ66" s="16"/>
      <c r="ADA66" s="16"/>
      <c r="ADB66" s="16"/>
      <c r="ADC66" s="16"/>
      <c r="ADD66" s="16"/>
      <c r="ADE66" s="16"/>
      <c r="ADF66" s="16"/>
      <c r="ADG66" s="16"/>
      <c r="ADH66" s="16"/>
      <c r="ADI66" s="16"/>
      <c r="ADJ66" s="16"/>
      <c r="ADK66" s="16"/>
      <c r="ADL66" s="16"/>
      <c r="ADM66" s="16"/>
      <c r="ADN66" s="16"/>
      <c r="ADO66" s="16"/>
      <c r="ADP66" s="16"/>
      <c r="ADQ66" s="16"/>
      <c r="ADR66" s="16"/>
      <c r="ADS66" s="16"/>
      <c r="ADT66" s="16"/>
      <c r="ADU66" s="16"/>
      <c r="ADV66" s="16"/>
      <c r="ADW66" s="16"/>
      <c r="ADX66" s="16"/>
      <c r="ADY66" s="16"/>
      <c r="ADZ66" s="16"/>
      <c r="AEA66" s="16"/>
      <c r="AEB66" s="16"/>
      <c r="AEC66" s="16"/>
      <c r="AED66" s="16"/>
      <c r="AEE66" s="16"/>
      <c r="AEF66" s="16"/>
      <c r="AEG66" s="16"/>
      <c r="AEH66" s="16"/>
      <c r="AEI66" s="16"/>
      <c r="AEJ66" s="16"/>
      <c r="AEK66" s="16"/>
      <c r="AEL66" s="16"/>
      <c r="AEM66" s="16"/>
      <c r="AEN66" s="16"/>
      <c r="AEO66" s="16"/>
      <c r="AEP66" s="16"/>
      <c r="AEQ66" s="16"/>
      <c r="AER66" s="16"/>
      <c r="AES66" s="16"/>
      <c r="AET66" s="16"/>
      <c r="AEU66" s="16"/>
      <c r="AEV66" s="16"/>
      <c r="AEW66" s="16"/>
      <c r="AEX66" s="16"/>
      <c r="AEY66" s="16"/>
      <c r="AEZ66" s="16"/>
      <c r="AFA66" s="16"/>
      <c r="AFB66" s="16"/>
      <c r="AFC66" s="16"/>
      <c r="AFD66" s="16"/>
      <c r="AFE66" s="16"/>
      <c r="AFF66" s="16"/>
      <c r="AFG66" s="16"/>
      <c r="AFH66" s="16"/>
      <c r="AFI66" s="16"/>
      <c r="AFJ66" s="16"/>
      <c r="AFK66" s="16"/>
      <c r="AFL66" s="16"/>
      <c r="AFM66" s="16"/>
      <c r="AFN66" s="16"/>
      <c r="AFO66" s="16"/>
      <c r="AFP66" s="16"/>
      <c r="AFQ66" s="16"/>
      <c r="AFR66" s="16"/>
      <c r="AFS66" s="16"/>
      <c r="AFT66" s="16"/>
      <c r="AFU66" s="16"/>
      <c r="AFV66" s="16"/>
      <c r="AFW66" s="16"/>
      <c r="AFX66" s="16"/>
      <c r="AFY66" s="16"/>
      <c r="AFZ66" s="16"/>
      <c r="AGA66" s="16"/>
      <c r="AGB66" s="16"/>
      <c r="AGC66" s="16"/>
      <c r="AGD66" s="16"/>
      <c r="AGE66" s="16"/>
      <c r="AGF66" s="16"/>
      <c r="AGG66" s="16"/>
      <c r="AGH66" s="16"/>
      <c r="AGI66" s="16"/>
      <c r="AGJ66" s="16"/>
      <c r="AGK66" s="16"/>
      <c r="AGL66" s="16"/>
      <c r="AGM66" s="16"/>
      <c r="AGN66" s="16"/>
      <c r="AGO66" s="16"/>
      <c r="AGP66" s="16"/>
      <c r="AGQ66" s="16"/>
      <c r="AGR66" s="16"/>
      <c r="AGS66" s="16"/>
      <c r="AGT66" s="16"/>
      <c r="AGU66" s="16"/>
      <c r="AGV66" s="16"/>
      <c r="AGW66" s="16"/>
      <c r="AGX66" s="16"/>
      <c r="AGY66" s="16"/>
      <c r="AGZ66" s="16"/>
      <c r="AHA66" s="16"/>
      <c r="AHB66" s="16"/>
      <c r="AHC66" s="16"/>
      <c r="AHD66" s="16"/>
      <c r="AHE66" s="16"/>
      <c r="AHF66" s="16"/>
      <c r="AHG66" s="16"/>
      <c r="AHH66" s="16"/>
      <c r="AHI66" s="16"/>
      <c r="AHJ66" s="16"/>
      <c r="AHK66" s="16"/>
      <c r="AHL66" s="16"/>
      <c r="AHM66" s="16"/>
      <c r="AHN66" s="16"/>
      <c r="AHO66" s="16"/>
      <c r="AHP66" s="16"/>
      <c r="AHQ66" s="16"/>
      <c r="AHR66" s="16"/>
      <c r="AHS66" s="16"/>
      <c r="AHT66" s="16"/>
      <c r="AHU66" s="16"/>
      <c r="AHV66" s="16"/>
      <c r="AHW66" s="16"/>
      <c r="AHX66" s="16"/>
      <c r="AHY66" s="16"/>
      <c r="AHZ66" s="16"/>
      <c r="AIA66" s="16"/>
      <c r="AIB66" s="16"/>
      <c r="AIC66" s="16"/>
      <c r="AID66" s="16"/>
      <c r="AIE66" s="16"/>
      <c r="AIF66" s="16"/>
      <c r="AIG66" s="16"/>
      <c r="AIH66" s="16"/>
      <c r="AII66" s="16"/>
      <c r="AIJ66" s="16"/>
      <c r="AIK66" s="16"/>
      <c r="AIL66" s="16"/>
      <c r="AIM66" s="16"/>
      <c r="AIN66" s="16"/>
      <c r="AIO66" s="16"/>
      <c r="AIP66" s="16"/>
      <c r="AIQ66" s="16"/>
      <c r="AIR66" s="16"/>
      <c r="AIS66" s="16"/>
      <c r="AIT66" s="16"/>
      <c r="AIU66" s="16"/>
      <c r="AIV66" s="16"/>
      <c r="AIW66" s="16"/>
      <c r="AIX66" s="16"/>
      <c r="AIY66" s="16"/>
      <c r="AIZ66" s="16"/>
      <c r="AJA66" s="16"/>
      <c r="AJB66" s="16"/>
      <c r="AJC66" s="16"/>
      <c r="AJD66" s="16"/>
      <c r="AJE66" s="16"/>
      <c r="AJF66" s="16"/>
      <c r="AJG66" s="16"/>
      <c r="AJH66" s="16"/>
      <c r="AJI66" s="16"/>
      <c r="AJJ66" s="16"/>
      <c r="AJK66" s="16"/>
      <c r="AJL66" s="16"/>
      <c r="AJM66" s="16"/>
      <c r="AJN66" s="16"/>
      <c r="AJO66" s="16"/>
      <c r="AJP66" s="16"/>
      <c r="AJQ66" s="16"/>
      <c r="AJR66" s="16"/>
      <c r="AJS66" s="16"/>
      <c r="AJT66" s="16"/>
      <c r="AJU66" s="16"/>
      <c r="AJV66" s="16"/>
      <c r="AJW66" s="16"/>
      <c r="AJX66" s="16"/>
      <c r="AJY66" s="16"/>
      <c r="AJZ66" s="16"/>
      <c r="AKA66" s="16"/>
      <c r="AKB66" s="16"/>
      <c r="AKC66" s="16"/>
      <c r="AKD66" s="16"/>
      <c r="AKE66" s="16"/>
      <c r="AKF66" s="16"/>
      <c r="AKG66" s="16"/>
      <c r="AKH66" s="16"/>
      <c r="AKI66" s="16"/>
      <c r="AKJ66" s="16"/>
      <c r="AKK66" s="16"/>
      <c r="AKL66" s="16"/>
      <c r="AKM66" s="16"/>
      <c r="AKN66" s="16"/>
      <c r="AKO66" s="16"/>
      <c r="AKP66" s="16"/>
      <c r="AKQ66" s="16"/>
      <c r="AKR66" s="16"/>
      <c r="AKS66" s="16"/>
      <c r="AKT66" s="16"/>
      <c r="AKU66" s="16"/>
      <c r="AKV66" s="16"/>
      <c r="AKW66" s="16"/>
      <c r="AKX66" s="16"/>
      <c r="AKY66" s="16"/>
      <c r="AKZ66" s="16"/>
      <c r="ALA66" s="16"/>
      <c r="ALB66" s="16"/>
      <c r="ALC66" s="16"/>
      <c r="ALD66" s="16"/>
      <c r="ALE66" s="16"/>
      <c r="ALF66" s="16"/>
      <c r="ALG66" s="16"/>
      <c r="ALH66" s="16"/>
      <c r="ALI66" s="16"/>
      <c r="ALJ66" s="16"/>
      <c r="ALK66" s="16"/>
      <c r="ALL66" s="16"/>
    </row>
    <row r="67" spans="1:1000" customFormat="1" ht="12.75" x14ac:dyDescent="0.2">
      <c r="A67" s="41" t="str">
        <f ca="1">IF(_xll.TM1RPTELLEV($H$40,$H67)=0,"Root",IF(OR(_xll.ELLEV($B$10,$H67)=0,_xll.TM1RPTELLEV($H$40,$H67)+1&gt;=VALUE($L$29)),"Base","Default"))</f>
        <v>Base</v>
      </c>
      <c r="B67" s="16"/>
      <c r="C67" s="16" t="str">
        <f ca="1">_xll.DBRW($G$16,$H67,C$38)</f>
        <v>1</v>
      </c>
      <c r="D67" s="16">
        <f ca="1">_xll.DBRW($D$16,E$7,$H$33,$E$9,$H67,$D$11,$H$34,$D$38)</f>
        <v>0</v>
      </c>
      <c r="E67" s="25">
        <f ca="1">_xll.DBRW($E$16,E$7,$H$33,$E$9,$H67,$D$11,E$38,E$12,E$13)</f>
        <v>0</v>
      </c>
      <c r="F67" s="22"/>
      <c r="G67" s="89" t="str">
        <f ca="1">_xll.DBRW($G$16,$H67,G$13)&amp;IF(_xll.ELLEV($B$10,$H67)&lt;&gt;0,"",IF($D67&lt;&gt;0,"Annual",IF($E67&lt;&gt;0,"LID","")))</f>
        <v/>
      </c>
      <c r="H67" s="94" t="s">
        <v>169</v>
      </c>
      <c r="I67" s="91">
        <f ca="1">_xll.DBRW($B$16,I$7,$H$33,$D$9,$H67,$D$11,I$12,I$13)</f>
        <v>74593.602868971953</v>
      </c>
      <c r="J67" s="91">
        <f ca="1">_xll.DBRW($B$16,J$7,$H$33,$D$9,$H67,$D$11,J$12,J$13)</f>
        <v>3512.8217242074638</v>
      </c>
      <c r="K67" s="91">
        <f ca="1">_xll.DBRW($B$16,K$7,$H$33,$D$9,$H67,$D$11,K$12,K$13)</f>
        <v>964.79116573689168</v>
      </c>
      <c r="L67" s="91">
        <f ca="1">_xll.DBRW($B$16,L$7,$H$33,$D$9,$H67,$D$11,L$12,L$13)</f>
        <v>9648.1007975976227</v>
      </c>
      <c r="M67" s="91">
        <f ca="1">_xll.DBRW($B$16,M$7,$H$33,$D$9,$H67,$D$11,M$12,M$13)</f>
        <v>4290.7474258985412</v>
      </c>
      <c r="N67" s="91">
        <f ca="1">_xll.DBRW($B$16,N$7,$H$33,$D$9,$H67,$D$11,N$12,N$13)</f>
        <v>30.552225448991599</v>
      </c>
      <c r="O67" s="91">
        <f ca="1">_xll.DBRW($B$16,O$7,$H$33,$D$9,$H67,$D$11,O$12,O$13)</f>
        <v>2150.5753127428902</v>
      </c>
      <c r="P67" s="91">
        <f ca="1">_xll.DBRW($B$16,P$7,$H$33,$D$9,$H67,$D$11,P$12,P$13)</f>
        <v>1433.4191639660501</v>
      </c>
      <c r="Q67" s="91">
        <f ca="1">_xll.DBRW($B$16,Q$7,$H$33,$D$9,$H67,$D$11,Q$12,Q$13)</f>
        <v>1429.01783743482</v>
      </c>
      <c r="R67" s="91">
        <f ca="1">_xll.DBRW($B$16,R$7,$H$33,$D$9,$H67,$D$11,R$12,R$13)</f>
        <v>2207.2556341464301</v>
      </c>
      <c r="S67" s="91">
        <f ca="1">_xll.DBRW($B$16,S$7,$H$33,$D$9,$H67,$D$11,S$12,S$13)</f>
        <v>1153.78964854685</v>
      </c>
      <c r="T67" s="91">
        <f ca="1">_xll.DBRW($B$16,T$7,$H$33,$D$9,$H67,$D$11,T$12,T$13)</f>
        <v>-2617.3064095319801</v>
      </c>
      <c r="U67" s="91">
        <f ca="1">_xll.DBRW($B$16,U$7,$H$33,$D$9,$H67,$D$11,U$12,U$13)</f>
        <v>341.35027421365402</v>
      </c>
      <c r="V67" s="91">
        <f ca="1">_xll.DBRW($B$16,V$7,$H$33,$D$9,$H67,$D$11,V$12,V$13)</f>
        <v>99138.717669380188</v>
      </c>
      <c r="W67" s="16"/>
      <c r="X67" s="92">
        <f ca="1">_xll.DBRW($B$16,X$7,$H$33,$D$9,$H67,$D$11,X$12,X$13)</f>
        <v>89530.152551888823</v>
      </c>
      <c r="Y67" s="93">
        <f t="shared" ca="1" si="6"/>
        <v>0.10732211264716152</v>
      </c>
      <c r="Z67" s="16"/>
      <c r="AA67" s="92">
        <f ca="1">_xll.DBRW($B$16,AA$7,$H$33,$D$9,$H67,$D$11,AA$12,AA$13)</f>
        <v>0</v>
      </c>
      <c r="AB67" s="93" t="str">
        <f t="shared" ca="1" si="7"/>
        <v/>
      </c>
      <c r="AC67" s="16"/>
      <c r="AD67" s="111" t="str">
        <f ca="1">_xll.DBRW($B$16,AD$7,$H$33,$D$9,$H67,$D$11,AD$12,AD$13)</f>
        <v/>
      </c>
      <c r="AE67" s="111" t="str">
        <f ca="1">_xll.DBRW($B$16,AE$7,$H$33,$D$9,$H67,$D$11,AE$12,AE$13)</f>
        <v/>
      </c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  <c r="ER67" s="16"/>
      <c r="ES67" s="16"/>
      <c r="ET67" s="16"/>
      <c r="EU67" s="16"/>
      <c r="EV67" s="16"/>
      <c r="EW67" s="16"/>
      <c r="EX67" s="16"/>
      <c r="EY67" s="16"/>
      <c r="EZ67" s="16"/>
      <c r="FA67" s="16"/>
      <c r="FB67" s="16"/>
      <c r="FC67" s="16"/>
      <c r="FD67" s="16"/>
      <c r="FE67" s="16"/>
      <c r="FF67" s="16"/>
      <c r="FG67" s="16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6"/>
      <c r="FU67" s="16"/>
      <c r="FV67" s="16"/>
      <c r="FW67" s="16"/>
      <c r="FX67" s="16"/>
      <c r="FY67" s="16"/>
      <c r="FZ67" s="16"/>
      <c r="GA67" s="16"/>
      <c r="GB67" s="16"/>
      <c r="GC67" s="16"/>
      <c r="GD67" s="16"/>
      <c r="GE67" s="16"/>
      <c r="GF67" s="16"/>
      <c r="GG67" s="16"/>
      <c r="GH67" s="16"/>
      <c r="GI67" s="16"/>
      <c r="GJ67" s="16"/>
      <c r="GK67" s="16"/>
      <c r="GL67" s="16"/>
      <c r="GM67" s="16"/>
      <c r="GN67" s="16"/>
      <c r="GO67" s="16"/>
      <c r="GP67" s="16"/>
      <c r="GQ67" s="16"/>
      <c r="GR67" s="16"/>
      <c r="GS67" s="16"/>
      <c r="GT67" s="16"/>
      <c r="GU67" s="16"/>
      <c r="GV67" s="16"/>
      <c r="GW67" s="16"/>
      <c r="GX67" s="16"/>
      <c r="GY67" s="16"/>
      <c r="GZ67" s="16"/>
      <c r="HA67" s="16"/>
      <c r="HB67" s="16"/>
      <c r="HC67" s="16"/>
      <c r="HD67" s="16"/>
      <c r="HE67" s="16"/>
      <c r="HF67" s="16"/>
      <c r="HG67" s="16"/>
      <c r="HH67" s="16"/>
      <c r="HI67" s="16"/>
      <c r="HJ67" s="16"/>
      <c r="HK67" s="16"/>
      <c r="HL67" s="16"/>
      <c r="HM67" s="16"/>
      <c r="HN67" s="16"/>
      <c r="HO67" s="16"/>
      <c r="HP67" s="16"/>
      <c r="HQ67" s="16"/>
      <c r="HR67" s="16"/>
      <c r="HS67" s="16"/>
      <c r="HT67" s="16"/>
      <c r="HU67" s="16"/>
      <c r="HV67" s="16"/>
      <c r="HW67" s="16"/>
      <c r="HX67" s="16"/>
      <c r="HY67" s="16"/>
      <c r="HZ67" s="16"/>
      <c r="IA67" s="16"/>
      <c r="IB67" s="16"/>
      <c r="IC67" s="16"/>
      <c r="ID67" s="16"/>
      <c r="IE67" s="16"/>
      <c r="IF67" s="16"/>
      <c r="IG67" s="16"/>
      <c r="IH67" s="16"/>
      <c r="II67" s="16"/>
      <c r="IJ67" s="16"/>
      <c r="IK67" s="16"/>
      <c r="IL67" s="16"/>
      <c r="IM67" s="16"/>
      <c r="IN67" s="16"/>
      <c r="IO67" s="16"/>
      <c r="IP67" s="16"/>
      <c r="IQ67" s="16"/>
      <c r="IR67" s="16"/>
      <c r="IS67" s="16"/>
      <c r="IT67" s="16"/>
      <c r="IU67" s="16"/>
      <c r="IV67" s="16"/>
      <c r="IW67" s="16"/>
      <c r="IX67" s="16"/>
      <c r="IY67" s="16"/>
      <c r="IZ67" s="16"/>
      <c r="JA67" s="16"/>
      <c r="JB67" s="16"/>
      <c r="JC67" s="16"/>
      <c r="JD67" s="16"/>
      <c r="JE67" s="16"/>
      <c r="JF67" s="16"/>
      <c r="JG67" s="16"/>
      <c r="JH67" s="16"/>
      <c r="JI67" s="16"/>
      <c r="JJ67" s="16"/>
      <c r="JK67" s="16"/>
      <c r="JL67" s="16"/>
      <c r="JM67" s="16"/>
      <c r="JN67" s="16"/>
      <c r="JO67" s="16"/>
      <c r="JP67" s="16"/>
      <c r="JQ67" s="16"/>
      <c r="JR67" s="16"/>
      <c r="JS67" s="16"/>
      <c r="JT67" s="16"/>
      <c r="JU67" s="16"/>
      <c r="JV67" s="16"/>
      <c r="JW67" s="16"/>
      <c r="JX67" s="16"/>
      <c r="JY67" s="16"/>
      <c r="JZ67" s="16"/>
      <c r="KA67" s="16"/>
      <c r="KB67" s="16"/>
      <c r="KC67" s="16"/>
      <c r="KD67" s="16"/>
      <c r="KE67" s="16"/>
      <c r="KF67" s="16"/>
      <c r="KG67" s="16"/>
      <c r="KH67" s="16"/>
      <c r="KI67" s="16"/>
      <c r="KJ67" s="16"/>
      <c r="KK67" s="16"/>
      <c r="KL67" s="16"/>
      <c r="KM67" s="16"/>
      <c r="KN67" s="16"/>
      <c r="KO67" s="16"/>
      <c r="KP67" s="16"/>
      <c r="KQ67" s="16"/>
      <c r="KR67" s="16"/>
      <c r="KS67" s="16"/>
      <c r="KT67" s="16"/>
      <c r="KU67" s="16"/>
      <c r="KV67" s="16"/>
      <c r="KW67" s="16"/>
      <c r="KX67" s="16"/>
      <c r="KY67" s="16"/>
      <c r="KZ67" s="16"/>
      <c r="LA67" s="16"/>
      <c r="LB67" s="16"/>
      <c r="LC67" s="16"/>
      <c r="LD67" s="16"/>
      <c r="LE67" s="16"/>
      <c r="LF67" s="16"/>
      <c r="LG67" s="16"/>
      <c r="LH67" s="16"/>
      <c r="LI67" s="16"/>
      <c r="LJ67" s="16"/>
      <c r="LK67" s="16"/>
      <c r="LL67" s="16"/>
      <c r="LM67" s="16"/>
      <c r="LN67" s="16"/>
      <c r="LO67" s="16"/>
      <c r="LP67" s="16"/>
      <c r="LQ67" s="16"/>
      <c r="LR67" s="16"/>
      <c r="LS67" s="16"/>
      <c r="LT67" s="16"/>
      <c r="LU67" s="16"/>
      <c r="LV67" s="16"/>
      <c r="LW67" s="16"/>
      <c r="LX67" s="16"/>
      <c r="LY67" s="16"/>
      <c r="LZ67" s="16"/>
      <c r="MA67" s="16"/>
      <c r="MB67" s="16"/>
      <c r="MC67" s="16"/>
      <c r="MD67" s="16"/>
      <c r="ME67" s="16"/>
      <c r="MF67" s="16"/>
      <c r="MG67" s="16"/>
      <c r="MH67" s="16"/>
      <c r="MI67" s="16"/>
      <c r="MJ67" s="16"/>
      <c r="MK67" s="16"/>
      <c r="ML67" s="16"/>
      <c r="MM67" s="16"/>
      <c r="MN67" s="16"/>
      <c r="MO67" s="16"/>
      <c r="MP67" s="16"/>
      <c r="MQ67" s="16"/>
      <c r="MR67" s="16"/>
      <c r="MS67" s="16"/>
      <c r="MT67" s="16"/>
      <c r="MU67" s="16"/>
      <c r="MV67" s="16"/>
      <c r="MW67" s="16"/>
      <c r="MX67" s="16"/>
      <c r="MY67" s="16"/>
      <c r="MZ67" s="16"/>
      <c r="NA67" s="16"/>
      <c r="NB67" s="16"/>
      <c r="NC67" s="16"/>
      <c r="ND67" s="16"/>
      <c r="NE67" s="16"/>
      <c r="NF67" s="16"/>
      <c r="NG67" s="16"/>
      <c r="NH67" s="16"/>
      <c r="NI67" s="16"/>
      <c r="NJ67" s="16"/>
      <c r="NK67" s="16"/>
      <c r="NL67" s="16"/>
      <c r="NM67" s="16"/>
      <c r="NN67" s="16"/>
      <c r="NO67" s="16"/>
      <c r="NP67" s="16"/>
      <c r="NQ67" s="16"/>
      <c r="NR67" s="16"/>
      <c r="NS67" s="16"/>
      <c r="NT67" s="16"/>
      <c r="NU67" s="16"/>
      <c r="NV67" s="16"/>
      <c r="NW67" s="16"/>
      <c r="NX67" s="16"/>
      <c r="NY67" s="16"/>
      <c r="NZ67" s="16"/>
      <c r="OA67" s="16"/>
      <c r="OB67" s="16"/>
      <c r="OC67" s="16"/>
      <c r="OD67" s="16"/>
      <c r="OE67" s="16"/>
      <c r="OF67" s="16"/>
      <c r="OG67" s="16"/>
      <c r="OH67" s="16"/>
      <c r="OI67" s="16"/>
      <c r="OJ67" s="16"/>
      <c r="OK67" s="16"/>
      <c r="OL67" s="16"/>
      <c r="OM67" s="16"/>
      <c r="ON67" s="16"/>
      <c r="OO67" s="16"/>
      <c r="OP67" s="16"/>
      <c r="OQ67" s="16"/>
      <c r="OR67" s="16"/>
      <c r="OS67" s="16"/>
      <c r="OT67" s="16"/>
      <c r="OU67" s="16"/>
      <c r="OV67" s="16"/>
      <c r="OW67" s="16"/>
      <c r="OX67" s="16"/>
      <c r="OY67" s="16"/>
      <c r="OZ67" s="16"/>
      <c r="PA67" s="16"/>
      <c r="PB67" s="16"/>
      <c r="PC67" s="16"/>
      <c r="PD67" s="16"/>
      <c r="PE67" s="16"/>
      <c r="PF67" s="16"/>
      <c r="PG67" s="16"/>
      <c r="PH67" s="16"/>
      <c r="PI67" s="16"/>
      <c r="PJ67" s="16"/>
      <c r="PK67" s="16"/>
      <c r="PL67" s="16"/>
      <c r="PM67" s="16"/>
      <c r="PN67" s="16"/>
      <c r="PO67" s="16"/>
      <c r="PP67" s="16"/>
      <c r="PQ67" s="16"/>
      <c r="PR67" s="16"/>
      <c r="PS67" s="16"/>
      <c r="PT67" s="16"/>
      <c r="PU67" s="16"/>
      <c r="PV67" s="16"/>
      <c r="PW67" s="16"/>
      <c r="PX67" s="16"/>
      <c r="PY67" s="16"/>
      <c r="PZ67" s="16"/>
      <c r="QA67" s="16"/>
      <c r="QB67" s="16"/>
      <c r="QC67" s="16"/>
      <c r="QD67" s="16"/>
      <c r="QE67" s="16"/>
      <c r="QF67" s="16"/>
      <c r="QG67" s="16"/>
      <c r="QH67" s="16"/>
      <c r="QI67" s="16"/>
      <c r="QJ67" s="16"/>
      <c r="QK67" s="16"/>
      <c r="QL67" s="16"/>
      <c r="QM67" s="16"/>
      <c r="QN67" s="16"/>
      <c r="QO67" s="16"/>
      <c r="QP67" s="16"/>
      <c r="QQ67" s="16"/>
      <c r="QR67" s="16"/>
      <c r="QS67" s="16"/>
      <c r="QT67" s="16"/>
      <c r="QU67" s="16"/>
      <c r="QV67" s="16"/>
      <c r="QW67" s="16"/>
      <c r="QX67" s="16"/>
      <c r="QY67" s="16"/>
      <c r="QZ67" s="16"/>
      <c r="RA67" s="16"/>
      <c r="RB67" s="16"/>
      <c r="RC67" s="16"/>
      <c r="RD67" s="16"/>
      <c r="RE67" s="16"/>
      <c r="RF67" s="16"/>
      <c r="RG67" s="16"/>
      <c r="RH67" s="16"/>
      <c r="RI67" s="16"/>
      <c r="RJ67" s="16"/>
      <c r="RK67" s="16"/>
      <c r="RL67" s="16"/>
      <c r="RM67" s="16"/>
      <c r="RN67" s="16"/>
      <c r="RO67" s="16"/>
      <c r="RP67" s="16"/>
      <c r="RQ67" s="16"/>
      <c r="RR67" s="16"/>
      <c r="RS67" s="16"/>
      <c r="RT67" s="16"/>
      <c r="RU67" s="16"/>
      <c r="RV67" s="16"/>
      <c r="RW67" s="16"/>
      <c r="RX67" s="16"/>
      <c r="RY67" s="16"/>
      <c r="RZ67" s="16"/>
      <c r="SA67" s="16"/>
      <c r="SB67" s="16"/>
      <c r="SC67" s="16"/>
      <c r="SD67" s="16"/>
      <c r="SE67" s="16"/>
      <c r="SF67" s="16"/>
      <c r="SG67" s="16"/>
      <c r="SH67" s="16"/>
      <c r="SI67" s="16"/>
      <c r="SJ67" s="16"/>
      <c r="SK67" s="16"/>
      <c r="SL67" s="16"/>
      <c r="SM67" s="16"/>
      <c r="SN67" s="16"/>
      <c r="SO67" s="16"/>
      <c r="SP67" s="16"/>
      <c r="SQ67" s="16"/>
      <c r="SR67" s="16"/>
      <c r="SS67" s="16"/>
      <c r="ST67" s="16"/>
      <c r="SU67" s="16"/>
      <c r="SV67" s="16"/>
      <c r="SW67" s="16"/>
      <c r="SX67" s="16"/>
      <c r="SY67" s="16"/>
      <c r="SZ67" s="16"/>
      <c r="TA67" s="16"/>
      <c r="TB67" s="16"/>
      <c r="TC67" s="16"/>
      <c r="TD67" s="16"/>
      <c r="TE67" s="16"/>
      <c r="TF67" s="16"/>
      <c r="TG67" s="16"/>
      <c r="TH67" s="16"/>
      <c r="TI67" s="16"/>
      <c r="TJ67" s="16"/>
      <c r="TK67" s="16"/>
      <c r="TL67" s="16"/>
      <c r="TM67" s="16"/>
      <c r="TN67" s="16"/>
      <c r="TO67" s="16"/>
      <c r="TP67" s="16"/>
      <c r="TQ67" s="16"/>
      <c r="TR67" s="16"/>
      <c r="TS67" s="16"/>
      <c r="TT67" s="16"/>
      <c r="TU67" s="16"/>
      <c r="TV67" s="16"/>
      <c r="TW67" s="16"/>
      <c r="TX67" s="16"/>
      <c r="TY67" s="16"/>
      <c r="TZ67" s="16"/>
      <c r="UA67" s="16"/>
      <c r="UB67" s="16"/>
      <c r="UC67" s="16"/>
      <c r="UD67" s="16"/>
      <c r="UE67" s="16"/>
      <c r="UF67" s="16"/>
      <c r="UG67" s="16"/>
      <c r="UH67" s="16"/>
      <c r="UI67" s="16"/>
      <c r="UJ67" s="16"/>
      <c r="UK67" s="16"/>
      <c r="UL67" s="16"/>
      <c r="UM67" s="16"/>
      <c r="UN67" s="16"/>
      <c r="UO67" s="16"/>
      <c r="UP67" s="16"/>
      <c r="UQ67" s="16"/>
      <c r="UR67" s="16"/>
      <c r="US67" s="16"/>
      <c r="UT67" s="16"/>
      <c r="UU67" s="16"/>
      <c r="UV67" s="16"/>
      <c r="UW67" s="16"/>
      <c r="UX67" s="16"/>
      <c r="UY67" s="16"/>
      <c r="UZ67" s="16"/>
      <c r="VA67" s="16"/>
      <c r="VB67" s="16"/>
      <c r="VC67" s="16"/>
      <c r="VD67" s="16"/>
      <c r="VE67" s="16"/>
      <c r="VF67" s="16"/>
      <c r="VG67" s="16"/>
      <c r="VH67" s="16"/>
      <c r="VI67" s="16"/>
      <c r="VJ67" s="16"/>
      <c r="VK67" s="16"/>
      <c r="VL67" s="16"/>
      <c r="VM67" s="16"/>
      <c r="VN67" s="16"/>
      <c r="VO67" s="16"/>
      <c r="VP67" s="16"/>
      <c r="VQ67" s="16"/>
      <c r="VR67" s="16"/>
      <c r="VS67" s="16"/>
      <c r="VT67" s="16"/>
      <c r="VU67" s="16"/>
      <c r="VV67" s="16"/>
      <c r="VW67" s="16"/>
      <c r="VX67" s="16"/>
      <c r="VY67" s="16"/>
      <c r="VZ67" s="16"/>
      <c r="WA67" s="16"/>
      <c r="WB67" s="16"/>
      <c r="WC67" s="16"/>
      <c r="WD67" s="16"/>
      <c r="WE67" s="16"/>
      <c r="WF67" s="16"/>
      <c r="WG67" s="16"/>
      <c r="WH67" s="16"/>
      <c r="WI67" s="16"/>
      <c r="WJ67" s="16"/>
      <c r="WK67" s="16"/>
      <c r="WL67" s="16"/>
      <c r="WM67" s="16"/>
      <c r="WN67" s="16"/>
      <c r="WO67" s="16"/>
      <c r="WP67" s="16"/>
      <c r="WQ67" s="16"/>
      <c r="WR67" s="16"/>
      <c r="WS67" s="16"/>
      <c r="WT67" s="16"/>
      <c r="WU67" s="16"/>
      <c r="WV67" s="16"/>
      <c r="WW67" s="16"/>
      <c r="WX67" s="16"/>
      <c r="WY67" s="16"/>
      <c r="WZ67" s="16"/>
      <c r="XA67" s="16"/>
      <c r="XB67" s="16"/>
      <c r="XC67" s="16"/>
      <c r="XD67" s="16"/>
      <c r="XE67" s="16"/>
      <c r="XF67" s="16"/>
      <c r="XG67" s="16"/>
      <c r="XH67" s="16"/>
      <c r="XI67" s="16"/>
      <c r="XJ67" s="16"/>
      <c r="XK67" s="16"/>
      <c r="XL67" s="16"/>
      <c r="XM67" s="16"/>
      <c r="XN67" s="16"/>
      <c r="XO67" s="16"/>
      <c r="XP67" s="16"/>
      <c r="XQ67" s="16"/>
      <c r="XR67" s="16"/>
      <c r="XS67" s="16"/>
      <c r="XT67" s="16"/>
      <c r="XU67" s="16"/>
      <c r="XV67" s="16"/>
      <c r="XW67" s="16"/>
      <c r="XX67" s="16"/>
      <c r="XY67" s="16"/>
      <c r="XZ67" s="16"/>
      <c r="YA67" s="16"/>
      <c r="YB67" s="16"/>
      <c r="YC67" s="16"/>
      <c r="YD67" s="16"/>
      <c r="YE67" s="16"/>
      <c r="YF67" s="16"/>
      <c r="YG67" s="16"/>
      <c r="YH67" s="16"/>
      <c r="YI67" s="16"/>
      <c r="YJ67" s="16"/>
      <c r="YK67" s="16"/>
      <c r="YL67" s="16"/>
      <c r="YM67" s="16"/>
      <c r="YN67" s="16"/>
      <c r="YO67" s="16"/>
      <c r="YP67" s="16"/>
      <c r="YQ67" s="16"/>
      <c r="YR67" s="16"/>
      <c r="YS67" s="16"/>
      <c r="YT67" s="16"/>
      <c r="YU67" s="16"/>
      <c r="YV67" s="16"/>
      <c r="YW67" s="16"/>
      <c r="YX67" s="16"/>
      <c r="YY67" s="16"/>
      <c r="YZ67" s="16"/>
      <c r="ZA67" s="16"/>
      <c r="ZB67" s="16"/>
      <c r="ZC67" s="16"/>
      <c r="ZD67" s="16"/>
      <c r="ZE67" s="16"/>
      <c r="ZF67" s="16"/>
      <c r="ZG67" s="16"/>
      <c r="ZH67" s="16"/>
      <c r="ZI67" s="16"/>
      <c r="ZJ67" s="16"/>
      <c r="ZK67" s="16"/>
      <c r="ZL67" s="16"/>
      <c r="ZM67" s="16"/>
      <c r="ZN67" s="16"/>
      <c r="ZO67" s="16"/>
      <c r="ZP67" s="16"/>
      <c r="ZQ67" s="16"/>
      <c r="ZR67" s="16"/>
      <c r="ZS67" s="16"/>
      <c r="ZT67" s="16"/>
      <c r="ZU67" s="16"/>
      <c r="ZV67" s="16"/>
      <c r="ZW67" s="16"/>
      <c r="ZX67" s="16"/>
      <c r="ZY67" s="16"/>
      <c r="ZZ67" s="16"/>
      <c r="AAA67" s="16"/>
      <c r="AAB67" s="16"/>
      <c r="AAC67" s="16"/>
      <c r="AAD67" s="16"/>
      <c r="AAE67" s="16"/>
      <c r="AAF67" s="16"/>
      <c r="AAG67" s="16"/>
      <c r="AAH67" s="16"/>
      <c r="AAI67" s="16"/>
      <c r="AAJ67" s="16"/>
      <c r="AAK67" s="16"/>
      <c r="AAL67" s="16"/>
      <c r="AAM67" s="16"/>
      <c r="AAN67" s="16"/>
      <c r="AAO67" s="16"/>
      <c r="AAP67" s="16"/>
      <c r="AAQ67" s="16"/>
      <c r="AAR67" s="16"/>
      <c r="AAS67" s="16"/>
      <c r="AAT67" s="16"/>
      <c r="AAU67" s="16"/>
      <c r="AAV67" s="16"/>
      <c r="AAW67" s="16"/>
      <c r="AAX67" s="16"/>
      <c r="AAY67" s="16"/>
      <c r="AAZ67" s="16"/>
      <c r="ABA67" s="16"/>
      <c r="ABB67" s="16"/>
      <c r="ABC67" s="16"/>
      <c r="ABD67" s="16"/>
      <c r="ABE67" s="16"/>
      <c r="ABF67" s="16"/>
      <c r="ABG67" s="16"/>
      <c r="ABH67" s="16"/>
      <c r="ABI67" s="16"/>
      <c r="ABJ67" s="16"/>
      <c r="ABK67" s="16"/>
      <c r="ABL67" s="16"/>
      <c r="ABM67" s="16"/>
      <c r="ABN67" s="16"/>
      <c r="ABO67" s="16"/>
      <c r="ABP67" s="16"/>
      <c r="ABQ67" s="16"/>
      <c r="ABR67" s="16"/>
      <c r="ABS67" s="16"/>
      <c r="ABT67" s="16"/>
      <c r="ABU67" s="16"/>
      <c r="ABV67" s="16"/>
      <c r="ABW67" s="16"/>
      <c r="ABX67" s="16"/>
      <c r="ABY67" s="16"/>
      <c r="ABZ67" s="16"/>
      <c r="ACA67" s="16"/>
      <c r="ACB67" s="16"/>
      <c r="ACC67" s="16"/>
      <c r="ACD67" s="16"/>
      <c r="ACE67" s="16"/>
      <c r="ACF67" s="16"/>
      <c r="ACG67" s="16"/>
      <c r="ACH67" s="16"/>
      <c r="ACI67" s="16"/>
      <c r="ACJ67" s="16"/>
      <c r="ACK67" s="16"/>
      <c r="ACL67" s="16"/>
      <c r="ACM67" s="16"/>
      <c r="ACN67" s="16"/>
      <c r="ACO67" s="16"/>
      <c r="ACP67" s="16"/>
      <c r="ACQ67" s="16"/>
      <c r="ACR67" s="16"/>
      <c r="ACS67" s="16"/>
      <c r="ACT67" s="16"/>
      <c r="ACU67" s="16"/>
      <c r="ACV67" s="16"/>
      <c r="ACW67" s="16"/>
      <c r="ACX67" s="16"/>
      <c r="ACY67" s="16"/>
      <c r="ACZ67" s="16"/>
      <c r="ADA67" s="16"/>
      <c r="ADB67" s="16"/>
      <c r="ADC67" s="16"/>
      <c r="ADD67" s="16"/>
      <c r="ADE67" s="16"/>
      <c r="ADF67" s="16"/>
      <c r="ADG67" s="16"/>
      <c r="ADH67" s="16"/>
      <c r="ADI67" s="16"/>
      <c r="ADJ67" s="16"/>
      <c r="ADK67" s="16"/>
      <c r="ADL67" s="16"/>
      <c r="ADM67" s="16"/>
      <c r="ADN67" s="16"/>
      <c r="ADO67" s="16"/>
      <c r="ADP67" s="16"/>
      <c r="ADQ67" s="16"/>
      <c r="ADR67" s="16"/>
      <c r="ADS67" s="16"/>
      <c r="ADT67" s="16"/>
      <c r="ADU67" s="16"/>
      <c r="ADV67" s="16"/>
      <c r="ADW67" s="16"/>
      <c r="ADX67" s="16"/>
      <c r="ADY67" s="16"/>
      <c r="ADZ67" s="16"/>
      <c r="AEA67" s="16"/>
      <c r="AEB67" s="16"/>
      <c r="AEC67" s="16"/>
      <c r="AED67" s="16"/>
      <c r="AEE67" s="16"/>
      <c r="AEF67" s="16"/>
      <c r="AEG67" s="16"/>
      <c r="AEH67" s="16"/>
      <c r="AEI67" s="16"/>
      <c r="AEJ67" s="16"/>
      <c r="AEK67" s="16"/>
      <c r="AEL67" s="16"/>
      <c r="AEM67" s="16"/>
      <c r="AEN67" s="16"/>
      <c r="AEO67" s="16"/>
      <c r="AEP67" s="16"/>
      <c r="AEQ67" s="16"/>
      <c r="AER67" s="16"/>
      <c r="AES67" s="16"/>
      <c r="AET67" s="16"/>
      <c r="AEU67" s="16"/>
      <c r="AEV67" s="16"/>
      <c r="AEW67" s="16"/>
      <c r="AEX67" s="16"/>
      <c r="AEY67" s="16"/>
      <c r="AEZ67" s="16"/>
      <c r="AFA67" s="16"/>
      <c r="AFB67" s="16"/>
      <c r="AFC67" s="16"/>
      <c r="AFD67" s="16"/>
      <c r="AFE67" s="16"/>
      <c r="AFF67" s="16"/>
      <c r="AFG67" s="16"/>
      <c r="AFH67" s="16"/>
      <c r="AFI67" s="16"/>
      <c r="AFJ67" s="16"/>
      <c r="AFK67" s="16"/>
      <c r="AFL67" s="16"/>
      <c r="AFM67" s="16"/>
      <c r="AFN67" s="16"/>
      <c r="AFO67" s="16"/>
      <c r="AFP67" s="16"/>
      <c r="AFQ67" s="16"/>
      <c r="AFR67" s="16"/>
      <c r="AFS67" s="16"/>
      <c r="AFT67" s="16"/>
      <c r="AFU67" s="16"/>
      <c r="AFV67" s="16"/>
      <c r="AFW67" s="16"/>
      <c r="AFX67" s="16"/>
      <c r="AFY67" s="16"/>
      <c r="AFZ67" s="16"/>
      <c r="AGA67" s="16"/>
      <c r="AGB67" s="16"/>
      <c r="AGC67" s="16"/>
      <c r="AGD67" s="16"/>
      <c r="AGE67" s="16"/>
      <c r="AGF67" s="16"/>
      <c r="AGG67" s="16"/>
      <c r="AGH67" s="16"/>
      <c r="AGI67" s="16"/>
      <c r="AGJ67" s="16"/>
      <c r="AGK67" s="16"/>
      <c r="AGL67" s="16"/>
      <c r="AGM67" s="16"/>
      <c r="AGN67" s="16"/>
      <c r="AGO67" s="16"/>
      <c r="AGP67" s="16"/>
      <c r="AGQ67" s="16"/>
      <c r="AGR67" s="16"/>
      <c r="AGS67" s="16"/>
      <c r="AGT67" s="16"/>
      <c r="AGU67" s="16"/>
      <c r="AGV67" s="16"/>
      <c r="AGW67" s="16"/>
      <c r="AGX67" s="16"/>
      <c r="AGY67" s="16"/>
      <c r="AGZ67" s="16"/>
      <c r="AHA67" s="16"/>
      <c r="AHB67" s="16"/>
      <c r="AHC67" s="16"/>
      <c r="AHD67" s="16"/>
      <c r="AHE67" s="16"/>
      <c r="AHF67" s="16"/>
      <c r="AHG67" s="16"/>
      <c r="AHH67" s="16"/>
      <c r="AHI67" s="16"/>
      <c r="AHJ67" s="16"/>
      <c r="AHK67" s="16"/>
      <c r="AHL67" s="16"/>
      <c r="AHM67" s="16"/>
      <c r="AHN67" s="16"/>
      <c r="AHO67" s="16"/>
      <c r="AHP67" s="16"/>
      <c r="AHQ67" s="16"/>
      <c r="AHR67" s="16"/>
      <c r="AHS67" s="16"/>
      <c r="AHT67" s="16"/>
      <c r="AHU67" s="16"/>
      <c r="AHV67" s="16"/>
      <c r="AHW67" s="16"/>
      <c r="AHX67" s="16"/>
      <c r="AHY67" s="16"/>
      <c r="AHZ67" s="16"/>
      <c r="AIA67" s="16"/>
      <c r="AIB67" s="16"/>
      <c r="AIC67" s="16"/>
      <c r="AID67" s="16"/>
      <c r="AIE67" s="16"/>
      <c r="AIF67" s="16"/>
      <c r="AIG67" s="16"/>
      <c r="AIH67" s="16"/>
      <c r="AII67" s="16"/>
      <c r="AIJ67" s="16"/>
      <c r="AIK67" s="16"/>
      <c r="AIL67" s="16"/>
      <c r="AIM67" s="16"/>
      <c r="AIN67" s="16"/>
      <c r="AIO67" s="16"/>
      <c r="AIP67" s="16"/>
      <c r="AIQ67" s="16"/>
      <c r="AIR67" s="16"/>
      <c r="AIS67" s="16"/>
      <c r="AIT67" s="16"/>
      <c r="AIU67" s="16"/>
      <c r="AIV67" s="16"/>
      <c r="AIW67" s="16"/>
      <c r="AIX67" s="16"/>
      <c r="AIY67" s="16"/>
      <c r="AIZ67" s="16"/>
      <c r="AJA67" s="16"/>
      <c r="AJB67" s="16"/>
      <c r="AJC67" s="16"/>
      <c r="AJD67" s="16"/>
      <c r="AJE67" s="16"/>
      <c r="AJF67" s="16"/>
      <c r="AJG67" s="16"/>
      <c r="AJH67" s="16"/>
      <c r="AJI67" s="16"/>
      <c r="AJJ67" s="16"/>
      <c r="AJK67" s="16"/>
      <c r="AJL67" s="16"/>
      <c r="AJM67" s="16"/>
      <c r="AJN67" s="16"/>
      <c r="AJO67" s="16"/>
      <c r="AJP67" s="16"/>
      <c r="AJQ67" s="16"/>
      <c r="AJR67" s="16"/>
      <c r="AJS67" s="16"/>
      <c r="AJT67" s="16"/>
      <c r="AJU67" s="16"/>
      <c r="AJV67" s="16"/>
      <c r="AJW67" s="16"/>
      <c r="AJX67" s="16"/>
      <c r="AJY67" s="16"/>
      <c r="AJZ67" s="16"/>
      <c r="AKA67" s="16"/>
      <c r="AKB67" s="16"/>
      <c r="AKC67" s="16"/>
      <c r="AKD67" s="16"/>
      <c r="AKE67" s="16"/>
      <c r="AKF67" s="16"/>
      <c r="AKG67" s="16"/>
      <c r="AKH67" s="16"/>
      <c r="AKI67" s="16"/>
      <c r="AKJ67" s="16"/>
      <c r="AKK67" s="16"/>
      <c r="AKL67" s="16"/>
      <c r="AKM67" s="16"/>
      <c r="AKN67" s="16"/>
      <c r="AKO67" s="16"/>
      <c r="AKP67" s="16"/>
      <c r="AKQ67" s="16"/>
      <c r="AKR67" s="16"/>
      <c r="AKS67" s="16"/>
      <c r="AKT67" s="16"/>
      <c r="AKU67" s="16"/>
      <c r="AKV67" s="16"/>
      <c r="AKW67" s="16"/>
      <c r="AKX67" s="16"/>
      <c r="AKY67" s="16"/>
      <c r="AKZ67" s="16"/>
      <c r="ALA67" s="16"/>
      <c r="ALB67" s="16"/>
      <c r="ALC67" s="16"/>
      <c r="ALD67" s="16"/>
      <c r="ALE67" s="16"/>
      <c r="ALF67" s="16"/>
      <c r="ALG67" s="16"/>
      <c r="ALH67" s="16"/>
      <c r="ALI67" s="16"/>
      <c r="ALJ67" s="16"/>
      <c r="ALK67" s="16"/>
      <c r="ALL67" s="16"/>
    </row>
    <row r="68" spans="1:1000" customFormat="1" ht="12.75" x14ac:dyDescent="0.2">
      <c r="A68" s="41" t="str">
        <f ca="1">IF(_xll.TM1RPTELLEV($H$40,$H68)=0,"Root",IF(OR(_xll.ELLEV($B$10,$H68)=0,_xll.TM1RPTELLEV($H$40,$H68)+1&gt;=VALUE($L$29)),"Base","Default"))</f>
        <v>Base</v>
      </c>
      <c r="B68" s="16"/>
      <c r="C68" s="16" t="str">
        <f ca="1">_xll.DBRW($G$16,$H68,C$38)</f>
        <v>1</v>
      </c>
      <c r="D68" s="16">
        <f ca="1">_xll.DBRW($D$16,E$7,$H$33,$E$9,$H68,$D$11,$H$34,$D$38)</f>
        <v>0</v>
      </c>
      <c r="E68" s="25">
        <f ca="1">_xll.DBRW($E$16,E$7,$H$33,$E$9,$H68,$D$11,E$38,E$12,E$13)</f>
        <v>0</v>
      </c>
      <c r="F68" s="22"/>
      <c r="G68" s="89" t="str">
        <f ca="1">_xll.DBRW($G$16,$H68,G$13)&amp;IF(_xll.ELLEV($B$10,$H68)&lt;&gt;0,"",IF($D68&lt;&gt;0,"Annual",IF($E68&lt;&gt;0,"LID","")))</f>
        <v/>
      </c>
      <c r="H68" s="94" t="s">
        <v>170</v>
      </c>
      <c r="I68" s="91">
        <f ca="1">_xll.DBRW($B$16,I$7,$H$33,$D$9,$H68,$D$11,I$12,I$13)</f>
        <v>438678.83911119553</v>
      </c>
      <c r="J68" s="91">
        <f ca="1">_xll.DBRW($B$16,J$7,$H$33,$D$9,$H68,$D$11,J$12,J$13)</f>
        <v>22616.450717554511</v>
      </c>
      <c r="K68" s="91">
        <f ca="1">_xll.DBRW($B$16,K$7,$H$33,$D$9,$H68,$D$11,K$12,K$13)</f>
        <v>-2556.1975851224888</v>
      </c>
      <c r="L68" s="91">
        <f ca="1">_xll.DBRW($B$16,L$7,$H$33,$D$9,$H68,$D$11,L$12,L$13)</f>
        <v>51678.034931259142</v>
      </c>
      <c r="M68" s="91">
        <f ca="1">_xll.DBRW($B$16,M$7,$H$33,$D$9,$H68,$D$11,M$12,M$13)</f>
        <v>24026.253904022102</v>
      </c>
      <c r="N68" s="91">
        <f ca="1">_xll.DBRW($B$16,N$7,$H$33,$D$9,$H68,$D$11,N$12,N$13)</f>
        <v>4704.3802294449997</v>
      </c>
      <c r="O68" s="91">
        <f ca="1">_xll.DBRW($B$16,O$7,$H$33,$D$9,$H68,$D$11,O$12,O$13)</f>
        <v>7746.9619625905798</v>
      </c>
      <c r="P68" s="91">
        <f ca="1">_xll.DBRW($B$16,P$7,$H$33,$D$9,$H68,$D$11,P$12,P$13)</f>
        <v>9228.7216444923506</v>
      </c>
      <c r="Q68" s="91">
        <f ca="1">_xll.DBRW($B$16,Q$7,$H$33,$D$9,$H68,$D$11,Q$12,Q$13)</f>
        <v>-3786.1581603080499</v>
      </c>
      <c r="R68" s="91">
        <f ca="1">_xll.DBRW($B$16,R$7,$H$33,$D$9,$H68,$D$11,R$12,R$13)</f>
        <v>11822.703364794899</v>
      </c>
      <c r="S68" s="91">
        <f ca="1">_xll.DBRW($B$16,S$7,$H$33,$D$9,$H68,$D$11,S$12,S$13)</f>
        <v>6460.7025993877596</v>
      </c>
      <c r="T68" s="91">
        <f ca="1">_xll.DBRW($B$16,T$7,$H$33,$D$9,$H68,$D$11,T$12,T$13)</f>
        <v>9814.84206105046</v>
      </c>
      <c r="U68" s="91">
        <f ca="1">_xll.DBRW($B$16,U$7,$H$33,$D$9,$H68,$D$11,U$12,U$13)</f>
        <v>14886.471100537001</v>
      </c>
      <c r="V68" s="91">
        <f ca="1">_xll.DBRW($B$16,V$7,$H$33,$D$9,$H68,$D$11,V$12,V$13)</f>
        <v>595322.0058808988</v>
      </c>
      <c r="W68" s="16"/>
      <c r="X68" s="92">
        <f ca="1">_xll.DBRW($B$16,X$7,$H$33,$D$9,$H68,$D$11,X$12,X$13)</f>
        <v>547584.70256833185</v>
      </c>
      <c r="Y68" s="93">
        <f t="shared" ca="1" si="6"/>
        <v>8.7177934461399431E-2</v>
      </c>
      <c r="Z68" s="16"/>
      <c r="AA68" s="92">
        <f ca="1">_xll.DBRW($B$16,AA$7,$H$33,$D$9,$H68,$D$11,AA$12,AA$13)</f>
        <v>0</v>
      </c>
      <c r="AB68" s="93" t="str">
        <f t="shared" ca="1" si="7"/>
        <v/>
      </c>
      <c r="AC68" s="16"/>
      <c r="AD68" s="111" t="str">
        <f ca="1">_xll.DBRW($B$16,AD$7,$H$33,$D$9,$H68,$D$11,AD$12,AD$13)</f>
        <v/>
      </c>
      <c r="AE68" s="111" t="str">
        <f ca="1">_xll.DBRW($B$16,AE$7,$H$33,$D$9,$H68,$D$11,AE$12,AE$13)</f>
        <v/>
      </c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6"/>
      <c r="EJ68" s="16"/>
      <c r="EK68" s="16"/>
      <c r="EL68" s="16"/>
      <c r="EM68" s="16"/>
      <c r="EN68" s="16"/>
      <c r="EO68" s="16"/>
      <c r="EP68" s="16"/>
      <c r="EQ68" s="16"/>
      <c r="ER68" s="16"/>
      <c r="ES68" s="16"/>
      <c r="ET68" s="16"/>
      <c r="EU68" s="16"/>
      <c r="EV68" s="16"/>
      <c r="EW68" s="16"/>
      <c r="EX68" s="16"/>
      <c r="EY68" s="16"/>
      <c r="EZ68" s="16"/>
      <c r="FA68" s="16"/>
      <c r="FB68" s="16"/>
      <c r="FC68" s="16"/>
      <c r="FD68" s="16"/>
      <c r="FE68" s="16"/>
      <c r="FF68" s="16"/>
      <c r="FG68" s="16"/>
      <c r="FH68" s="16"/>
      <c r="FI68" s="16"/>
      <c r="FJ68" s="16"/>
      <c r="FK68" s="16"/>
      <c r="FL68" s="16"/>
      <c r="FM68" s="16"/>
      <c r="FN68" s="16"/>
      <c r="FO68" s="16"/>
      <c r="FP68" s="16"/>
      <c r="FQ68" s="16"/>
      <c r="FR68" s="16"/>
      <c r="FS68" s="16"/>
      <c r="FT68" s="16"/>
      <c r="FU68" s="16"/>
      <c r="FV68" s="16"/>
      <c r="FW68" s="16"/>
      <c r="FX68" s="16"/>
      <c r="FY68" s="16"/>
      <c r="FZ68" s="16"/>
      <c r="GA68" s="16"/>
      <c r="GB68" s="16"/>
      <c r="GC68" s="16"/>
      <c r="GD68" s="16"/>
      <c r="GE68" s="16"/>
      <c r="GF68" s="16"/>
      <c r="GG68" s="16"/>
      <c r="GH68" s="16"/>
      <c r="GI68" s="16"/>
      <c r="GJ68" s="16"/>
      <c r="GK68" s="16"/>
      <c r="GL68" s="16"/>
      <c r="GM68" s="16"/>
      <c r="GN68" s="16"/>
      <c r="GO68" s="16"/>
      <c r="GP68" s="16"/>
      <c r="GQ68" s="16"/>
      <c r="GR68" s="16"/>
      <c r="GS68" s="16"/>
      <c r="GT68" s="16"/>
      <c r="GU68" s="16"/>
      <c r="GV68" s="16"/>
      <c r="GW68" s="16"/>
      <c r="GX68" s="16"/>
      <c r="GY68" s="16"/>
      <c r="GZ68" s="16"/>
      <c r="HA68" s="16"/>
      <c r="HB68" s="16"/>
      <c r="HC68" s="16"/>
      <c r="HD68" s="16"/>
      <c r="HE68" s="16"/>
      <c r="HF68" s="16"/>
      <c r="HG68" s="16"/>
      <c r="HH68" s="16"/>
      <c r="HI68" s="16"/>
      <c r="HJ68" s="16"/>
      <c r="HK68" s="16"/>
      <c r="HL68" s="16"/>
      <c r="HM68" s="16"/>
      <c r="HN68" s="16"/>
      <c r="HO68" s="16"/>
      <c r="HP68" s="16"/>
      <c r="HQ68" s="16"/>
      <c r="HR68" s="16"/>
      <c r="HS68" s="16"/>
      <c r="HT68" s="16"/>
      <c r="HU68" s="16"/>
      <c r="HV68" s="16"/>
      <c r="HW68" s="16"/>
      <c r="HX68" s="16"/>
      <c r="HY68" s="16"/>
      <c r="HZ68" s="16"/>
      <c r="IA68" s="16"/>
      <c r="IB68" s="16"/>
      <c r="IC68" s="16"/>
      <c r="ID68" s="16"/>
      <c r="IE68" s="16"/>
      <c r="IF68" s="16"/>
      <c r="IG68" s="16"/>
      <c r="IH68" s="16"/>
      <c r="II68" s="16"/>
      <c r="IJ68" s="16"/>
      <c r="IK68" s="16"/>
      <c r="IL68" s="16"/>
      <c r="IM68" s="16"/>
      <c r="IN68" s="16"/>
      <c r="IO68" s="16"/>
      <c r="IP68" s="16"/>
      <c r="IQ68" s="16"/>
      <c r="IR68" s="16"/>
      <c r="IS68" s="16"/>
      <c r="IT68" s="16"/>
      <c r="IU68" s="16"/>
      <c r="IV68" s="16"/>
      <c r="IW68" s="16"/>
      <c r="IX68" s="16"/>
      <c r="IY68" s="16"/>
      <c r="IZ68" s="16"/>
      <c r="JA68" s="16"/>
      <c r="JB68" s="16"/>
      <c r="JC68" s="16"/>
      <c r="JD68" s="16"/>
      <c r="JE68" s="16"/>
      <c r="JF68" s="16"/>
      <c r="JG68" s="16"/>
      <c r="JH68" s="16"/>
      <c r="JI68" s="16"/>
      <c r="JJ68" s="16"/>
      <c r="JK68" s="16"/>
      <c r="JL68" s="16"/>
      <c r="JM68" s="16"/>
      <c r="JN68" s="16"/>
      <c r="JO68" s="16"/>
      <c r="JP68" s="16"/>
      <c r="JQ68" s="16"/>
      <c r="JR68" s="16"/>
      <c r="JS68" s="16"/>
      <c r="JT68" s="16"/>
      <c r="JU68" s="16"/>
      <c r="JV68" s="16"/>
      <c r="JW68" s="16"/>
      <c r="JX68" s="16"/>
      <c r="JY68" s="16"/>
      <c r="JZ68" s="16"/>
      <c r="KA68" s="16"/>
      <c r="KB68" s="16"/>
      <c r="KC68" s="16"/>
      <c r="KD68" s="16"/>
      <c r="KE68" s="16"/>
      <c r="KF68" s="16"/>
      <c r="KG68" s="16"/>
      <c r="KH68" s="16"/>
      <c r="KI68" s="16"/>
      <c r="KJ68" s="16"/>
      <c r="KK68" s="16"/>
      <c r="KL68" s="16"/>
      <c r="KM68" s="16"/>
      <c r="KN68" s="16"/>
      <c r="KO68" s="16"/>
      <c r="KP68" s="16"/>
      <c r="KQ68" s="16"/>
      <c r="KR68" s="16"/>
      <c r="KS68" s="16"/>
      <c r="KT68" s="16"/>
      <c r="KU68" s="16"/>
      <c r="KV68" s="16"/>
      <c r="KW68" s="16"/>
      <c r="KX68" s="16"/>
      <c r="KY68" s="16"/>
      <c r="KZ68" s="16"/>
      <c r="LA68" s="16"/>
      <c r="LB68" s="16"/>
      <c r="LC68" s="16"/>
      <c r="LD68" s="16"/>
      <c r="LE68" s="16"/>
      <c r="LF68" s="16"/>
      <c r="LG68" s="16"/>
      <c r="LH68" s="16"/>
      <c r="LI68" s="16"/>
      <c r="LJ68" s="16"/>
      <c r="LK68" s="16"/>
      <c r="LL68" s="16"/>
      <c r="LM68" s="16"/>
      <c r="LN68" s="16"/>
      <c r="LO68" s="16"/>
      <c r="LP68" s="16"/>
      <c r="LQ68" s="16"/>
      <c r="LR68" s="16"/>
      <c r="LS68" s="16"/>
      <c r="LT68" s="16"/>
      <c r="LU68" s="16"/>
      <c r="LV68" s="16"/>
      <c r="LW68" s="16"/>
      <c r="LX68" s="16"/>
      <c r="LY68" s="16"/>
      <c r="LZ68" s="16"/>
      <c r="MA68" s="16"/>
      <c r="MB68" s="16"/>
      <c r="MC68" s="16"/>
      <c r="MD68" s="16"/>
      <c r="ME68" s="16"/>
      <c r="MF68" s="16"/>
      <c r="MG68" s="16"/>
      <c r="MH68" s="16"/>
      <c r="MI68" s="16"/>
      <c r="MJ68" s="16"/>
      <c r="MK68" s="16"/>
      <c r="ML68" s="16"/>
      <c r="MM68" s="16"/>
      <c r="MN68" s="16"/>
      <c r="MO68" s="16"/>
      <c r="MP68" s="16"/>
      <c r="MQ68" s="16"/>
      <c r="MR68" s="16"/>
      <c r="MS68" s="16"/>
      <c r="MT68" s="16"/>
      <c r="MU68" s="16"/>
      <c r="MV68" s="16"/>
      <c r="MW68" s="16"/>
      <c r="MX68" s="16"/>
      <c r="MY68" s="16"/>
      <c r="MZ68" s="16"/>
      <c r="NA68" s="16"/>
      <c r="NB68" s="16"/>
      <c r="NC68" s="16"/>
      <c r="ND68" s="16"/>
      <c r="NE68" s="16"/>
      <c r="NF68" s="16"/>
      <c r="NG68" s="16"/>
      <c r="NH68" s="16"/>
      <c r="NI68" s="16"/>
      <c r="NJ68" s="16"/>
      <c r="NK68" s="16"/>
      <c r="NL68" s="16"/>
      <c r="NM68" s="16"/>
      <c r="NN68" s="16"/>
      <c r="NO68" s="16"/>
      <c r="NP68" s="16"/>
      <c r="NQ68" s="16"/>
      <c r="NR68" s="16"/>
      <c r="NS68" s="16"/>
      <c r="NT68" s="16"/>
      <c r="NU68" s="16"/>
      <c r="NV68" s="16"/>
      <c r="NW68" s="16"/>
      <c r="NX68" s="16"/>
      <c r="NY68" s="16"/>
      <c r="NZ68" s="16"/>
      <c r="OA68" s="16"/>
      <c r="OB68" s="16"/>
      <c r="OC68" s="16"/>
      <c r="OD68" s="16"/>
      <c r="OE68" s="16"/>
      <c r="OF68" s="16"/>
      <c r="OG68" s="16"/>
      <c r="OH68" s="16"/>
      <c r="OI68" s="16"/>
      <c r="OJ68" s="16"/>
      <c r="OK68" s="16"/>
      <c r="OL68" s="16"/>
      <c r="OM68" s="16"/>
      <c r="ON68" s="16"/>
      <c r="OO68" s="16"/>
      <c r="OP68" s="16"/>
      <c r="OQ68" s="16"/>
      <c r="OR68" s="16"/>
      <c r="OS68" s="16"/>
      <c r="OT68" s="16"/>
      <c r="OU68" s="16"/>
      <c r="OV68" s="16"/>
      <c r="OW68" s="16"/>
      <c r="OX68" s="16"/>
      <c r="OY68" s="16"/>
      <c r="OZ68" s="16"/>
      <c r="PA68" s="16"/>
      <c r="PB68" s="16"/>
      <c r="PC68" s="16"/>
      <c r="PD68" s="16"/>
      <c r="PE68" s="16"/>
      <c r="PF68" s="16"/>
      <c r="PG68" s="16"/>
      <c r="PH68" s="16"/>
      <c r="PI68" s="16"/>
      <c r="PJ68" s="16"/>
      <c r="PK68" s="16"/>
      <c r="PL68" s="16"/>
      <c r="PM68" s="16"/>
      <c r="PN68" s="16"/>
      <c r="PO68" s="16"/>
      <c r="PP68" s="16"/>
      <c r="PQ68" s="16"/>
      <c r="PR68" s="16"/>
      <c r="PS68" s="16"/>
      <c r="PT68" s="16"/>
      <c r="PU68" s="16"/>
      <c r="PV68" s="16"/>
      <c r="PW68" s="16"/>
      <c r="PX68" s="16"/>
      <c r="PY68" s="16"/>
      <c r="PZ68" s="16"/>
      <c r="QA68" s="16"/>
      <c r="QB68" s="16"/>
      <c r="QC68" s="16"/>
      <c r="QD68" s="16"/>
      <c r="QE68" s="16"/>
      <c r="QF68" s="16"/>
      <c r="QG68" s="16"/>
      <c r="QH68" s="16"/>
      <c r="QI68" s="16"/>
      <c r="QJ68" s="16"/>
      <c r="QK68" s="16"/>
      <c r="QL68" s="16"/>
      <c r="QM68" s="16"/>
      <c r="QN68" s="16"/>
      <c r="QO68" s="16"/>
      <c r="QP68" s="16"/>
      <c r="QQ68" s="16"/>
      <c r="QR68" s="16"/>
      <c r="QS68" s="16"/>
      <c r="QT68" s="16"/>
      <c r="QU68" s="16"/>
      <c r="QV68" s="16"/>
      <c r="QW68" s="16"/>
      <c r="QX68" s="16"/>
      <c r="QY68" s="16"/>
      <c r="QZ68" s="16"/>
      <c r="RA68" s="16"/>
      <c r="RB68" s="16"/>
      <c r="RC68" s="16"/>
      <c r="RD68" s="16"/>
      <c r="RE68" s="16"/>
      <c r="RF68" s="16"/>
      <c r="RG68" s="16"/>
      <c r="RH68" s="16"/>
      <c r="RI68" s="16"/>
      <c r="RJ68" s="16"/>
      <c r="RK68" s="16"/>
      <c r="RL68" s="16"/>
      <c r="RM68" s="16"/>
      <c r="RN68" s="16"/>
      <c r="RO68" s="16"/>
      <c r="RP68" s="16"/>
      <c r="RQ68" s="16"/>
      <c r="RR68" s="16"/>
      <c r="RS68" s="16"/>
      <c r="RT68" s="16"/>
      <c r="RU68" s="16"/>
      <c r="RV68" s="16"/>
      <c r="RW68" s="16"/>
      <c r="RX68" s="16"/>
      <c r="RY68" s="16"/>
      <c r="RZ68" s="16"/>
      <c r="SA68" s="16"/>
      <c r="SB68" s="16"/>
      <c r="SC68" s="16"/>
      <c r="SD68" s="16"/>
      <c r="SE68" s="16"/>
      <c r="SF68" s="16"/>
      <c r="SG68" s="16"/>
      <c r="SH68" s="16"/>
      <c r="SI68" s="16"/>
      <c r="SJ68" s="16"/>
      <c r="SK68" s="16"/>
      <c r="SL68" s="16"/>
      <c r="SM68" s="16"/>
      <c r="SN68" s="16"/>
      <c r="SO68" s="16"/>
      <c r="SP68" s="16"/>
      <c r="SQ68" s="16"/>
      <c r="SR68" s="16"/>
      <c r="SS68" s="16"/>
      <c r="ST68" s="16"/>
      <c r="SU68" s="16"/>
      <c r="SV68" s="16"/>
      <c r="SW68" s="16"/>
      <c r="SX68" s="16"/>
      <c r="SY68" s="16"/>
      <c r="SZ68" s="16"/>
      <c r="TA68" s="16"/>
      <c r="TB68" s="16"/>
      <c r="TC68" s="16"/>
      <c r="TD68" s="16"/>
      <c r="TE68" s="16"/>
      <c r="TF68" s="16"/>
      <c r="TG68" s="16"/>
      <c r="TH68" s="16"/>
      <c r="TI68" s="16"/>
      <c r="TJ68" s="16"/>
      <c r="TK68" s="16"/>
      <c r="TL68" s="16"/>
      <c r="TM68" s="16"/>
      <c r="TN68" s="16"/>
      <c r="TO68" s="16"/>
      <c r="TP68" s="16"/>
      <c r="TQ68" s="16"/>
      <c r="TR68" s="16"/>
      <c r="TS68" s="16"/>
      <c r="TT68" s="16"/>
      <c r="TU68" s="16"/>
      <c r="TV68" s="16"/>
      <c r="TW68" s="16"/>
      <c r="TX68" s="16"/>
      <c r="TY68" s="16"/>
      <c r="TZ68" s="16"/>
      <c r="UA68" s="16"/>
      <c r="UB68" s="16"/>
      <c r="UC68" s="16"/>
      <c r="UD68" s="16"/>
      <c r="UE68" s="16"/>
      <c r="UF68" s="16"/>
      <c r="UG68" s="16"/>
      <c r="UH68" s="16"/>
      <c r="UI68" s="16"/>
      <c r="UJ68" s="16"/>
      <c r="UK68" s="16"/>
      <c r="UL68" s="16"/>
      <c r="UM68" s="16"/>
      <c r="UN68" s="16"/>
      <c r="UO68" s="16"/>
      <c r="UP68" s="16"/>
      <c r="UQ68" s="16"/>
      <c r="UR68" s="16"/>
      <c r="US68" s="16"/>
      <c r="UT68" s="16"/>
      <c r="UU68" s="16"/>
      <c r="UV68" s="16"/>
      <c r="UW68" s="16"/>
      <c r="UX68" s="16"/>
      <c r="UY68" s="16"/>
      <c r="UZ68" s="16"/>
      <c r="VA68" s="16"/>
      <c r="VB68" s="16"/>
      <c r="VC68" s="16"/>
      <c r="VD68" s="16"/>
      <c r="VE68" s="16"/>
      <c r="VF68" s="16"/>
      <c r="VG68" s="16"/>
      <c r="VH68" s="16"/>
      <c r="VI68" s="16"/>
      <c r="VJ68" s="16"/>
      <c r="VK68" s="16"/>
      <c r="VL68" s="16"/>
      <c r="VM68" s="16"/>
      <c r="VN68" s="16"/>
      <c r="VO68" s="16"/>
      <c r="VP68" s="16"/>
      <c r="VQ68" s="16"/>
      <c r="VR68" s="16"/>
      <c r="VS68" s="16"/>
      <c r="VT68" s="16"/>
      <c r="VU68" s="16"/>
      <c r="VV68" s="16"/>
      <c r="VW68" s="16"/>
      <c r="VX68" s="16"/>
      <c r="VY68" s="16"/>
      <c r="VZ68" s="16"/>
      <c r="WA68" s="16"/>
      <c r="WB68" s="16"/>
      <c r="WC68" s="16"/>
      <c r="WD68" s="16"/>
      <c r="WE68" s="16"/>
      <c r="WF68" s="16"/>
      <c r="WG68" s="16"/>
      <c r="WH68" s="16"/>
      <c r="WI68" s="16"/>
      <c r="WJ68" s="16"/>
      <c r="WK68" s="16"/>
      <c r="WL68" s="16"/>
      <c r="WM68" s="16"/>
      <c r="WN68" s="16"/>
      <c r="WO68" s="16"/>
      <c r="WP68" s="16"/>
      <c r="WQ68" s="16"/>
      <c r="WR68" s="16"/>
      <c r="WS68" s="16"/>
      <c r="WT68" s="16"/>
      <c r="WU68" s="16"/>
      <c r="WV68" s="16"/>
      <c r="WW68" s="16"/>
      <c r="WX68" s="16"/>
      <c r="WY68" s="16"/>
      <c r="WZ68" s="16"/>
      <c r="XA68" s="16"/>
      <c r="XB68" s="16"/>
      <c r="XC68" s="16"/>
      <c r="XD68" s="16"/>
      <c r="XE68" s="16"/>
      <c r="XF68" s="16"/>
      <c r="XG68" s="16"/>
      <c r="XH68" s="16"/>
      <c r="XI68" s="16"/>
      <c r="XJ68" s="16"/>
      <c r="XK68" s="16"/>
      <c r="XL68" s="16"/>
      <c r="XM68" s="16"/>
      <c r="XN68" s="16"/>
      <c r="XO68" s="16"/>
      <c r="XP68" s="16"/>
      <c r="XQ68" s="16"/>
      <c r="XR68" s="16"/>
      <c r="XS68" s="16"/>
      <c r="XT68" s="16"/>
      <c r="XU68" s="16"/>
      <c r="XV68" s="16"/>
      <c r="XW68" s="16"/>
      <c r="XX68" s="16"/>
      <c r="XY68" s="16"/>
      <c r="XZ68" s="16"/>
      <c r="YA68" s="16"/>
      <c r="YB68" s="16"/>
      <c r="YC68" s="16"/>
      <c r="YD68" s="16"/>
      <c r="YE68" s="16"/>
      <c r="YF68" s="16"/>
      <c r="YG68" s="16"/>
      <c r="YH68" s="16"/>
      <c r="YI68" s="16"/>
      <c r="YJ68" s="16"/>
      <c r="YK68" s="16"/>
      <c r="YL68" s="16"/>
      <c r="YM68" s="16"/>
      <c r="YN68" s="16"/>
      <c r="YO68" s="16"/>
      <c r="YP68" s="16"/>
      <c r="YQ68" s="16"/>
      <c r="YR68" s="16"/>
      <c r="YS68" s="16"/>
      <c r="YT68" s="16"/>
      <c r="YU68" s="16"/>
      <c r="YV68" s="16"/>
      <c r="YW68" s="16"/>
      <c r="YX68" s="16"/>
      <c r="YY68" s="16"/>
      <c r="YZ68" s="16"/>
      <c r="ZA68" s="16"/>
      <c r="ZB68" s="16"/>
      <c r="ZC68" s="16"/>
      <c r="ZD68" s="16"/>
      <c r="ZE68" s="16"/>
      <c r="ZF68" s="16"/>
      <c r="ZG68" s="16"/>
      <c r="ZH68" s="16"/>
      <c r="ZI68" s="16"/>
      <c r="ZJ68" s="16"/>
      <c r="ZK68" s="16"/>
      <c r="ZL68" s="16"/>
      <c r="ZM68" s="16"/>
      <c r="ZN68" s="16"/>
      <c r="ZO68" s="16"/>
      <c r="ZP68" s="16"/>
      <c r="ZQ68" s="16"/>
      <c r="ZR68" s="16"/>
      <c r="ZS68" s="16"/>
      <c r="ZT68" s="16"/>
      <c r="ZU68" s="16"/>
      <c r="ZV68" s="16"/>
      <c r="ZW68" s="16"/>
      <c r="ZX68" s="16"/>
      <c r="ZY68" s="16"/>
      <c r="ZZ68" s="16"/>
      <c r="AAA68" s="16"/>
      <c r="AAB68" s="16"/>
      <c r="AAC68" s="16"/>
      <c r="AAD68" s="16"/>
      <c r="AAE68" s="16"/>
      <c r="AAF68" s="16"/>
      <c r="AAG68" s="16"/>
      <c r="AAH68" s="16"/>
      <c r="AAI68" s="16"/>
      <c r="AAJ68" s="16"/>
      <c r="AAK68" s="16"/>
      <c r="AAL68" s="16"/>
      <c r="AAM68" s="16"/>
      <c r="AAN68" s="16"/>
      <c r="AAO68" s="16"/>
      <c r="AAP68" s="16"/>
      <c r="AAQ68" s="16"/>
      <c r="AAR68" s="16"/>
      <c r="AAS68" s="16"/>
      <c r="AAT68" s="16"/>
      <c r="AAU68" s="16"/>
      <c r="AAV68" s="16"/>
      <c r="AAW68" s="16"/>
      <c r="AAX68" s="16"/>
      <c r="AAY68" s="16"/>
      <c r="AAZ68" s="16"/>
      <c r="ABA68" s="16"/>
      <c r="ABB68" s="16"/>
      <c r="ABC68" s="16"/>
      <c r="ABD68" s="16"/>
      <c r="ABE68" s="16"/>
      <c r="ABF68" s="16"/>
      <c r="ABG68" s="16"/>
      <c r="ABH68" s="16"/>
      <c r="ABI68" s="16"/>
      <c r="ABJ68" s="16"/>
      <c r="ABK68" s="16"/>
      <c r="ABL68" s="16"/>
      <c r="ABM68" s="16"/>
      <c r="ABN68" s="16"/>
      <c r="ABO68" s="16"/>
      <c r="ABP68" s="16"/>
      <c r="ABQ68" s="16"/>
      <c r="ABR68" s="16"/>
      <c r="ABS68" s="16"/>
      <c r="ABT68" s="16"/>
      <c r="ABU68" s="16"/>
      <c r="ABV68" s="16"/>
      <c r="ABW68" s="16"/>
      <c r="ABX68" s="16"/>
      <c r="ABY68" s="16"/>
      <c r="ABZ68" s="16"/>
      <c r="ACA68" s="16"/>
      <c r="ACB68" s="16"/>
      <c r="ACC68" s="16"/>
      <c r="ACD68" s="16"/>
      <c r="ACE68" s="16"/>
      <c r="ACF68" s="16"/>
      <c r="ACG68" s="16"/>
      <c r="ACH68" s="16"/>
      <c r="ACI68" s="16"/>
      <c r="ACJ68" s="16"/>
      <c r="ACK68" s="16"/>
      <c r="ACL68" s="16"/>
      <c r="ACM68" s="16"/>
      <c r="ACN68" s="16"/>
      <c r="ACO68" s="16"/>
      <c r="ACP68" s="16"/>
      <c r="ACQ68" s="16"/>
      <c r="ACR68" s="16"/>
      <c r="ACS68" s="16"/>
      <c r="ACT68" s="16"/>
      <c r="ACU68" s="16"/>
      <c r="ACV68" s="16"/>
      <c r="ACW68" s="16"/>
      <c r="ACX68" s="16"/>
      <c r="ACY68" s="16"/>
      <c r="ACZ68" s="16"/>
      <c r="ADA68" s="16"/>
      <c r="ADB68" s="16"/>
      <c r="ADC68" s="16"/>
      <c r="ADD68" s="16"/>
      <c r="ADE68" s="16"/>
      <c r="ADF68" s="16"/>
      <c r="ADG68" s="16"/>
      <c r="ADH68" s="16"/>
      <c r="ADI68" s="16"/>
      <c r="ADJ68" s="16"/>
      <c r="ADK68" s="16"/>
      <c r="ADL68" s="16"/>
      <c r="ADM68" s="16"/>
      <c r="ADN68" s="16"/>
      <c r="ADO68" s="16"/>
      <c r="ADP68" s="16"/>
      <c r="ADQ68" s="16"/>
      <c r="ADR68" s="16"/>
      <c r="ADS68" s="16"/>
      <c r="ADT68" s="16"/>
      <c r="ADU68" s="16"/>
      <c r="ADV68" s="16"/>
      <c r="ADW68" s="16"/>
      <c r="ADX68" s="16"/>
      <c r="ADY68" s="16"/>
      <c r="ADZ68" s="16"/>
      <c r="AEA68" s="16"/>
      <c r="AEB68" s="16"/>
      <c r="AEC68" s="16"/>
      <c r="AED68" s="16"/>
      <c r="AEE68" s="16"/>
      <c r="AEF68" s="16"/>
      <c r="AEG68" s="16"/>
      <c r="AEH68" s="16"/>
      <c r="AEI68" s="16"/>
      <c r="AEJ68" s="16"/>
      <c r="AEK68" s="16"/>
      <c r="AEL68" s="16"/>
      <c r="AEM68" s="16"/>
      <c r="AEN68" s="16"/>
      <c r="AEO68" s="16"/>
      <c r="AEP68" s="16"/>
      <c r="AEQ68" s="16"/>
      <c r="AER68" s="16"/>
      <c r="AES68" s="16"/>
      <c r="AET68" s="16"/>
      <c r="AEU68" s="16"/>
      <c r="AEV68" s="16"/>
      <c r="AEW68" s="16"/>
      <c r="AEX68" s="16"/>
      <c r="AEY68" s="16"/>
      <c r="AEZ68" s="16"/>
      <c r="AFA68" s="16"/>
      <c r="AFB68" s="16"/>
      <c r="AFC68" s="16"/>
      <c r="AFD68" s="16"/>
      <c r="AFE68" s="16"/>
      <c r="AFF68" s="16"/>
      <c r="AFG68" s="16"/>
      <c r="AFH68" s="16"/>
      <c r="AFI68" s="16"/>
      <c r="AFJ68" s="16"/>
      <c r="AFK68" s="16"/>
      <c r="AFL68" s="16"/>
      <c r="AFM68" s="16"/>
      <c r="AFN68" s="16"/>
      <c r="AFO68" s="16"/>
      <c r="AFP68" s="16"/>
      <c r="AFQ68" s="16"/>
      <c r="AFR68" s="16"/>
      <c r="AFS68" s="16"/>
      <c r="AFT68" s="16"/>
      <c r="AFU68" s="16"/>
      <c r="AFV68" s="16"/>
      <c r="AFW68" s="16"/>
      <c r="AFX68" s="16"/>
      <c r="AFY68" s="16"/>
      <c r="AFZ68" s="16"/>
      <c r="AGA68" s="16"/>
      <c r="AGB68" s="16"/>
      <c r="AGC68" s="16"/>
      <c r="AGD68" s="16"/>
      <c r="AGE68" s="16"/>
      <c r="AGF68" s="16"/>
      <c r="AGG68" s="16"/>
      <c r="AGH68" s="16"/>
      <c r="AGI68" s="16"/>
      <c r="AGJ68" s="16"/>
      <c r="AGK68" s="16"/>
      <c r="AGL68" s="16"/>
      <c r="AGM68" s="16"/>
      <c r="AGN68" s="16"/>
      <c r="AGO68" s="16"/>
      <c r="AGP68" s="16"/>
      <c r="AGQ68" s="16"/>
      <c r="AGR68" s="16"/>
      <c r="AGS68" s="16"/>
      <c r="AGT68" s="16"/>
      <c r="AGU68" s="16"/>
      <c r="AGV68" s="16"/>
      <c r="AGW68" s="16"/>
      <c r="AGX68" s="16"/>
      <c r="AGY68" s="16"/>
      <c r="AGZ68" s="16"/>
      <c r="AHA68" s="16"/>
      <c r="AHB68" s="16"/>
      <c r="AHC68" s="16"/>
      <c r="AHD68" s="16"/>
      <c r="AHE68" s="16"/>
      <c r="AHF68" s="16"/>
      <c r="AHG68" s="16"/>
      <c r="AHH68" s="16"/>
      <c r="AHI68" s="16"/>
      <c r="AHJ68" s="16"/>
      <c r="AHK68" s="16"/>
      <c r="AHL68" s="16"/>
      <c r="AHM68" s="16"/>
      <c r="AHN68" s="16"/>
      <c r="AHO68" s="16"/>
      <c r="AHP68" s="16"/>
      <c r="AHQ68" s="16"/>
      <c r="AHR68" s="16"/>
      <c r="AHS68" s="16"/>
      <c r="AHT68" s="16"/>
      <c r="AHU68" s="16"/>
      <c r="AHV68" s="16"/>
      <c r="AHW68" s="16"/>
      <c r="AHX68" s="16"/>
      <c r="AHY68" s="16"/>
      <c r="AHZ68" s="16"/>
      <c r="AIA68" s="16"/>
      <c r="AIB68" s="16"/>
      <c r="AIC68" s="16"/>
      <c r="AID68" s="16"/>
      <c r="AIE68" s="16"/>
      <c r="AIF68" s="16"/>
      <c r="AIG68" s="16"/>
      <c r="AIH68" s="16"/>
      <c r="AII68" s="16"/>
      <c r="AIJ68" s="16"/>
      <c r="AIK68" s="16"/>
      <c r="AIL68" s="16"/>
      <c r="AIM68" s="16"/>
      <c r="AIN68" s="16"/>
      <c r="AIO68" s="16"/>
      <c r="AIP68" s="16"/>
      <c r="AIQ68" s="16"/>
      <c r="AIR68" s="16"/>
      <c r="AIS68" s="16"/>
      <c r="AIT68" s="16"/>
      <c r="AIU68" s="16"/>
      <c r="AIV68" s="16"/>
      <c r="AIW68" s="16"/>
      <c r="AIX68" s="16"/>
      <c r="AIY68" s="16"/>
      <c r="AIZ68" s="16"/>
      <c r="AJA68" s="16"/>
      <c r="AJB68" s="16"/>
      <c r="AJC68" s="16"/>
      <c r="AJD68" s="16"/>
      <c r="AJE68" s="16"/>
      <c r="AJF68" s="16"/>
      <c r="AJG68" s="16"/>
      <c r="AJH68" s="16"/>
      <c r="AJI68" s="16"/>
      <c r="AJJ68" s="16"/>
      <c r="AJK68" s="16"/>
      <c r="AJL68" s="16"/>
      <c r="AJM68" s="16"/>
      <c r="AJN68" s="16"/>
      <c r="AJO68" s="16"/>
      <c r="AJP68" s="16"/>
      <c r="AJQ68" s="16"/>
      <c r="AJR68" s="16"/>
      <c r="AJS68" s="16"/>
      <c r="AJT68" s="16"/>
      <c r="AJU68" s="16"/>
      <c r="AJV68" s="16"/>
      <c r="AJW68" s="16"/>
      <c r="AJX68" s="16"/>
      <c r="AJY68" s="16"/>
      <c r="AJZ68" s="16"/>
      <c r="AKA68" s="16"/>
      <c r="AKB68" s="16"/>
      <c r="AKC68" s="16"/>
      <c r="AKD68" s="16"/>
      <c r="AKE68" s="16"/>
      <c r="AKF68" s="16"/>
      <c r="AKG68" s="16"/>
      <c r="AKH68" s="16"/>
      <c r="AKI68" s="16"/>
      <c r="AKJ68" s="16"/>
      <c r="AKK68" s="16"/>
      <c r="AKL68" s="16"/>
      <c r="AKM68" s="16"/>
      <c r="AKN68" s="16"/>
      <c r="AKO68" s="16"/>
      <c r="AKP68" s="16"/>
      <c r="AKQ68" s="16"/>
      <c r="AKR68" s="16"/>
      <c r="AKS68" s="16"/>
      <c r="AKT68" s="16"/>
      <c r="AKU68" s="16"/>
      <c r="AKV68" s="16"/>
      <c r="AKW68" s="16"/>
      <c r="AKX68" s="16"/>
      <c r="AKY68" s="16"/>
      <c r="AKZ68" s="16"/>
      <c r="ALA68" s="16"/>
      <c r="ALB68" s="16"/>
      <c r="ALC68" s="16"/>
      <c r="ALD68" s="16"/>
      <c r="ALE68" s="16"/>
      <c r="ALF68" s="16"/>
      <c r="ALG68" s="16"/>
      <c r="ALH68" s="16"/>
      <c r="ALI68" s="16"/>
      <c r="ALJ68" s="16"/>
      <c r="ALK68" s="16"/>
      <c r="ALL68" s="16"/>
    </row>
    <row r="69" spans="1:1000" customFormat="1" ht="12.75" x14ac:dyDescent="0.2">
      <c r="A69" s="41" t="str">
        <f ca="1">IF(_xll.TM1RPTELLEV($H$40,$H69)=0,"Root",IF(OR(_xll.ELLEV($B$10,$H69)=0,_xll.TM1RPTELLEV($H$40,$H69)+1&gt;=VALUE($L$29)),"Base","Default"))</f>
        <v>Default</v>
      </c>
      <c r="B69" s="16"/>
      <c r="C69" s="16" t="str">
        <f ca="1">_xll.DBRW($G$16,$H69,C$38)</f>
        <v>1</v>
      </c>
      <c r="D69" s="16">
        <f ca="1">_xll.DBRW($D$16,E$7,$H$33,$E$9,$H69,$D$11,$H$34,$D$38)</f>
        <v>0</v>
      </c>
      <c r="E69" s="25">
        <f ca="1">_xll.DBRW($E$16,E$7,$H$33,$E$9,$H69,$D$11,E$38,E$12,E$13)</f>
        <v>0</v>
      </c>
      <c r="F69" s="22"/>
      <c r="G69" s="44" t="str">
        <f ca="1">_xll.DBRW($G$16,$H69,G$13)&amp;IF(_xll.ELLEV($B$10,$H69)&lt;&gt;0,"",IF($D69&lt;&gt;0,"Annual",IF($E69&lt;&gt;0,"LID","")))</f>
        <v/>
      </c>
      <c r="H69" s="114" t="s">
        <v>171</v>
      </c>
      <c r="I69" s="46">
        <f ca="1">_xll.DBRW($B$16,I$7,$H$33,$D$9,$H69,$D$11,I$12,I$13)</f>
        <v>513272.44198016747</v>
      </c>
      <c r="J69" s="46">
        <f ca="1">_xll.DBRW($B$16,J$7,$H$33,$D$9,$H69,$D$11,J$12,J$13)</f>
        <v>26129.272441761976</v>
      </c>
      <c r="K69" s="46">
        <f ca="1">_xll.DBRW($B$16,K$7,$H$33,$D$9,$H69,$D$11,K$12,K$13)</f>
        <v>-1591.406419385597</v>
      </c>
      <c r="L69" s="46">
        <f ca="1">_xll.DBRW($B$16,L$7,$H$33,$D$9,$H69,$D$11,L$12,L$13)</f>
        <v>61326.135728856767</v>
      </c>
      <c r="M69" s="46">
        <f ca="1">_xll.DBRW($B$16,M$7,$H$33,$D$9,$H69,$D$11,M$12,M$13)</f>
        <v>28317.001329920644</v>
      </c>
      <c r="N69" s="46">
        <f ca="1">_xll.DBRW($B$16,N$7,$H$33,$D$9,$H69,$D$11,N$12,N$13)</f>
        <v>4734.9324548939912</v>
      </c>
      <c r="O69" s="46">
        <f ca="1">_xll.DBRW($B$16,O$7,$H$33,$D$9,$H69,$D$11,O$12,O$13)</f>
        <v>9897.5372753334705</v>
      </c>
      <c r="P69" s="46">
        <f ca="1">_xll.DBRW($B$16,P$7,$H$33,$D$9,$H69,$D$11,P$12,P$13)</f>
        <v>10662.1408084584</v>
      </c>
      <c r="Q69" s="46">
        <f ca="1">_xll.DBRW($B$16,Q$7,$H$33,$D$9,$H69,$D$11,Q$12,Q$13)</f>
        <v>-2357.1403228732297</v>
      </c>
      <c r="R69" s="46">
        <f ca="1">_xll.DBRW($B$16,R$7,$H$33,$D$9,$H69,$D$11,R$12,R$13)</f>
        <v>14029.958998941329</v>
      </c>
      <c r="S69" s="46">
        <f ca="1">_xll.DBRW($B$16,S$7,$H$33,$D$9,$H69,$D$11,S$12,S$13)</f>
        <v>7614.4922479346096</v>
      </c>
      <c r="T69" s="46">
        <f ca="1">_xll.DBRW($B$16,T$7,$H$33,$D$9,$H69,$D$11,T$12,T$13)</f>
        <v>7197.5356515184794</v>
      </c>
      <c r="U69" s="46">
        <f ca="1">_xll.DBRW($B$16,U$7,$H$33,$D$9,$H69,$D$11,U$12,U$13)</f>
        <v>15227.821374750654</v>
      </c>
      <c r="V69" s="46">
        <f ca="1">_xll.DBRW($B$16,V$7,$H$33,$D$9,$H69,$D$11,V$12,V$13)</f>
        <v>694460.72355027893</v>
      </c>
      <c r="W69" s="16"/>
      <c r="X69" s="46">
        <f ca="1">_xll.DBRW($B$16,X$7,$H$33,$D$9,$H69,$D$11,X$12,X$13)</f>
        <v>637114.85512022069</v>
      </c>
      <c r="Y69" s="99">
        <f t="shared" ca="1" si="6"/>
        <v>9.000868205974788E-2</v>
      </c>
      <c r="Z69" s="16"/>
      <c r="AA69" s="46">
        <f ca="1">_xll.DBRW($B$16,AA$7,$H$33,$D$9,$H69,$D$11,AA$12,AA$13)</f>
        <v>0</v>
      </c>
      <c r="AB69" s="99" t="str">
        <f t="shared" ca="1" si="7"/>
        <v/>
      </c>
      <c r="AC69" s="16"/>
      <c r="AD69" s="109" t="str">
        <f ca="1">_xll.DBRW($B$16,AD$7,$H$33,$D$9,$H69,$D$11,AD$12,AD$13)</f>
        <v/>
      </c>
      <c r="AE69" s="109" t="str">
        <f ca="1">_xll.DBRW($B$16,AE$7,$H$33,$D$9,$H69,$D$11,AE$12,AE$13)</f>
        <v/>
      </c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  <c r="IP69" s="16"/>
      <c r="IQ69" s="16"/>
      <c r="IR69" s="16"/>
      <c r="IS69" s="16"/>
      <c r="IT69" s="16"/>
      <c r="IU69" s="16"/>
      <c r="IV69" s="16"/>
      <c r="IW69" s="16"/>
      <c r="IX69" s="16"/>
      <c r="IY69" s="16"/>
      <c r="IZ69" s="16"/>
      <c r="JA69" s="16"/>
      <c r="JB69" s="16"/>
      <c r="JC69" s="16"/>
      <c r="JD69" s="16"/>
      <c r="JE69" s="16"/>
      <c r="JF69" s="16"/>
      <c r="JG69" s="16"/>
      <c r="JH69" s="16"/>
      <c r="JI69" s="16"/>
      <c r="JJ69" s="16"/>
      <c r="JK69" s="16"/>
      <c r="JL69" s="16"/>
      <c r="JM69" s="16"/>
      <c r="JN69" s="16"/>
      <c r="JO69" s="16"/>
      <c r="JP69" s="16"/>
      <c r="JQ69" s="16"/>
      <c r="JR69" s="16"/>
      <c r="JS69" s="16"/>
      <c r="JT69" s="16"/>
      <c r="JU69" s="16"/>
      <c r="JV69" s="16"/>
      <c r="JW69" s="16"/>
      <c r="JX69" s="16"/>
      <c r="JY69" s="16"/>
      <c r="JZ69" s="16"/>
      <c r="KA69" s="16"/>
      <c r="KB69" s="16"/>
      <c r="KC69" s="16"/>
      <c r="KD69" s="16"/>
      <c r="KE69" s="16"/>
      <c r="KF69" s="16"/>
      <c r="KG69" s="16"/>
      <c r="KH69" s="16"/>
      <c r="KI69" s="16"/>
      <c r="KJ69" s="16"/>
      <c r="KK69" s="16"/>
      <c r="KL69" s="16"/>
      <c r="KM69" s="16"/>
      <c r="KN69" s="16"/>
      <c r="KO69" s="16"/>
      <c r="KP69" s="16"/>
      <c r="KQ69" s="16"/>
      <c r="KR69" s="16"/>
      <c r="KS69" s="16"/>
      <c r="KT69" s="16"/>
      <c r="KU69" s="16"/>
      <c r="KV69" s="16"/>
      <c r="KW69" s="16"/>
      <c r="KX69" s="16"/>
      <c r="KY69" s="16"/>
      <c r="KZ69" s="16"/>
      <c r="LA69" s="16"/>
      <c r="LB69" s="16"/>
      <c r="LC69" s="16"/>
      <c r="LD69" s="16"/>
      <c r="LE69" s="16"/>
      <c r="LF69" s="16"/>
      <c r="LG69" s="16"/>
      <c r="LH69" s="16"/>
      <c r="LI69" s="16"/>
      <c r="LJ69" s="16"/>
      <c r="LK69" s="16"/>
      <c r="LL69" s="16"/>
      <c r="LM69" s="16"/>
      <c r="LN69" s="16"/>
      <c r="LO69" s="16"/>
      <c r="LP69" s="16"/>
      <c r="LQ69" s="16"/>
      <c r="LR69" s="16"/>
      <c r="LS69" s="16"/>
      <c r="LT69" s="16"/>
      <c r="LU69" s="16"/>
      <c r="LV69" s="16"/>
      <c r="LW69" s="16"/>
      <c r="LX69" s="16"/>
      <c r="LY69" s="16"/>
      <c r="LZ69" s="16"/>
      <c r="MA69" s="16"/>
      <c r="MB69" s="16"/>
      <c r="MC69" s="16"/>
      <c r="MD69" s="16"/>
      <c r="ME69" s="16"/>
      <c r="MF69" s="16"/>
      <c r="MG69" s="16"/>
      <c r="MH69" s="16"/>
      <c r="MI69" s="16"/>
      <c r="MJ69" s="16"/>
      <c r="MK69" s="16"/>
      <c r="ML69" s="16"/>
      <c r="MM69" s="16"/>
      <c r="MN69" s="16"/>
      <c r="MO69" s="16"/>
      <c r="MP69" s="16"/>
      <c r="MQ69" s="16"/>
      <c r="MR69" s="16"/>
      <c r="MS69" s="16"/>
      <c r="MT69" s="16"/>
      <c r="MU69" s="16"/>
      <c r="MV69" s="16"/>
      <c r="MW69" s="16"/>
      <c r="MX69" s="16"/>
      <c r="MY69" s="16"/>
      <c r="MZ69" s="16"/>
      <c r="NA69" s="16"/>
      <c r="NB69" s="16"/>
      <c r="NC69" s="16"/>
      <c r="ND69" s="16"/>
      <c r="NE69" s="16"/>
      <c r="NF69" s="16"/>
      <c r="NG69" s="16"/>
      <c r="NH69" s="16"/>
      <c r="NI69" s="16"/>
      <c r="NJ69" s="16"/>
      <c r="NK69" s="16"/>
      <c r="NL69" s="16"/>
      <c r="NM69" s="16"/>
      <c r="NN69" s="16"/>
      <c r="NO69" s="16"/>
      <c r="NP69" s="16"/>
      <c r="NQ69" s="16"/>
      <c r="NR69" s="16"/>
      <c r="NS69" s="16"/>
      <c r="NT69" s="16"/>
      <c r="NU69" s="16"/>
      <c r="NV69" s="16"/>
      <c r="NW69" s="16"/>
      <c r="NX69" s="16"/>
      <c r="NY69" s="16"/>
      <c r="NZ69" s="16"/>
      <c r="OA69" s="16"/>
      <c r="OB69" s="16"/>
      <c r="OC69" s="16"/>
      <c r="OD69" s="16"/>
      <c r="OE69" s="16"/>
      <c r="OF69" s="16"/>
      <c r="OG69" s="16"/>
      <c r="OH69" s="16"/>
      <c r="OI69" s="16"/>
      <c r="OJ69" s="16"/>
      <c r="OK69" s="16"/>
      <c r="OL69" s="16"/>
      <c r="OM69" s="16"/>
      <c r="ON69" s="16"/>
      <c r="OO69" s="16"/>
      <c r="OP69" s="16"/>
      <c r="OQ69" s="16"/>
      <c r="OR69" s="16"/>
      <c r="OS69" s="16"/>
      <c r="OT69" s="16"/>
      <c r="OU69" s="16"/>
      <c r="OV69" s="16"/>
      <c r="OW69" s="16"/>
      <c r="OX69" s="16"/>
      <c r="OY69" s="16"/>
      <c r="OZ69" s="16"/>
      <c r="PA69" s="16"/>
      <c r="PB69" s="16"/>
      <c r="PC69" s="16"/>
      <c r="PD69" s="16"/>
      <c r="PE69" s="16"/>
      <c r="PF69" s="16"/>
      <c r="PG69" s="16"/>
      <c r="PH69" s="16"/>
      <c r="PI69" s="16"/>
      <c r="PJ69" s="16"/>
      <c r="PK69" s="16"/>
      <c r="PL69" s="16"/>
      <c r="PM69" s="16"/>
      <c r="PN69" s="16"/>
      <c r="PO69" s="16"/>
      <c r="PP69" s="16"/>
      <c r="PQ69" s="16"/>
      <c r="PR69" s="16"/>
      <c r="PS69" s="16"/>
      <c r="PT69" s="16"/>
      <c r="PU69" s="16"/>
      <c r="PV69" s="16"/>
      <c r="PW69" s="16"/>
      <c r="PX69" s="16"/>
      <c r="PY69" s="16"/>
      <c r="PZ69" s="16"/>
      <c r="QA69" s="16"/>
      <c r="QB69" s="16"/>
      <c r="QC69" s="16"/>
      <c r="QD69" s="16"/>
      <c r="QE69" s="16"/>
      <c r="QF69" s="16"/>
      <c r="QG69" s="16"/>
      <c r="QH69" s="16"/>
      <c r="QI69" s="16"/>
      <c r="QJ69" s="16"/>
      <c r="QK69" s="16"/>
      <c r="QL69" s="16"/>
      <c r="QM69" s="16"/>
      <c r="QN69" s="16"/>
      <c r="QO69" s="16"/>
      <c r="QP69" s="16"/>
      <c r="QQ69" s="16"/>
      <c r="QR69" s="16"/>
      <c r="QS69" s="16"/>
      <c r="QT69" s="16"/>
      <c r="QU69" s="16"/>
      <c r="QV69" s="16"/>
      <c r="QW69" s="16"/>
      <c r="QX69" s="16"/>
      <c r="QY69" s="16"/>
      <c r="QZ69" s="16"/>
      <c r="RA69" s="16"/>
      <c r="RB69" s="16"/>
      <c r="RC69" s="16"/>
      <c r="RD69" s="16"/>
      <c r="RE69" s="16"/>
      <c r="RF69" s="16"/>
      <c r="RG69" s="16"/>
      <c r="RH69" s="16"/>
      <c r="RI69" s="16"/>
      <c r="RJ69" s="16"/>
      <c r="RK69" s="16"/>
      <c r="RL69" s="16"/>
      <c r="RM69" s="16"/>
      <c r="RN69" s="16"/>
      <c r="RO69" s="16"/>
      <c r="RP69" s="16"/>
      <c r="RQ69" s="16"/>
      <c r="RR69" s="16"/>
      <c r="RS69" s="16"/>
      <c r="RT69" s="16"/>
      <c r="RU69" s="16"/>
      <c r="RV69" s="16"/>
      <c r="RW69" s="16"/>
      <c r="RX69" s="16"/>
      <c r="RY69" s="16"/>
      <c r="RZ69" s="16"/>
      <c r="SA69" s="16"/>
      <c r="SB69" s="16"/>
      <c r="SC69" s="16"/>
      <c r="SD69" s="16"/>
      <c r="SE69" s="16"/>
      <c r="SF69" s="16"/>
      <c r="SG69" s="16"/>
      <c r="SH69" s="16"/>
      <c r="SI69" s="16"/>
      <c r="SJ69" s="16"/>
      <c r="SK69" s="16"/>
      <c r="SL69" s="16"/>
      <c r="SM69" s="16"/>
      <c r="SN69" s="16"/>
      <c r="SO69" s="16"/>
      <c r="SP69" s="16"/>
      <c r="SQ69" s="16"/>
      <c r="SR69" s="16"/>
      <c r="SS69" s="16"/>
      <c r="ST69" s="16"/>
      <c r="SU69" s="16"/>
      <c r="SV69" s="16"/>
      <c r="SW69" s="16"/>
      <c r="SX69" s="16"/>
      <c r="SY69" s="16"/>
      <c r="SZ69" s="16"/>
      <c r="TA69" s="16"/>
      <c r="TB69" s="16"/>
      <c r="TC69" s="16"/>
      <c r="TD69" s="16"/>
      <c r="TE69" s="16"/>
      <c r="TF69" s="16"/>
      <c r="TG69" s="16"/>
      <c r="TH69" s="16"/>
      <c r="TI69" s="16"/>
      <c r="TJ69" s="16"/>
      <c r="TK69" s="16"/>
      <c r="TL69" s="16"/>
      <c r="TM69" s="16"/>
      <c r="TN69" s="16"/>
      <c r="TO69" s="16"/>
      <c r="TP69" s="16"/>
      <c r="TQ69" s="16"/>
      <c r="TR69" s="16"/>
      <c r="TS69" s="16"/>
      <c r="TT69" s="16"/>
      <c r="TU69" s="16"/>
      <c r="TV69" s="16"/>
      <c r="TW69" s="16"/>
      <c r="TX69" s="16"/>
      <c r="TY69" s="16"/>
      <c r="TZ69" s="16"/>
      <c r="UA69" s="16"/>
      <c r="UB69" s="16"/>
      <c r="UC69" s="16"/>
      <c r="UD69" s="16"/>
      <c r="UE69" s="16"/>
      <c r="UF69" s="16"/>
      <c r="UG69" s="16"/>
      <c r="UH69" s="16"/>
      <c r="UI69" s="16"/>
      <c r="UJ69" s="16"/>
      <c r="UK69" s="16"/>
      <c r="UL69" s="16"/>
      <c r="UM69" s="16"/>
      <c r="UN69" s="16"/>
      <c r="UO69" s="16"/>
      <c r="UP69" s="16"/>
      <c r="UQ69" s="16"/>
      <c r="UR69" s="16"/>
      <c r="US69" s="16"/>
      <c r="UT69" s="16"/>
      <c r="UU69" s="16"/>
      <c r="UV69" s="16"/>
      <c r="UW69" s="16"/>
      <c r="UX69" s="16"/>
      <c r="UY69" s="16"/>
      <c r="UZ69" s="16"/>
      <c r="VA69" s="16"/>
      <c r="VB69" s="16"/>
      <c r="VC69" s="16"/>
      <c r="VD69" s="16"/>
      <c r="VE69" s="16"/>
      <c r="VF69" s="16"/>
      <c r="VG69" s="16"/>
      <c r="VH69" s="16"/>
      <c r="VI69" s="16"/>
      <c r="VJ69" s="16"/>
      <c r="VK69" s="16"/>
      <c r="VL69" s="16"/>
      <c r="VM69" s="16"/>
      <c r="VN69" s="16"/>
      <c r="VO69" s="16"/>
      <c r="VP69" s="16"/>
      <c r="VQ69" s="16"/>
      <c r="VR69" s="16"/>
      <c r="VS69" s="16"/>
      <c r="VT69" s="16"/>
      <c r="VU69" s="16"/>
      <c r="VV69" s="16"/>
      <c r="VW69" s="16"/>
      <c r="VX69" s="16"/>
      <c r="VY69" s="16"/>
      <c r="VZ69" s="16"/>
      <c r="WA69" s="16"/>
      <c r="WB69" s="16"/>
      <c r="WC69" s="16"/>
      <c r="WD69" s="16"/>
      <c r="WE69" s="16"/>
      <c r="WF69" s="16"/>
      <c r="WG69" s="16"/>
      <c r="WH69" s="16"/>
      <c r="WI69" s="16"/>
      <c r="WJ69" s="16"/>
      <c r="WK69" s="16"/>
      <c r="WL69" s="16"/>
      <c r="WM69" s="16"/>
      <c r="WN69" s="16"/>
      <c r="WO69" s="16"/>
      <c r="WP69" s="16"/>
      <c r="WQ69" s="16"/>
      <c r="WR69" s="16"/>
      <c r="WS69" s="16"/>
      <c r="WT69" s="16"/>
      <c r="WU69" s="16"/>
      <c r="WV69" s="16"/>
      <c r="WW69" s="16"/>
      <c r="WX69" s="16"/>
      <c r="WY69" s="16"/>
      <c r="WZ69" s="16"/>
      <c r="XA69" s="16"/>
      <c r="XB69" s="16"/>
      <c r="XC69" s="16"/>
      <c r="XD69" s="16"/>
      <c r="XE69" s="16"/>
      <c r="XF69" s="16"/>
      <c r="XG69" s="16"/>
      <c r="XH69" s="16"/>
      <c r="XI69" s="16"/>
      <c r="XJ69" s="16"/>
      <c r="XK69" s="16"/>
      <c r="XL69" s="16"/>
      <c r="XM69" s="16"/>
      <c r="XN69" s="16"/>
      <c r="XO69" s="16"/>
      <c r="XP69" s="16"/>
      <c r="XQ69" s="16"/>
      <c r="XR69" s="16"/>
      <c r="XS69" s="16"/>
      <c r="XT69" s="16"/>
      <c r="XU69" s="16"/>
      <c r="XV69" s="16"/>
      <c r="XW69" s="16"/>
      <c r="XX69" s="16"/>
      <c r="XY69" s="16"/>
      <c r="XZ69" s="16"/>
      <c r="YA69" s="16"/>
      <c r="YB69" s="16"/>
      <c r="YC69" s="16"/>
      <c r="YD69" s="16"/>
      <c r="YE69" s="16"/>
      <c r="YF69" s="16"/>
      <c r="YG69" s="16"/>
      <c r="YH69" s="16"/>
      <c r="YI69" s="16"/>
      <c r="YJ69" s="16"/>
      <c r="YK69" s="16"/>
      <c r="YL69" s="16"/>
      <c r="YM69" s="16"/>
      <c r="YN69" s="16"/>
      <c r="YO69" s="16"/>
      <c r="YP69" s="16"/>
      <c r="YQ69" s="16"/>
      <c r="YR69" s="16"/>
      <c r="YS69" s="16"/>
      <c r="YT69" s="16"/>
      <c r="YU69" s="16"/>
      <c r="YV69" s="16"/>
      <c r="YW69" s="16"/>
      <c r="YX69" s="16"/>
      <c r="YY69" s="16"/>
      <c r="YZ69" s="16"/>
      <c r="ZA69" s="16"/>
      <c r="ZB69" s="16"/>
      <c r="ZC69" s="16"/>
      <c r="ZD69" s="16"/>
      <c r="ZE69" s="16"/>
      <c r="ZF69" s="16"/>
      <c r="ZG69" s="16"/>
      <c r="ZH69" s="16"/>
      <c r="ZI69" s="16"/>
      <c r="ZJ69" s="16"/>
      <c r="ZK69" s="16"/>
      <c r="ZL69" s="16"/>
      <c r="ZM69" s="16"/>
      <c r="ZN69" s="16"/>
      <c r="ZO69" s="16"/>
      <c r="ZP69" s="16"/>
      <c r="ZQ69" s="16"/>
      <c r="ZR69" s="16"/>
      <c r="ZS69" s="16"/>
      <c r="ZT69" s="16"/>
      <c r="ZU69" s="16"/>
      <c r="ZV69" s="16"/>
      <c r="ZW69" s="16"/>
      <c r="ZX69" s="16"/>
      <c r="ZY69" s="16"/>
      <c r="ZZ69" s="16"/>
      <c r="AAA69" s="16"/>
      <c r="AAB69" s="16"/>
      <c r="AAC69" s="16"/>
      <c r="AAD69" s="16"/>
      <c r="AAE69" s="16"/>
      <c r="AAF69" s="16"/>
      <c r="AAG69" s="16"/>
      <c r="AAH69" s="16"/>
      <c r="AAI69" s="16"/>
      <c r="AAJ69" s="16"/>
      <c r="AAK69" s="16"/>
      <c r="AAL69" s="16"/>
      <c r="AAM69" s="16"/>
      <c r="AAN69" s="16"/>
      <c r="AAO69" s="16"/>
      <c r="AAP69" s="16"/>
      <c r="AAQ69" s="16"/>
      <c r="AAR69" s="16"/>
      <c r="AAS69" s="16"/>
      <c r="AAT69" s="16"/>
      <c r="AAU69" s="16"/>
      <c r="AAV69" s="16"/>
      <c r="AAW69" s="16"/>
      <c r="AAX69" s="16"/>
      <c r="AAY69" s="16"/>
      <c r="AAZ69" s="16"/>
      <c r="ABA69" s="16"/>
      <c r="ABB69" s="16"/>
      <c r="ABC69" s="16"/>
      <c r="ABD69" s="16"/>
      <c r="ABE69" s="16"/>
      <c r="ABF69" s="16"/>
      <c r="ABG69" s="16"/>
      <c r="ABH69" s="16"/>
      <c r="ABI69" s="16"/>
      <c r="ABJ69" s="16"/>
      <c r="ABK69" s="16"/>
      <c r="ABL69" s="16"/>
      <c r="ABM69" s="16"/>
      <c r="ABN69" s="16"/>
      <c r="ABO69" s="16"/>
      <c r="ABP69" s="16"/>
      <c r="ABQ69" s="16"/>
      <c r="ABR69" s="16"/>
      <c r="ABS69" s="16"/>
      <c r="ABT69" s="16"/>
      <c r="ABU69" s="16"/>
      <c r="ABV69" s="16"/>
      <c r="ABW69" s="16"/>
      <c r="ABX69" s="16"/>
      <c r="ABY69" s="16"/>
      <c r="ABZ69" s="16"/>
      <c r="ACA69" s="16"/>
      <c r="ACB69" s="16"/>
      <c r="ACC69" s="16"/>
      <c r="ACD69" s="16"/>
      <c r="ACE69" s="16"/>
      <c r="ACF69" s="16"/>
      <c r="ACG69" s="16"/>
      <c r="ACH69" s="16"/>
      <c r="ACI69" s="16"/>
      <c r="ACJ69" s="16"/>
      <c r="ACK69" s="16"/>
      <c r="ACL69" s="16"/>
      <c r="ACM69" s="16"/>
      <c r="ACN69" s="16"/>
      <c r="ACO69" s="16"/>
      <c r="ACP69" s="16"/>
      <c r="ACQ69" s="16"/>
      <c r="ACR69" s="16"/>
      <c r="ACS69" s="16"/>
      <c r="ACT69" s="16"/>
      <c r="ACU69" s="16"/>
      <c r="ACV69" s="16"/>
      <c r="ACW69" s="16"/>
      <c r="ACX69" s="16"/>
      <c r="ACY69" s="16"/>
      <c r="ACZ69" s="16"/>
      <c r="ADA69" s="16"/>
      <c r="ADB69" s="16"/>
      <c r="ADC69" s="16"/>
      <c r="ADD69" s="16"/>
      <c r="ADE69" s="16"/>
      <c r="ADF69" s="16"/>
      <c r="ADG69" s="16"/>
      <c r="ADH69" s="16"/>
      <c r="ADI69" s="16"/>
      <c r="ADJ69" s="16"/>
      <c r="ADK69" s="16"/>
      <c r="ADL69" s="16"/>
      <c r="ADM69" s="16"/>
      <c r="ADN69" s="16"/>
      <c r="ADO69" s="16"/>
      <c r="ADP69" s="16"/>
      <c r="ADQ69" s="16"/>
      <c r="ADR69" s="16"/>
      <c r="ADS69" s="16"/>
      <c r="ADT69" s="16"/>
      <c r="ADU69" s="16"/>
      <c r="ADV69" s="16"/>
      <c r="ADW69" s="16"/>
      <c r="ADX69" s="16"/>
      <c r="ADY69" s="16"/>
      <c r="ADZ69" s="16"/>
      <c r="AEA69" s="16"/>
      <c r="AEB69" s="16"/>
      <c r="AEC69" s="16"/>
      <c r="AED69" s="16"/>
      <c r="AEE69" s="16"/>
      <c r="AEF69" s="16"/>
      <c r="AEG69" s="16"/>
      <c r="AEH69" s="16"/>
      <c r="AEI69" s="16"/>
      <c r="AEJ69" s="16"/>
      <c r="AEK69" s="16"/>
      <c r="AEL69" s="16"/>
      <c r="AEM69" s="16"/>
      <c r="AEN69" s="16"/>
      <c r="AEO69" s="16"/>
      <c r="AEP69" s="16"/>
      <c r="AEQ69" s="16"/>
      <c r="AER69" s="16"/>
      <c r="AES69" s="16"/>
      <c r="AET69" s="16"/>
      <c r="AEU69" s="16"/>
      <c r="AEV69" s="16"/>
      <c r="AEW69" s="16"/>
      <c r="AEX69" s="16"/>
      <c r="AEY69" s="16"/>
      <c r="AEZ69" s="16"/>
      <c r="AFA69" s="16"/>
      <c r="AFB69" s="16"/>
      <c r="AFC69" s="16"/>
      <c r="AFD69" s="16"/>
      <c r="AFE69" s="16"/>
      <c r="AFF69" s="16"/>
      <c r="AFG69" s="16"/>
      <c r="AFH69" s="16"/>
      <c r="AFI69" s="16"/>
      <c r="AFJ69" s="16"/>
      <c r="AFK69" s="16"/>
      <c r="AFL69" s="16"/>
      <c r="AFM69" s="16"/>
      <c r="AFN69" s="16"/>
      <c r="AFO69" s="16"/>
      <c r="AFP69" s="16"/>
      <c r="AFQ69" s="16"/>
      <c r="AFR69" s="16"/>
      <c r="AFS69" s="16"/>
      <c r="AFT69" s="16"/>
      <c r="AFU69" s="16"/>
      <c r="AFV69" s="16"/>
      <c r="AFW69" s="16"/>
      <c r="AFX69" s="16"/>
      <c r="AFY69" s="16"/>
      <c r="AFZ69" s="16"/>
      <c r="AGA69" s="16"/>
      <c r="AGB69" s="16"/>
      <c r="AGC69" s="16"/>
      <c r="AGD69" s="16"/>
      <c r="AGE69" s="16"/>
      <c r="AGF69" s="16"/>
      <c r="AGG69" s="16"/>
      <c r="AGH69" s="16"/>
      <c r="AGI69" s="16"/>
      <c r="AGJ69" s="16"/>
      <c r="AGK69" s="16"/>
      <c r="AGL69" s="16"/>
      <c r="AGM69" s="16"/>
      <c r="AGN69" s="16"/>
      <c r="AGO69" s="16"/>
      <c r="AGP69" s="16"/>
      <c r="AGQ69" s="16"/>
      <c r="AGR69" s="16"/>
      <c r="AGS69" s="16"/>
      <c r="AGT69" s="16"/>
      <c r="AGU69" s="16"/>
      <c r="AGV69" s="16"/>
      <c r="AGW69" s="16"/>
      <c r="AGX69" s="16"/>
      <c r="AGY69" s="16"/>
      <c r="AGZ69" s="16"/>
      <c r="AHA69" s="16"/>
      <c r="AHB69" s="16"/>
      <c r="AHC69" s="16"/>
      <c r="AHD69" s="16"/>
      <c r="AHE69" s="16"/>
      <c r="AHF69" s="16"/>
      <c r="AHG69" s="16"/>
      <c r="AHH69" s="16"/>
      <c r="AHI69" s="16"/>
      <c r="AHJ69" s="16"/>
      <c r="AHK69" s="16"/>
      <c r="AHL69" s="16"/>
      <c r="AHM69" s="16"/>
      <c r="AHN69" s="16"/>
      <c r="AHO69" s="16"/>
      <c r="AHP69" s="16"/>
      <c r="AHQ69" s="16"/>
      <c r="AHR69" s="16"/>
      <c r="AHS69" s="16"/>
      <c r="AHT69" s="16"/>
      <c r="AHU69" s="16"/>
      <c r="AHV69" s="16"/>
      <c r="AHW69" s="16"/>
      <c r="AHX69" s="16"/>
      <c r="AHY69" s="16"/>
      <c r="AHZ69" s="16"/>
      <c r="AIA69" s="16"/>
      <c r="AIB69" s="16"/>
      <c r="AIC69" s="16"/>
      <c r="AID69" s="16"/>
      <c r="AIE69" s="16"/>
      <c r="AIF69" s="16"/>
      <c r="AIG69" s="16"/>
      <c r="AIH69" s="16"/>
      <c r="AII69" s="16"/>
      <c r="AIJ69" s="16"/>
      <c r="AIK69" s="16"/>
      <c r="AIL69" s="16"/>
      <c r="AIM69" s="16"/>
      <c r="AIN69" s="16"/>
      <c r="AIO69" s="16"/>
      <c r="AIP69" s="16"/>
      <c r="AIQ69" s="16"/>
      <c r="AIR69" s="16"/>
      <c r="AIS69" s="16"/>
      <c r="AIT69" s="16"/>
      <c r="AIU69" s="16"/>
      <c r="AIV69" s="16"/>
      <c r="AIW69" s="16"/>
      <c r="AIX69" s="16"/>
      <c r="AIY69" s="16"/>
      <c r="AIZ69" s="16"/>
      <c r="AJA69" s="16"/>
      <c r="AJB69" s="16"/>
      <c r="AJC69" s="16"/>
      <c r="AJD69" s="16"/>
      <c r="AJE69" s="16"/>
      <c r="AJF69" s="16"/>
      <c r="AJG69" s="16"/>
      <c r="AJH69" s="16"/>
      <c r="AJI69" s="16"/>
      <c r="AJJ69" s="16"/>
      <c r="AJK69" s="16"/>
      <c r="AJL69" s="16"/>
      <c r="AJM69" s="16"/>
      <c r="AJN69" s="16"/>
      <c r="AJO69" s="16"/>
      <c r="AJP69" s="16"/>
      <c r="AJQ69" s="16"/>
      <c r="AJR69" s="16"/>
      <c r="AJS69" s="16"/>
      <c r="AJT69" s="16"/>
      <c r="AJU69" s="16"/>
      <c r="AJV69" s="16"/>
      <c r="AJW69" s="16"/>
      <c r="AJX69" s="16"/>
      <c r="AJY69" s="16"/>
      <c r="AJZ69" s="16"/>
      <c r="AKA69" s="16"/>
      <c r="AKB69" s="16"/>
      <c r="AKC69" s="16"/>
      <c r="AKD69" s="16"/>
      <c r="AKE69" s="16"/>
      <c r="AKF69" s="16"/>
      <c r="AKG69" s="16"/>
      <c r="AKH69" s="16"/>
      <c r="AKI69" s="16"/>
      <c r="AKJ69" s="16"/>
      <c r="AKK69" s="16"/>
      <c r="AKL69" s="16"/>
      <c r="AKM69" s="16"/>
      <c r="AKN69" s="16"/>
      <c r="AKO69" s="16"/>
      <c r="AKP69" s="16"/>
      <c r="AKQ69" s="16"/>
      <c r="AKR69" s="16"/>
      <c r="AKS69" s="16"/>
      <c r="AKT69" s="16"/>
      <c r="AKU69" s="16"/>
      <c r="AKV69" s="16"/>
      <c r="AKW69" s="16"/>
      <c r="AKX69" s="16"/>
      <c r="AKY69" s="16"/>
      <c r="AKZ69" s="16"/>
      <c r="ALA69" s="16"/>
      <c r="ALB69" s="16"/>
      <c r="ALC69" s="16"/>
      <c r="ALD69" s="16"/>
      <c r="ALE69" s="16"/>
      <c r="ALF69" s="16"/>
      <c r="ALG69" s="16"/>
      <c r="ALH69" s="16"/>
      <c r="ALI69" s="16"/>
      <c r="ALJ69" s="16"/>
      <c r="ALK69" s="16"/>
      <c r="ALL69" s="16"/>
    </row>
    <row r="70" spans="1:1000" customFormat="1" ht="12.75" x14ac:dyDescent="0.2">
      <c r="A70" s="41" t="str">
        <f ca="1">IF(_xll.TM1RPTELLEV($H$40,$H70)=0,"Root",IF(OR(_xll.ELLEV($B$10,$H70)=0,_xll.TM1RPTELLEV($H$40,$H70)+1&gt;=VALUE($L$29)),"Base","Default"))</f>
        <v>Base</v>
      </c>
      <c r="B70" s="16"/>
      <c r="C70" s="16" t="str">
        <f ca="1">_xll.DBRW($G$16,$H70,C$38)</f>
        <v>1</v>
      </c>
      <c r="D70" s="16">
        <f ca="1">_xll.DBRW($D$16,E$7,$H$33,$E$9,$H70,$D$11,$H$34,$D$38)</f>
        <v>0</v>
      </c>
      <c r="E70" s="25">
        <f ca="1">_xll.DBRW($E$16,E$7,$H$33,$E$9,$H70,$D$11,E$38,E$12,E$13)</f>
        <v>0</v>
      </c>
      <c r="F70" s="22"/>
      <c r="G70" s="89" t="str">
        <f ca="1">_xll.DBRW($G$16,$H70,G$13)&amp;IF(_xll.ELLEV($B$10,$H70)&lt;&gt;0,"",IF($D70&lt;&gt;0,"Annual",IF($E70&lt;&gt;0,"LID","")))</f>
        <v/>
      </c>
      <c r="H70" s="94" t="s">
        <v>172</v>
      </c>
      <c r="I70" s="91">
        <f ca="1">_xll.DBRW($B$16,I$7,$H$33,$D$9,$H70,$D$11,I$12,I$13)</f>
        <v>8765739.1331174411</v>
      </c>
      <c r="J70" s="91">
        <f ca="1">_xll.DBRW($B$16,J$7,$H$33,$D$9,$H70,$D$11,J$12,J$13)</f>
        <v>556220.30261651636</v>
      </c>
      <c r="K70" s="91">
        <f ca="1">_xll.DBRW($B$16,K$7,$H$33,$D$9,$H70,$D$11,K$12,K$13)</f>
        <v>197886.50846485179</v>
      </c>
      <c r="L70" s="91">
        <f ca="1">_xll.DBRW($B$16,L$7,$H$33,$D$9,$H70,$D$11,L$12,L$13)</f>
        <v>-1022940.880418826</v>
      </c>
      <c r="M70" s="91">
        <f ca="1">_xll.DBRW($B$16,M$7,$H$33,$D$9,$H70,$D$11,M$12,M$13)</f>
        <v>322659.93235767848</v>
      </c>
      <c r="N70" s="91">
        <f ca="1">_xll.DBRW($B$16,N$7,$H$33,$D$9,$H70,$D$11,N$12,N$13)</f>
        <v>290737.33087860001</v>
      </c>
      <c r="O70" s="91">
        <f ca="1">_xll.DBRW($B$16,O$7,$H$33,$D$9,$H70,$D$11,O$12,O$13)</f>
        <v>80567.514352833299</v>
      </c>
      <c r="P70" s="91">
        <f ca="1">_xll.DBRW($B$16,P$7,$H$33,$D$9,$H70,$D$11,P$12,P$13)</f>
        <v>226967.635636958</v>
      </c>
      <c r="Q70" s="91">
        <f ca="1">_xll.DBRW($B$16,Q$7,$H$33,$D$9,$H70,$D$11,Q$12,Q$13)</f>
        <v>293103.171366608</v>
      </c>
      <c r="R70" s="91">
        <f ca="1">_xll.DBRW($B$16,R$7,$H$33,$D$9,$H70,$D$11,R$12,R$13)</f>
        <v>-234024.505866002</v>
      </c>
      <c r="S70" s="91">
        <f ca="1">_xll.DBRW($B$16,S$7,$H$33,$D$9,$H70,$D$11,S$12,S$13)</f>
        <v>86763.832265693301</v>
      </c>
      <c r="T70" s="91">
        <f ca="1">_xll.DBRW($B$16,T$7,$H$33,$D$9,$H70,$D$11,T$12,T$13)</f>
        <v>146520.28972349799</v>
      </c>
      <c r="U70" s="91">
        <f ca="1">_xll.DBRW($B$16,U$7,$H$33,$D$9,$H70,$D$11,U$12,U$13)</f>
        <v>125223.827370181</v>
      </c>
      <c r="V70" s="91">
        <f ca="1">_xll.DBRW($B$16,V$7,$H$33,$D$9,$H70,$D$11,V$12,V$13)</f>
        <v>9835424.0918660313</v>
      </c>
      <c r="W70" s="16"/>
      <c r="X70" s="92">
        <f ca="1">_xll.DBRW($B$16,X$7,$H$33,$D$9,$H70,$D$11,X$12,X$13)</f>
        <v>10687335.979859145</v>
      </c>
      <c r="Y70" s="93">
        <f t="shared" ca="1" si="6"/>
        <v>-7.9712277184752822E-2</v>
      </c>
      <c r="Z70" s="16"/>
      <c r="AA70" s="92">
        <f ca="1">_xll.DBRW($B$16,AA$7,$H$33,$D$9,$H70,$D$11,AA$12,AA$13)</f>
        <v>0</v>
      </c>
      <c r="AB70" s="93" t="str">
        <f t="shared" ca="1" si="7"/>
        <v/>
      </c>
      <c r="AC70" s="16"/>
      <c r="AD70" s="111" t="str">
        <f ca="1">_xll.DBRW($B$16,AD$7,$H$33,$D$9,$H70,$D$11,AD$12,AD$13)</f>
        <v/>
      </c>
      <c r="AE70" s="111" t="str">
        <f ca="1">_xll.DBRW($B$16,AE$7,$H$33,$D$9,$H70,$D$11,AE$12,AE$13)</f>
        <v/>
      </c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6"/>
      <c r="EJ70" s="16"/>
      <c r="EK70" s="16"/>
      <c r="EL70" s="16"/>
      <c r="EM70" s="16"/>
      <c r="EN70" s="16"/>
      <c r="EO70" s="16"/>
      <c r="EP70" s="16"/>
      <c r="EQ70" s="16"/>
      <c r="ER70" s="16"/>
      <c r="ES70" s="16"/>
      <c r="ET70" s="16"/>
      <c r="EU70" s="16"/>
      <c r="EV70" s="16"/>
      <c r="EW70" s="16"/>
      <c r="EX70" s="16"/>
      <c r="EY70" s="16"/>
      <c r="EZ70" s="16"/>
      <c r="FA70" s="16"/>
      <c r="FB70" s="16"/>
      <c r="FC70" s="16"/>
      <c r="FD70" s="16"/>
      <c r="FE70" s="16"/>
      <c r="FF70" s="16"/>
      <c r="FG70" s="16"/>
      <c r="FH70" s="16"/>
      <c r="FI70" s="16"/>
      <c r="FJ70" s="16"/>
      <c r="FK70" s="16"/>
      <c r="FL70" s="16"/>
      <c r="FM70" s="16"/>
      <c r="FN70" s="16"/>
      <c r="FO70" s="16"/>
      <c r="FP70" s="16"/>
      <c r="FQ70" s="16"/>
      <c r="FR70" s="16"/>
      <c r="FS70" s="16"/>
      <c r="FT70" s="16"/>
      <c r="FU70" s="16"/>
      <c r="FV70" s="16"/>
      <c r="FW70" s="16"/>
      <c r="FX70" s="16"/>
      <c r="FY70" s="16"/>
      <c r="FZ70" s="16"/>
      <c r="GA70" s="16"/>
      <c r="GB70" s="16"/>
      <c r="GC70" s="16"/>
      <c r="GD70" s="16"/>
      <c r="GE70" s="16"/>
      <c r="GF70" s="16"/>
      <c r="GG70" s="16"/>
      <c r="GH70" s="16"/>
      <c r="GI70" s="16"/>
      <c r="GJ70" s="16"/>
      <c r="GK70" s="16"/>
      <c r="GL70" s="16"/>
      <c r="GM70" s="16"/>
      <c r="GN70" s="16"/>
      <c r="GO70" s="16"/>
      <c r="GP70" s="16"/>
      <c r="GQ70" s="16"/>
      <c r="GR70" s="16"/>
      <c r="GS70" s="16"/>
      <c r="GT70" s="16"/>
      <c r="GU70" s="16"/>
      <c r="GV70" s="16"/>
      <c r="GW70" s="16"/>
      <c r="GX70" s="16"/>
      <c r="GY70" s="16"/>
      <c r="GZ70" s="16"/>
      <c r="HA70" s="16"/>
      <c r="HB70" s="16"/>
      <c r="HC70" s="16"/>
      <c r="HD70" s="16"/>
      <c r="HE70" s="16"/>
      <c r="HF70" s="16"/>
      <c r="HG70" s="16"/>
      <c r="HH70" s="16"/>
      <c r="HI70" s="16"/>
      <c r="HJ70" s="16"/>
      <c r="HK70" s="16"/>
      <c r="HL70" s="16"/>
      <c r="HM70" s="16"/>
      <c r="HN70" s="16"/>
      <c r="HO70" s="16"/>
      <c r="HP70" s="16"/>
      <c r="HQ70" s="16"/>
      <c r="HR70" s="16"/>
      <c r="HS70" s="16"/>
      <c r="HT70" s="16"/>
      <c r="HU70" s="16"/>
      <c r="HV70" s="16"/>
      <c r="HW70" s="16"/>
      <c r="HX70" s="16"/>
      <c r="HY70" s="16"/>
      <c r="HZ70" s="16"/>
      <c r="IA70" s="16"/>
      <c r="IB70" s="16"/>
      <c r="IC70" s="16"/>
      <c r="ID70" s="16"/>
      <c r="IE70" s="16"/>
      <c r="IF70" s="16"/>
      <c r="IG70" s="16"/>
      <c r="IH70" s="16"/>
      <c r="II70" s="16"/>
      <c r="IJ70" s="16"/>
      <c r="IK70" s="16"/>
      <c r="IL70" s="16"/>
      <c r="IM70" s="16"/>
      <c r="IN70" s="16"/>
      <c r="IO70" s="16"/>
      <c r="IP70" s="16"/>
      <c r="IQ70" s="16"/>
      <c r="IR70" s="16"/>
      <c r="IS70" s="16"/>
      <c r="IT70" s="16"/>
      <c r="IU70" s="16"/>
      <c r="IV70" s="16"/>
      <c r="IW70" s="16"/>
      <c r="IX70" s="16"/>
      <c r="IY70" s="16"/>
      <c r="IZ70" s="16"/>
      <c r="JA70" s="16"/>
      <c r="JB70" s="16"/>
      <c r="JC70" s="16"/>
      <c r="JD70" s="16"/>
      <c r="JE70" s="16"/>
      <c r="JF70" s="16"/>
      <c r="JG70" s="16"/>
      <c r="JH70" s="16"/>
      <c r="JI70" s="16"/>
      <c r="JJ70" s="16"/>
      <c r="JK70" s="16"/>
      <c r="JL70" s="16"/>
      <c r="JM70" s="16"/>
      <c r="JN70" s="16"/>
      <c r="JO70" s="16"/>
      <c r="JP70" s="16"/>
      <c r="JQ70" s="16"/>
      <c r="JR70" s="16"/>
      <c r="JS70" s="16"/>
      <c r="JT70" s="16"/>
      <c r="JU70" s="16"/>
      <c r="JV70" s="16"/>
      <c r="JW70" s="16"/>
      <c r="JX70" s="16"/>
      <c r="JY70" s="16"/>
      <c r="JZ70" s="16"/>
      <c r="KA70" s="16"/>
      <c r="KB70" s="16"/>
      <c r="KC70" s="16"/>
      <c r="KD70" s="16"/>
      <c r="KE70" s="16"/>
      <c r="KF70" s="16"/>
      <c r="KG70" s="16"/>
      <c r="KH70" s="16"/>
      <c r="KI70" s="16"/>
      <c r="KJ70" s="16"/>
      <c r="KK70" s="16"/>
      <c r="KL70" s="16"/>
      <c r="KM70" s="16"/>
      <c r="KN70" s="16"/>
      <c r="KO70" s="16"/>
      <c r="KP70" s="16"/>
      <c r="KQ70" s="16"/>
      <c r="KR70" s="16"/>
      <c r="KS70" s="16"/>
      <c r="KT70" s="16"/>
      <c r="KU70" s="16"/>
      <c r="KV70" s="16"/>
      <c r="KW70" s="16"/>
      <c r="KX70" s="16"/>
      <c r="KY70" s="16"/>
      <c r="KZ70" s="16"/>
      <c r="LA70" s="16"/>
      <c r="LB70" s="16"/>
      <c r="LC70" s="16"/>
      <c r="LD70" s="16"/>
      <c r="LE70" s="16"/>
      <c r="LF70" s="16"/>
      <c r="LG70" s="16"/>
      <c r="LH70" s="16"/>
      <c r="LI70" s="16"/>
      <c r="LJ70" s="16"/>
      <c r="LK70" s="16"/>
      <c r="LL70" s="16"/>
      <c r="LM70" s="16"/>
      <c r="LN70" s="16"/>
      <c r="LO70" s="16"/>
      <c r="LP70" s="16"/>
      <c r="LQ70" s="16"/>
      <c r="LR70" s="16"/>
      <c r="LS70" s="16"/>
      <c r="LT70" s="16"/>
      <c r="LU70" s="16"/>
      <c r="LV70" s="16"/>
      <c r="LW70" s="16"/>
      <c r="LX70" s="16"/>
      <c r="LY70" s="16"/>
      <c r="LZ70" s="16"/>
      <c r="MA70" s="16"/>
      <c r="MB70" s="16"/>
      <c r="MC70" s="16"/>
      <c r="MD70" s="16"/>
      <c r="ME70" s="16"/>
      <c r="MF70" s="16"/>
      <c r="MG70" s="16"/>
      <c r="MH70" s="16"/>
      <c r="MI70" s="16"/>
      <c r="MJ70" s="16"/>
      <c r="MK70" s="16"/>
      <c r="ML70" s="16"/>
      <c r="MM70" s="16"/>
      <c r="MN70" s="16"/>
      <c r="MO70" s="16"/>
      <c r="MP70" s="16"/>
      <c r="MQ70" s="16"/>
      <c r="MR70" s="16"/>
      <c r="MS70" s="16"/>
      <c r="MT70" s="16"/>
      <c r="MU70" s="16"/>
      <c r="MV70" s="16"/>
      <c r="MW70" s="16"/>
      <c r="MX70" s="16"/>
      <c r="MY70" s="16"/>
      <c r="MZ70" s="16"/>
      <c r="NA70" s="16"/>
      <c r="NB70" s="16"/>
      <c r="NC70" s="16"/>
      <c r="ND70" s="16"/>
      <c r="NE70" s="16"/>
      <c r="NF70" s="16"/>
      <c r="NG70" s="16"/>
      <c r="NH70" s="16"/>
      <c r="NI70" s="16"/>
      <c r="NJ70" s="16"/>
      <c r="NK70" s="16"/>
      <c r="NL70" s="16"/>
      <c r="NM70" s="16"/>
      <c r="NN70" s="16"/>
      <c r="NO70" s="16"/>
      <c r="NP70" s="16"/>
      <c r="NQ70" s="16"/>
      <c r="NR70" s="16"/>
      <c r="NS70" s="16"/>
      <c r="NT70" s="16"/>
      <c r="NU70" s="16"/>
      <c r="NV70" s="16"/>
      <c r="NW70" s="16"/>
      <c r="NX70" s="16"/>
      <c r="NY70" s="16"/>
      <c r="NZ70" s="16"/>
      <c r="OA70" s="16"/>
      <c r="OB70" s="16"/>
      <c r="OC70" s="16"/>
      <c r="OD70" s="16"/>
      <c r="OE70" s="16"/>
      <c r="OF70" s="16"/>
      <c r="OG70" s="16"/>
      <c r="OH70" s="16"/>
      <c r="OI70" s="16"/>
      <c r="OJ70" s="16"/>
      <c r="OK70" s="16"/>
      <c r="OL70" s="16"/>
      <c r="OM70" s="16"/>
      <c r="ON70" s="16"/>
      <c r="OO70" s="16"/>
      <c r="OP70" s="16"/>
      <c r="OQ70" s="16"/>
      <c r="OR70" s="16"/>
      <c r="OS70" s="16"/>
      <c r="OT70" s="16"/>
      <c r="OU70" s="16"/>
      <c r="OV70" s="16"/>
      <c r="OW70" s="16"/>
      <c r="OX70" s="16"/>
      <c r="OY70" s="16"/>
      <c r="OZ70" s="16"/>
      <c r="PA70" s="16"/>
      <c r="PB70" s="16"/>
      <c r="PC70" s="16"/>
      <c r="PD70" s="16"/>
      <c r="PE70" s="16"/>
      <c r="PF70" s="16"/>
      <c r="PG70" s="16"/>
      <c r="PH70" s="16"/>
      <c r="PI70" s="16"/>
      <c r="PJ70" s="16"/>
      <c r="PK70" s="16"/>
      <c r="PL70" s="16"/>
      <c r="PM70" s="16"/>
      <c r="PN70" s="16"/>
      <c r="PO70" s="16"/>
      <c r="PP70" s="16"/>
      <c r="PQ70" s="16"/>
      <c r="PR70" s="16"/>
      <c r="PS70" s="16"/>
      <c r="PT70" s="16"/>
      <c r="PU70" s="16"/>
      <c r="PV70" s="16"/>
      <c r="PW70" s="16"/>
      <c r="PX70" s="16"/>
      <c r="PY70" s="16"/>
      <c r="PZ70" s="16"/>
      <c r="QA70" s="16"/>
      <c r="QB70" s="16"/>
      <c r="QC70" s="16"/>
      <c r="QD70" s="16"/>
      <c r="QE70" s="16"/>
      <c r="QF70" s="16"/>
      <c r="QG70" s="16"/>
      <c r="QH70" s="16"/>
      <c r="QI70" s="16"/>
      <c r="QJ70" s="16"/>
      <c r="QK70" s="16"/>
      <c r="QL70" s="16"/>
      <c r="QM70" s="16"/>
      <c r="QN70" s="16"/>
      <c r="QO70" s="16"/>
      <c r="QP70" s="16"/>
      <c r="QQ70" s="16"/>
      <c r="QR70" s="16"/>
      <c r="QS70" s="16"/>
      <c r="QT70" s="16"/>
      <c r="QU70" s="16"/>
      <c r="QV70" s="16"/>
      <c r="QW70" s="16"/>
      <c r="QX70" s="16"/>
      <c r="QY70" s="16"/>
      <c r="QZ70" s="16"/>
      <c r="RA70" s="16"/>
      <c r="RB70" s="16"/>
      <c r="RC70" s="16"/>
      <c r="RD70" s="16"/>
      <c r="RE70" s="16"/>
      <c r="RF70" s="16"/>
      <c r="RG70" s="16"/>
      <c r="RH70" s="16"/>
      <c r="RI70" s="16"/>
      <c r="RJ70" s="16"/>
      <c r="RK70" s="16"/>
      <c r="RL70" s="16"/>
      <c r="RM70" s="16"/>
      <c r="RN70" s="16"/>
      <c r="RO70" s="16"/>
      <c r="RP70" s="16"/>
      <c r="RQ70" s="16"/>
      <c r="RR70" s="16"/>
      <c r="RS70" s="16"/>
      <c r="RT70" s="16"/>
      <c r="RU70" s="16"/>
      <c r="RV70" s="16"/>
      <c r="RW70" s="16"/>
      <c r="RX70" s="16"/>
      <c r="RY70" s="16"/>
      <c r="RZ70" s="16"/>
      <c r="SA70" s="16"/>
      <c r="SB70" s="16"/>
      <c r="SC70" s="16"/>
      <c r="SD70" s="16"/>
      <c r="SE70" s="16"/>
      <c r="SF70" s="16"/>
      <c r="SG70" s="16"/>
      <c r="SH70" s="16"/>
      <c r="SI70" s="16"/>
      <c r="SJ70" s="16"/>
      <c r="SK70" s="16"/>
      <c r="SL70" s="16"/>
      <c r="SM70" s="16"/>
      <c r="SN70" s="16"/>
      <c r="SO70" s="16"/>
      <c r="SP70" s="16"/>
      <c r="SQ70" s="16"/>
      <c r="SR70" s="16"/>
      <c r="SS70" s="16"/>
      <c r="ST70" s="16"/>
      <c r="SU70" s="16"/>
      <c r="SV70" s="16"/>
      <c r="SW70" s="16"/>
      <c r="SX70" s="16"/>
      <c r="SY70" s="16"/>
      <c r="SZ70" s="16"/>
      <c r="TA70" s="16"/>
      <c r="TB70" s="16"/>
      <c r="TC70" s="16"/>
      <c r="TD70" s="16"/>
      <c r="TE70" s="16"/>
      <c r="TF70" s="16"/>
      <c r="TG70" s="16"/>
      <c r="TH70" s="16"/>
      <c r="TI70" s="16"/>
      <c r="TJ70" s="16"/>
      <c r="TK70" s="16"/>
      <c r="TL70" s="16"/>
      <c r="TM70" s="16"/>
      <c r="TN70" s="16"/>
      <c r="TO70" s="16"/>
      <c r="TP70" s="16"/>
      <c r="TQ70" s="16"/>
      <c r="TR70" s="16"/>
      <c r="TS70" s="16"/>
      <c r="TT70" s="16"/>
      <c r="TU70" s="16"/>
      <c r="TV70" s="16"/>
      <c r="TW70" s="16"/>
      <c r="TX70" s="16"/>
      <c r="TY70" s="16"/>
      <c r="TZ70" s="16"/>
      <c r="UA70" s="16"/>
      <c r="UB70" s="16"/>
      <c r="UC70" s="16"/>
      <c r="UD70" s="16"/>
      <c r="UE70" s="16"/>
      <c r="UF70" s="16"/>
      <c r="UG70" s="16"/>
      <c r="UH70" s="16"/>
      <c r="UI70" s="16"/>
      <c r="UJ70" s="16"/>
      <c r="UK70" s="16"/>
      <c r="UL70" s="16"/>
      <c r="UM70" s="16"/>
      <c r="UN70" s="16"/>
      <c r="UO70" s="16"/>
      <c r="UP70" s="16"/>
      <c r="UQ70" s="16"/>
      <c r="UR70" s="16"/>
      <c r="US70" s="16"/>
      <c r="UT70" s="16"/>
      <c r="UU70" s="16"/>
      <c r="UV70" s="16"/>
      <c r="UW70" s="16"/>
      <c r="UX70" s="16"/>
      <c r="UY70" s="16"/>
      <c r="UZ70" s="16"/>
      <c r="VA70" s="16"/>
      <c r="VB70" s="16"/>
      <c r="VC70" s="16"/>
      <c r="VD70" s="16"/>
      <c r="VE70" s="16"/>
      <c r="VF70" s="16"/>
      <c r="VG70" s="16"/>
      <c r="VH70" s="16"/>
      <c r="VI70" s="16"/>
      <c r="VJ70" s="16"/>
      <c r="VK70" s="16"/>
      <c r="VL70" s="16"/>
      <c r="VM70" s="16"/>
      <c r="VN70" s="16"/>
      <c r="VO70" s="16"/>
      <c r="VP70" s="16"/>
      <c r="VQ70" s="16"/>
      <c r="VR70" s="16"/>
      <c r="VS70" s="16"/>
      <c r="VT70" s="16"/>
      <c r="VU70" s="16"/>
      <c r="VV70" s="16"/>
      <c r="VW70" s="16"/>
      <c r="VX70" s="16"/>
      <c r="VY70" s="16"/>
      <c r="VZ70" s="16"/>
      <c r="WA70" s="16"/>
      <c r="WB70" s="16"/>
      <c r="WC70" s="16"/>
      <c r="WD70" s="16"/>
      <c r="WE70" s="16"/>
      <c r="WF70" s="16"/>
      <c r="WG70" s="16"/>
      <c r="WH70" s="16"/>
      <c r="WI70" s="16"/>
      <c r="WJ70" s="16"/>
      <c r="WK70" s="16"/>
      <c r="WL70" s="16"/>
      <c r="WM70" s="16"/>
      <c r="WN70" s="16"/>
      <c r="WO70" s="16"/>
      <c r="WP70" s="16"/>
      <c r="WQ70" s="16"/>
      <c r="WR70" s="16"/>
      <c r="WS70" s="16"/>
      <c r="WT70" s="16"/>
      <c r="WU70" s="16"/>
      <c r="WV70" s="16"/>
      <c r="WW70" s="16"/>
      <c r="WX70" s="16"/>
      <c r="WY70" s="16"/>
      <c r="WZ70" s="16"/>
      <c r="XA70" s="16"/>
      <c r="XB70" s="16"/>
      <c r="XC70" s="16"/>
      <c r="XD70" s="16"/>
      <c r="XE70" s="16"/>
      <c r="XF70" s="16"/>
      <c r="XG70" s="16"/>
      <c r="XH70" s="16"/>
      <c r="XI70" s="16"/>
      <c r="XJ70" s="16"/>
      <c r="XK70" s="16"/>
      <c r="XL70" s="16"/>
      <c r="XM70" s="16"/>
      <c r="XN70" s="16"/>
      <c r="XO70" s="16"/>
      <c r="XP70" s="16"/>
      <c r="XQ70" s="16"/>
      <c r="XR70" s="16"/>
      <c r="XS70" s="16"/>
      <c r="XT70" s="16"/>
      <c r="XU70" s="16"/>
      <c r="XV70" s="16"/>
      <c r="XW70" s="16"/>
      <c r="XX70" s="16"/>
      <c r="XY70" s="16"/>
      <c r="XZ70" s="16"/>
      <c r="YA70" s="16"/>
      <c r="YB70" s="16"/>
      <c r="YC70" s="16"/>
      <c r="YD70" s="16"/>
      <c r="YE70" s="16"/>
      <c r="YF70" s="16"/>
      <c r="YG70" s="16"/>
      <c r="YH70" s="16"/>
      <c r="YI70" s="16"/>
      <c r="YJ70" s="16"/>
      <c r="YK70" s="16"/>
      <c r="YL70" s="16"/>
      <c r="YM70" s="16"/>
      <c r="YN70" s="16"/>
      <c r="YO70" s="16"/>
      <c r="YP70" s="16"/>
      <c r="YQ70" s="16"/>
      <c r="YR70" s="16"/>
      <c r="YS70" s="16"/>
      <c r="YT70" s="16"/>
      <c r="YU70" s="16"/>
      <c r="YV70" s="16"/>
      <c r="YW70" s="16"/>
      <c r="YX70" s="16"/>
      <c r="YY70" s="16"/>
      <c r="YZ70" s="16"/>
      <c r="ZA70" s="16"/>
      <c r="ZB70" s="16"/>
      <c r="ZC70" s="16"/>
      <c r="ZD70" s="16"/>
      <c r="ZE70" s="16"/>
      <c r="ZF70" s="16"/>
      <c r="ZG70" s="16"/>
      <c r="ZH70" s="16"/>
      <c r="ZI70" s="16"/>
      <c r="ZJ70" s="16"/>
      <c r="ZK70" s="16"/>
      <c r="ZL70" s="16"/>
      <c r="ZM70" s="16"/>
      <c r="ZN70" s="16"/>
      <c r="ZO70" s="16"/>
      <c r="ZP70" s="16"/>
      <c r="ZQ70" s="16"/>
      <c r="ZR70" s="16"/>
      <c r="ZS70" s="16"/>
      <c r="ZT70" s="16"/>
      <c r="ZU70" s="16"/>
      <c r="ZV70" s="16"/>
      <c r="ZW70" s="16"/>
      <c r="ZX70" s="16"/>
      <c r="ZY70" s="16"/>
      <c r="ZZ70" s="16"/>
      <c r="AAA70" s="16"/>
      <c r="AAB70" s="16"/>
      <c r="AAC70" s="16"/>
      <c r="AAD70" s="16"/>
      <c r="AAE70" s="16"/>
      <c r="AAF70" s="16"/>
      <c r="AAG70" s="16"/>
      <c r="AAH70" s="16"/>
      <c r="AAI70" s="16"/>
      <c r="AAJ70" s="16"/>
      <c r="AAK70" s="16"/>
      <c r="AAL70" s="16"/>
      <c r="AAM70" s="16"/>
      <c r="AAN70" s="16"/>
      <c r="AAO70" s="16"/>
      <c r="AAP70" s="16"/>
      <c r="AAQ70" s="16"/>
      <c r="AAR70" s="16"/>
      <c r="AAS70" s="16"/>
      <c r="AAT70" s="16"/>
      <c r="AAU70" s="16"/>
      <c r="AAV70" s="16"/>
      <c r="AAW70" s="16"/>
      <c r="AAX70" s="16"/>
      <c r="AAY70" s="16"/>
      <c r="AAZ70" s="16"/>
      <c r="ABA70" s="16"/>
      <c r="ABB70" s="16"/>
      <c r="ABC70" s="16"/>
      <c r="ABD70" s="16"/>
      <c r="ABE70" s="16"/>
      <c r="ABF70" s="16"/>
      <c r="ABG70" s="16"/>
      <c r="ABH70" s="16"/>
      <c r="ABI70" s="16"/>
      <c r="ABJ70" s="16"/>
      <c r="ABK70" s="16"/>
      <c r="ABL70" s="16"/>
      <c r="ABM70" s="16"/>
      <c r="ABN70" s="16"/>
      <c r="ABO70" s="16"/>
      <c r="ABP70" s="16"/>
      <c r="ABQ70" s="16"/>
      <c r="ABR70" s="16"/>
      <c r="ABS70" s="16"/>
      <c r="ABT70" s="16"/>
      <c r="ABU70" s="16"/>
      <c r="ABV70" s="16"/>
      <c r="ABW70" s="16"/>
      <c r="ABX70" s="16"/>
      <c r="ABY70" s="16"/>
      <c r="ABZ70" s="16"/>
      <c r="ACA70" s="16"/>
      <c r="ACB70" s="16"/>
      <c r="ACC70" s="16"/>
      <c r="ACD70" s="16"/>
      <c r="ACE70" s="16"/>
      <c r="ACF70" s="16"/>
      <c r="ACG70" s="16"/>
      <c r="ACH70" s="16"/>
      <c r="ACI70" s="16"/>
      <c r="ACJ70" s="16"/>
      <c r="ACK70" s="16"/>
      <c r="ACL70" s="16"/>
      <c r="ACM70" s="16"/>
      <c r="ACN70" s="16"/>
      <c r="ACO70" s="16"/>
      <c r="ACP70" s="16"/>
      <c r="ACQ70" s="16"/>
      <c r="ACR70" s="16"/>
      <c r="ACS70" s="16"/>
      <c r="ACT70" s="16"/>
      <c r="ACU70" s="16"/>
      <c r="ACV70" s="16"/>
      <c r="ACW70" s="16"/>
      <c r="ACX70" s="16"/>
      <c r="ACY70" s="16"/>
      <c r="ACZ70" s="16"/>
      <c r="ADA70" s="16"/>
      <c r="ADB70" s="16"/>
      <c r="ADC70" s="16"/>
      <c r="ADD70" s="16"/>
      <c r="ADE70" s="16"/>
      <c r="ADF70" s="16"/>
      <c r="ADG70" s="16"/>
      <c r="ADH70" s="16"/>
      <c r="ADI70" s="16"/>
      <c r="ADJ70" s="16"/>
      <c r="ADK70" s="16"/>
      <c r="ADL70" s="16"/>
      <c r="ADM70" s="16"/>
      <c r="ADN70" s="16"/>
      <c r="ADO70" s="16"/>
      <c r="ADP70" s="16"/>
      <c r="ADQ70" s="16"/>
      <c r="ADR70" s="16"/>
      <c r="ADS70" s="16"/>
      <c r="ADT70" s="16"/>
      <c r="ADU70" s="16"/>
      <c r="ADV70" s="16"/>
      <c r="ADW70" s="16"/>
      <c r="ADX70" s="16"/>
      <c r="ADY70" s="16"/>
      <c r="ADZ70" s="16"/>
      <c r="AEA70" s="16"/>
      <c r="AEB70" s="16"/>
      <c r="AEC70" s="16"/>
      <c r="AED70" s="16"/>
      <c r="AEE70" s="16"/>
      <c r="AEF70" s="16"/>
      <c r="AEG70" s="16"/>
      <c r="AEH70" s="16"/>
      <c r="AEI70" s="16"/>
      <c r="AEJ70" s="16"/>
      <c r="AEK70" s="16"/>
      <c r="AEL70" s="16"/>
      <c r="AEM70" s="16"/>
      <c r="AEN70" s="16"/>
      <c r="AEO70" s="16"/>
      <c r="AEP70" s="16"/>
      <c r="AEQ70" s="16"/>
      <c r="AER70" s="16"/>
      <c r="AES70" s="16"/>
      <c r="AET70" s="16"/>
      <c r="AEU70" s="16"/>
      <c r="AEV70" s="16"/>
      <c r="AEW70" s="16"/>
      <c r="AEX70" s="16"/>
      <c r="AEY70" s="16"/>
      <c r="AEZ70" s="16"/>
      <c r="AFA70" s="16"/>
      <c r="AFB70" s="16"/>
      <c r="AFC70" s="16"/>
      <c r="AFD70" s="16"/>
      <c r="AFE70" s="16"/>
      <c r="AFF70" s="16"/>
      <c r="AFG70" s="16"/>
      <c r="AFH70" s="16"/>
      <c r="AFI70" s="16"/>
      <c r="AFJ70" s="16"/>
      <c r="AFK70" s="16"/>
      <c r="AFL70" s="16"/>
      <c r="AFM70" s="16"/>
      <c r="AFN70" s="16"/>
      <c r="AFO70" s="16"/>
      <c r="AFP70" s="16"/>
      <c r="AFQ70" s="16"/>
      <c r="AFR70" s="16"/>
      <c r="AFS70" s="16"/>
      <c r="AFT70" s="16"/>
      <c r="AFU70" s="16"/>
      <c r="AFV70" s="16"/>
      <c r="AFW70" s="16"/>
      <c r="AFX70" s="16"/>
      <c r="AFY70" s="16"/>
      <c r="AFZ70" s="16"/>
      <c r="AGA70" s="16"/>
      <c r="AGB70" s="16"/>
      <c r="AGC70" s="16"/>
      <c r="AGD70" s="16"/>
      <c r="AGE70" s="16"/>
      <c r="AGF70" s="16"/>
      <c r="AGG70" s="16"/>
      <c r="AGH70" s="16"/>
      <c r="AGI70" s="16"/>
      <c r="AGJ70" s="16"/>
      <c r="AGK70" s="16"/>
      <c r="AGL70" s="16"/>
      <c r="AGM70" s="16"/>
      <c r="AGN70" s="16"/>
      <c r="AGO70" s="16"/>
      <c r="AGP70" s="16"/>
      <c r="AGQ70" s="16"/>
      <c r="AGR70" s="16"/>
      <c r="AGS70" s="16"/>
      <c r="AGT70" s="16"/>
      <c r="AGU70" s="16"/>
      <c r="AGV70" s="16"/>
      <c r="AGW70" s="16"/>
      <c r="AGX70" s="16"/>
      <c r="AGY70" s="16"/>
      <c r="AGZ70" s="16"/>
      <c r="AHA70" s="16"/>
      <c r="AHB70" s="16"/>
      <c r="AHC70" s="16"/>
      <c r="AHD70" s="16"/>
      <c r="AHE70" s="16"/>
      <c r="AHF70" s="16"/>
      <c r="AHG70" s="16"/>
      <c r="AHH70" s="16"/>
      <c r="AHI70" s="16"/>
      <c r="AHJ70" s="16"/>
      <c r="AHK70" s="16"/>
      <c r="AHL70" s="16"/>
      <c r="AHM70" s="16"/>
      <c r="AHN70" s="16"/>
      <c r="AHO70" s="16"/>
      <c r="AHP70" s="16"/>
      <c r="AHQ70" s="16"/>
      <c r="AHR70" s="16"/>
      <c r="AHS70" s="16"/>
      <c r="AHT70" s="16"/>
      <c r="AHU70" s="16"/>
      <c r="AHV70" s="16"/>
      <c r="AHW70" s="16"/>
      <c r="AHX70" s="16"/>
      <c r="AHY70" s="16"/>
      <c r="AHZ70" s="16"/>
      <c r="AIA70" s="16"/>
      <c r="AIB70" s="16"/>
      <c r="AIC70" s="16"/>
      <c r="AID70" s="16"/>
      <c r="AIE70" s="16"/>
      <c r="AIF70" s="16"/>
      <c r="AIG70" s="16"/>
      <c r="AIH70" s="16"/>
      <c r="AII70" s="16"/>
      <c r="AIJ70" s="16"/>
      <c r="AIK70" s="16"/>
      <c r="AIL70" s="16"/>
      <c r="AIM70" s="16"/>
      <c r="AIN70" s="16"/>
      <c r="AIO70" s="16"/>
      <c r="AIP70" s="16"/>
      <c r="AIQ70" s="16"/>
      <c r="AIR70" s="16"/>
      <c r="AIS70" s="16"/>
      <c r="AIT70" s="16"/>
      <c r="AIU70" s="16"/>
      <c r="AIV70" s="16"/>
      <c r="AIW70" s="16"/>
      <c r="AIX70" s="16"/>
      <c r="AIY70" s="16"/>
      <c r="AIZ70" s="16"/>
      <c r="AJA70" s="16"/>
      <c r="AJB70" s="16"/>
      <c r="AJC70" s="16"/>
      <c r="AJD70" s="16"/>
      <c r="AJE70" s="16"/>
      <c r="AJF70" s="16"/>
      <c r="AJG70" s="16"/>
      <c r="AJH70" s="16"/>
      <c r="AJI70" s="16"/>
      <c r="AJJ70" s="16"/>
      <c r="AJK70" s="16"/>
      <c r="AJL70" s="16"/>
      <c r="AJM70" s="16"/>
      <c r="AJN70" s="16"/>
      <c r="AJO70" s="16"/>
      <c r="AJP70" s="16"/>
      <c r="AJQ70" s="16"/>
      <c r="AJR70" s="16"/>
      <c r="AJS70" s="16"/>
      <c r="AJT70" s="16"/>
      <c r="AJU70" s="16"/>
      <c r="AJV70" s="16"/>
      <c r="AJW70" s="16"/>
      <c r="AJX70" s="16"/>
      <c r="AJY70" s="16"/>
      <c r="AJZ70" s="16"/>
      <c r="AKA70" s="16"/>
      <c r="AKB70" s="16"/>
      <c r="AKC70" s="16"/>
      <c r="AKD70" s="16"/>
      <c r="AKE70" s="16"/>
      <c r="AKF70" s="16"/>
      <c r="AKG70" s="16"/>
      <c r="AKH70" s="16"/>
      <c r="AKI70" s="16"/>
      <c r="AKJ70" s="16"/>
      <c r="AKK70" s="16"/>
      <c r="AKL70" s="16"/>
      <c r="AKM70" s="16"/>
      <c r="AKN70" s="16"/>
      <c r="AKO70" s="16"/>
      <c r="AKP70" s="16"/>
      <c r="AKQ70" s="16"/>
      <c r="AKR70" s="16"/>
      <c r="AKS70" s="16"/>
      <c r="AKT70" s="16"/>
      <c r="AKU70" s="16"/>
      <c r="AKV70" s="16"/>
      <c r="AKW70" s="16"/>
      <c r="AKX70" s="16"/>
      <c r="AKY70" s="16"/>
      <c r="AKZ70" s="16"/>
      <c r="ALA70" s="16"/>
      <c r="ALB70" s="16"/>
      <c r="ALC70" s="16"/>
      <c r="ALD70" s="16"/>
      <c r="ALE70" s="16"/>
      <c r="ALF70" s="16"/>
      <c r="ALG70" s="16"/>
      <c r="ALH70" s="16"/>
      <c r="ALI70" s="16"/>
      <c r="ALJ70" s="16"/>
      <c r="ALK70" s="16"/>
      <c r="ALL70" s="16"/>
    </row>
    <row r="71" spans="1:1000" customFormat="1" ht="12.75" x14ac:dyDescent="0.2">
      <c r="A71" s="41" t="str">
        <f ca="1">IF(_xll.TM1RPTELLEV($H$40,$H71)=0,"Root",IF(OR(_xll.ELLEV($B$10,$H71)=0,_xll.TM1RPTELLEV($H$40,$H71)+1&gt;=VALUE($L$29)),"Base","Default"))</f>
        <v>Default</v>
      </c>
      <c r="B71" s="16"/>
      <c r="C71" s="16" t="str">
        <f ca="1">_xll.DBRW($G$16,$H71,C$38)</f>
        <v>1</v>
      </c>
      <c r="D71" s="16">
        <f ca="1">_xll.DBRW($D$16,E$7,$H$33,$E$9,$H71,$D$11,$H$34,$D$38)</f>
        <v>0</v>
      </c>
      <c r="E71" s="25">
        <f ca="1">_xll.DBRW($E$16,E$7,$H$33,$E$9,$H71,$D$11,E$38,E$12,E$13)</f>
        <v>0</v>
      </c>
      <c r="F71" s="22"/>
      <c r="G71" s="44" t="str">
        <f ca="1">_xll.DBRW($G$16,$H71,G$13)&amp;IF(_xll.ELLEV($B$10,$H71)&lt;&gt;0,"",IF($D71&lt;&gt;0,"Annual",IF($E71&lt;&gt;0,"LID","")))</f>
        <v/>
      </c>
      <c r="H71" s="114" t="s">
        <v>173</v>
      </c>
      <c r="I71" s="46">
        <f ca="1">_xll.DBRW($B$16,I$7,$H$33,$D$9,$H71,$D$11,I$12,I$13)</f>
        <v>8765739.1331174411</v>
      </c>
      <c r="J71" s="46">
        <f ca="1">_xll.DBRW($B$16,J$7,$H$33,$D$9,$H71,$D$11,J$12,J$13)</f>
        <v>556220.30261651636</v>
      </c>
      <c r="K71" s="46">
        <f ca="1">_xll.DBRW($B$16,K$7,$H$33,$D$9,$H71,$D$11,K$12,K$13)</f>
        <v>197886.50846485179</v>
      </c>
      <c r="L71" s="46">
        <f ca="1">_xll.DBRW($B$16,L$7,$H$33,$D$9,$H71,$D$11,L$12,L$13)</f>
        <v>-1022940.880418826</v>
      </c>
      <c r="M71" s="46">
        <f ca="1">_xll.DBRW($B$16,M$7,$H$33,$D$9,$H71,$D$11,M$12,M$13)</f>
        <v>322659.93235767848</v>
      </c>
      <c r="N71" s="46">
        <f ca="1">_xll.DBRW($B$16,N$7,$H$33,$D$9,$H71,$D$11,N$12,N$13)</f>
        <v>290737.33087860001</v>
      </c>
      <c r="O71" s="46">
        <f ca="1">_xll.DBRW($B$16,O$7,$H$33,$D$9,$H71,$D$11,O$12,O$13)</f>
        <v>80567.514352833299</v>
      </c>
      <c r="P71" s="46">
        <f ca="1">_xll.DBRW($B$16,P$7,$H$33,$D$9,$H71,$D$11,P$12,P$13)</f>
        <v>226967.635636958</v>
      </c>
      <c r="Q71" s="46">
        <f ca="1">_xll.DBRW($B$16,Q$7,$H$33,$D$9,$H71,$D$11,Q$12,Q$13)</f>
        <v>293103.171366608</v>
      </c>
      <c r="R71" s="46">
        <f ca="1">_xll.DBRW($B$16,R$7,$H$33,$D$9,$H71,$D$11,R$12,R$13)</f>
        <v>-234024.505866002</v>
      </c>
      <c r="S71" s="46">
        <f ca="1">_xll.DBRW($B$16,S$7,$H$33,$D$9,$H71,$D$11,S$12,S$13)</f>
        <v>86763.832265693301</v>
      </c>
      <c r="T71" s="46">
        <f ca="1">_xll.DBRW($B$16,T$7,$H$33,$D$9,$H71,$D$11,T$12,T$13)</f>
        <v>146520.28972349799</v>
      </c>
      <c r="U71" s="46">
        <f ca="1">_xll.DBRW($B$16,U$7,$H$33,$D$9,$H71,$D$11,U$12,U$13)</f>
        <v>125223.827370181</v>
      </c>
      <c r="V71" s="46">
        <f ca="1">_xll.DBRW($B$16,V$7,$H$33,$D$9,$H71,$D$11,V$12,V$13)</f>
        <v>9835424.0918660313</v>
      </c>
      <c r="W71" s="16"/>
      <c r="X71" s="46">
        <f ca="1">_xll.DBRW($B$16,X$7,$H$33,$D$9,$H71,$D$11,X$12,X$13)</f>
        <v>10687335.979859145</v>
      </c>
      <c r="Y71" s="99">
        <f t="shared" ca="1" si="6"/>
        <v>-7.9712277184752822E-2</v>
      </c>
      <c r="Z71" s="16"/>
      <c r="AA71" s="46">
        <f ca="1">_xll.DBRW($B$16,AA$7,$H$33,$D$9,$H71,$D$11,AA$12,AA$13)</f>
        <v>0</v>
      </c>
      <c r="AB71" s="99" t="str">
        <f t="shared" ca="1" si="7"/>
        <v/>
      </c>
      <c r="AC71" s="16"/>
      <c r="AD71" s="109" t="str">
        <f ca="1">_xll.DBRW($B$16,AD$7,$H$33,$D$9,$H71,$D$11,AD$12,AD$13)</f>
        <v/>
      </c>
      <c r="AE71" s="109" t="str">
        <f ca="1">_xll.DBRW($B$16,AE$7,$H$33,$D$9,$H71,$D$11,AE$12,AE$13)</f>
        <v/>
      </c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  <c r="DB71" s="16"/>
      <c r="DC71" s="16"/>
      <c r="DD71" s="16"/>
      <c r="DE71" s="16"/>
      <c r="DF71" s="16"/>
      <c r="DG71" s="16"/>
      <c r="DH71" s="16"/>
      <c r="DI71" s="16"/>
      <c r="DJ71" s="16"/>
      <c r="DK71" s="16"/>
      <c r="DL71" s="16"/>
      <c r="DM71" s="16"/>
      <c r="DN71" s="16"/>
      <c r="DO71" s="16"/>
      <c r="DP71" s="16"/>
      <c r="DQ71" s="16"/>
      <c r="DR71" s="16"/>
      <c r="DS71" s="16"/>
      <c r="DT71" s="16"/>
      <c r="DU71" s="16"/>
      <c r="DV71" s="16"/>
      <c r="DW71" s="16"/>
      <c r="DX71" s="16"/>
      <c r="DY71" s="16"/>
      <c r="DZ71" s="16"/>
      <c r="EA71" s="16"/>
      <c r="EB71" s="16"/>
      <c r="EC71" s="16"/>
      <c r="ED71" s="16"/>
      <c r="EE71" s="16"/>
      <c r="EF71" s="16"/>
      <c r="EG71" s="16"/>
      <c r="EH71" s="16"/>
      <c r="EI71" s="16"/>
      <c r="EJ71" s="16"/>
      <c r="EK71" s="16"/>
      <c r="EL71" s="16"/>
      <c r="EM71" s="16"/>
      <c r="EN71" s="16"/>
      <c r="EO71" s="16"/>
      <c r="EP71" s="16"/>
      <c r="EQ71" s="16"/>
      <c r="ER71" s="16"/>
      <c r="ES71" s="16"/>
      <c r="ET71" s="16"/>
      <c r="EU71" s="16"/>
      <c r="EV71" s="16"/>
      <c r="EW71" s="16"/>
      <c r="EX71" s="16"/>
      <c r="EY71" s="16"/>
      <c r="EZ71" s="16"/>
      <c r="FA71" s="16"/>
      <c r="FB71" s="16"/>
      <c r="FC71" s="16"/>
      <c r="FD71" s="16"/>
      <c r="FE71" s="16"/>
      <c r="FF71" s="16"/>
      <c r="FG71" s="16"/>
      <c r="FH71" s="16"/>
      <c r="FI71" s="16"/>
      <c r="FJ71" s="16"/>
      <c r="FK71" s="16"/>
      <c r="FL71" s="16"/>
      <c r="FM71" s="16"/>
      <c r="FN71" s="16"/>
      <c r="FO71" s="16"/>
      <c r="FP71" s="16"/>
      <c r="FQ71" s="16"/>
      <c r="FR71" s="16"/>
      <c r="FS71" s="16"/>
      <c r="FT71" s="16"/>
      <c r="FU71" s="16"/>
      <c r="FV71" s="16"/>
      <c r="FW71" s="16"/>
      <c r="FX71" s="16"/>
      <c r="FY71" s="16"/>
      <c r="FZ71" s="16"/>
      <c r="GA71" s="16"/>
      <c r="GB71" s="16"/>
      <c r="GC71" s="16"/>
      <c r="GD71" s="16"/>
      <c r="GE71" s="16"/>
      <c r="GF71" s="16"/>
      <c r="GG71" s="16"/>
      <c r="GH71" s="16"/>
      <c r="GI71" s="16"/>
      <c r="GJ71" s="16"/>
      <c r="GK71" s="16"/>
      <c r="GL71" s="16"/>
      <c r="GM71" s="16"/>
      <c r="GN71" s="16"/>
      <c r="GO71" s="16"/>
      <c r="GP71" s="16"/>
      <c r="GQ71" s="16"/>
      <c r="GR71" s="16"/>
      <c r="GS71" s="16"/>
      <c r="GT71" s="16"/>
      <c r="GU71" s="16"/>
      <c r="GV71" s="16"/>
      <c r="GW71" s="16"/>
      <c r="GX71" s="16"/>
      <c r="GY71" s="16"/>
      <c r="GZ71" s="16"/>
      <c r="HA71" s="16"/>
      <c r="HB71" s="16"/>
      <c r="HC71" s="16"/>
      <c r="HD71" s="16"/>
      <c r="HE71" s="16"/>
      <c r="HF71" s="16"/>
      <c r="HG71" s="16"/>
      <c r="HH71" s="16"/>
      <c r="HI71" s="16"/>
      <c r="HJ71" s="16"/>
      <c r="HK71" s="16"/>
      <c r="HL71" s="16"/>
      <c r="HM71" s="16"/>
      <c r="HN71" s="16"/>
      <c r="HO71" s="16"/>
      <c r="HP71" s="16"/>
      <c r="HQ71" s="16"/>
      <c r="HR71" s="16"/>
      <c r="HS71" s="16"/>
      <c r="HT71" s="16"/>
      <c r="HU71" s="16"/>
      <c r="HV71" s="16"/>
      <c r="HW71" s="16"/>
      <c r="HX71" s="16"/>
      <c r="HY71" s="16"/>
      <c r="HZ71" s="16"/>
      <c r="IA71" s="16"/>
      <c r="IB71" s="16"/>
      <c r="IC71" s="16"/>
      <c r="ID71" s="16"/>
      <c r="IE71" s="16"/>
      <c r="IF71" s="16"/>
      <c r="IG71" s="16"/>
      <c r="IH71" s="16"/>
      <c r="II71" s="16"/>
      <c r="IJ71" s="16"/>
      <c r="IK71" s="16"/>
      <c r="IL71" s="16"/>
      <c r="IM71" s="16"/>
      <c r="IN71" s="16"/>
      <c r="IO71" s="16"/>
      <c r="IP71" s="16"/>
      <c r="IQ71" s="16"/>
      <c r="IR71" s="16"/>
      <c r="IS71" s="16"/>
      <c r="IT71" s="16"/>
      <c r="IU71" s="16"/>
      <c r="IV71" s="16"/>
      <c r="IW71" s="16"/>
      <c r="IX71" s="16"/>
      <c r="IY71" s="16"/>
      <c r="IZ71" s="16"/>
      <c r="JA71" s="16"/>
      <c r="JB71" s="16"/>
      <c r="JC71" s="16"/>
      <c r="JD71" s="16"/>
      <c r="JE71" s="16"/>
      <c r="JF71" s="16"/>
      <c r="JG71" s="16"/>
      <c r="JH71" s="16"/>
      <c r="JI71" s="16"/>
      <c r="JJ71" s="16"/>
      <c r="JK71" s="16"/>
      <c r="JL71" s="16"/>
      <c r="JM71" s="16"/>
      <c r="JN71" s="16"/>
      <c r="JO71" s="16"/>
      <c r="JP71" s="16"/>
      <c r="JQ71" s="16"/>
      <c r="JR71" s="16"/>
      <c r="JS71" s="16"/>
      <c r="JT71" s="16"/>
      <c r="JU71" s="16"/>
      <c r="JV71" s="16"/>
      <c r="JW71" s="16"/>
      <c r="JX71" s="16"/>
      <c r="JY71" s="16"/>
      <c r="JZ71" s="16"/>
      <c r="KA71" s="16"/>
      <c r="KB71" s="16"/>
      <c r="KC71" s="16"/>
      <c r="KD71" s="16"/>
      <c r="KE71" s="16"/>
      <c r="KF71" s="16"/>
      <c r="KG71" s="16"/>
      <c r="KH71" s="16"/>
      <c r="KI71" s="16"/>
      <c r="KJ71" s="16"/>
      <c r="KK71" s="16"/>
      <c r="KL71" s="16"/>
      <c r="KM71" s="16"/>
      <c r="KN71" s="16"/>
      <c r="KO71" s="16"/>
      <c r="KP71" s="16"/>
      <c r="KQ71" s="16"/>
      <c r="KR71" s="16"/>
      <c r="KS71" s="16"/>
      <c r="KT71" s="16"/>
      <c r="KU71" s="16"/>
      <c r="KV71" s="16"/>
      <c r="KW71" s="16"/>
      <c r="KX71" s="16"/>
      <c r="KY71" s="16"/>
      <c r="KZ71" s="16"/>
      <c r="LA71" s="16"/>
      <c r="LB71" s="16"/>
      <c r="LC71" s="16"/>
      <c r="LD71" s="16"/>
      <c r="LE71" s="16"/>
      <c r="LF71" s="16"/>
      <c r="LG71" s="16"/>
      <c r="LH71" s="16"/>
      <c r="LI71" s="16"/>
      <c r="LJ71" s="16"/>
      <c r="LK71" s="16"/>
      <c r="LL71" s="16"/>
      <c r="LM71" s="16"/>
      <c r="LN71" s="16"/>
      <c r="LO71" s="16"/>
      <c r="LP71" s="16"/>
      <c r="LQ71" s="16"/>
      <c r="LR71" s="16"/>
      <c r="LS71" s="16"/>
      <c r="LT71" s="16"/>
      <c r="LU71" s="16"/>
      <c r="LV71" s="16"/>
      <c r="LW71" s="16"/>
      <c r="LX71" s="16"/>
      <c r="LY71" s="16"/>
      <c r="LZ71" s="16"/>
      <c r="MA71" s="16"/>
      <c r="MB71" s="16"/>
      <c r="MC71" s="16"/>
      <c r="MD71" s="16"/>
      <c r="ME71" s="16"/>
      <c r="MF71" s="16"/>
      <c r="MG71" s="16"/>
      <c r="MH71" s="16"/>
      <c r="MI71" s="16"/>
      <c r="MJ71" s="16"/>
      <c r="MK71" s="16"/>
      <c r="ML71" s="16"/>
      <c r="MM71" s="16"/>
      <c r="MN71" s="16"/>
      <c r="MO71" s="16"/>
      <c r="MP71" s="16"/>
      <c r="MQ71" s="16"/>
      <c r="MR71" s="16"/>
      <c r="MS71" s="16"/>
      <c r="MT71" s="16"/>
      <c r="MU71" s="16"/>
      <c r="MV71" s="16"/>
      <c r="MW71" s="16"/>
      <c r="MX71" s="16"/>
      <c r="MY71" s="16"/>
      <c r="MZ71" s="16"/>
      <c r="NA71" s="16"/>
      <c r="NB71" s="16"/>
      <c r="NC71" s="16"/>
      <c r="ND71" s="16"/>
      <c r="NE71" s="16"/>
      <c r="NF71" s="16"/>
      <c r="NG71" s="16"/>
      <c r="NH71" s="16"/>
      <c r="NI71" s="16"/>
      <c r="NJ71" s="16"/>
      <c r="NK71" s="16"/>
      <c r="NL71" s="16"/>
      <c r="NM71" s="16"/>
      <c r="NN71" s="16"/>
      <c r="NO71" s="16"/>
      <c r="NP71" s="16"/>
      <c r="NQ71" s="16"/>
      <c r="NR71" s="16"/>
      <c r="NS71" s="16"/>
      <c r="NT71" s="16"/>
      <c r="NU71" s="16"/>
      <c r="NV71" s="16"/>
      <c r="NW71" s="16"/>
      <c r="NX71" s="16"/>
      <c r="NY71" s="16"/>
      <c r="NZ71" s="16"/>
      <c r="OA71" s="16"/>
      <c r="OB71" s="16"/>
      <c r="OC71" s="16"/>
      <c r="OD71" s="16"/>
      <c r="OE71" s="16"/>
      <c r="OF71" s="16"/>
      <c r="OG71" s="16"/>
      <c r="OH71" s="16"/>
      <c r="OI71" s="16"/>
      <c r="OJ71" s="16"/>
      <c r="OK71" s="16"/>
      <c r="OL71" s="16"/>
      <c r="OM71" s="16"/>
      <c r="ON71" s="16"/>
      <c r="OO71" s="16"/>
      <c r="OP71" s="16"/>
      <c r="OQ71" s="16"/>
      <c r="OR71" s="16"/>
      <c r="OS71" s="16"/>
      <c r="OT71" s="16"/>
      <c r="OU71" s="16"/>
      <c r="OV71" s="16"/>
      <c r="OW71" s="16"/>
      <c r="OX71" s="16"/>
      <c r="OY71" s="16"/>
      <c r="OZ71" s="16"/>
      <c r="PA71" s="16"/>
      <c r="PB71" s="16"/>
      <c r="PC71" s="16"/>
      <c r="PD71" s="16"/>
      <c r="PE71" s="16"/>
      <c r="PF71" s="16"/>
      <c r="PG71" s="16"/>
      <c r="PH71" s="16"/>
      <c r="PI71" s="16"/>
      <c r="PJ71" s="16"/>
      <c r="PK71" s="16"/>
      <c r="PL71" s="16"/>
      <c r="PM71" s="16"/>
      <c r="PN71" s="16"/>
      <c r="PO71" s="16"/>
      <c r="PP71" s="16"/>
      <c r="PQ71" s="16"/>
      <c r="PR71" s="16"/>
      <c r="PS71" s="16"/>
      <c r="PT71" s="16"/>
      <c r="PU71" s="16"/>
      <c r="PV71" s="16"/>
      <c r="PW71" s="16"/>
      <c r="PX71" s="16"/>
      <c r="PY71" s="16"/>
      <c r="PZ71" s="16"/>
      <c r="QA71" s="16"/>
      <c r="QB71" s="16"/>
      <c r="QC71" s="16"/>
      <c r="QD71" s="16"/>
      <c r="QE71" s="16"/>
      <c r="QF71" s="16"/>
      <c r="QG71" s="16"/>
      <c r="QH71" s="16"/>
      <c r="QI71" s="16"/>
      <c r="QJ71" s="16"/>
      <c r="QK71" s="16"/>
      <c r="QL71" s="16"/>
      <c r="QM71" s="16"/>
      <c r="QN71" s="16"/>
      <c r="QO71" s="16"/>
      <c r="QP71" s="16"/>
      <c r="QQ71" s="16"/>
      <c r="QR71" s="16"/>
      <c r="QS71" s="16"/>
      <c r="QT71" s="16"/>
      <c r="QU71" s="16"/>
      <c r="QV71" s="16"/>
      <c r="QW71" s="16"/>
      <c r="QX71" s="16"/>
      <c r="QY71" s="16"/>
      <c r="QZ71" s="16"/>
      <c r="RA71" s="16"/>
      <c r="RB71" s="16"/>
      <c r="RC71" s="16"/>
      <c r="RD71" s="16"/>
      <c r="RE71" s="16"/>
      <c r="RF71" s="16"/>
      <c r="RG71" s="16"/>
      <c r="RH71" s="16"/>
      <c r="RI71" s="16"/>
      <c r="RJ71" s="16"/>
      <c r="RK71" s="16"/>
      <c r="RL71" s="16"/>
      <c r="RM71" s="16"/>
      <c r="RN71" s="16"/>
      <c r="RO71" s="16"/>
      <c r="RP71" s="16"/>
      <c r="RQ71" s="16"/>
      <c r="RR71" s="16"/>
      <c r="RS71" s="16"/>
      <c r="RT71" s="16"/>
      <c r="RU71" s="16"/>
      <c r="RV71" s="16"/>
      <c r="RW71" s="16"/>
      <c r="RX71" s="16"/>
      <c r="RY71" s="16"/>
      <c r="RZ71" s="16"/>
      <c r="SA71" s="16"/>
      <c r="SB71" s="16"/>
      <c r="SC71" s="16"/>
      <c r="SD71" s="16"/>
      <c r="SE71" s="16"/>
      <c r="SF71" s="16"/>
      <c r="SG71" s="16"/>
      <c r="SH71" s="16"/>
      <c r="SI71" s="16"/>
      <c r="SJ71" s="16"/>
      <c r="SK71" s="16"/>
      <c r="SL71" s="16"/>
      <c r="SM71" s="16"/>
      <c r="SN71" s="16"/>
      <c r="SO71" s="16"/>
      <c r="SP71" s="16"/>
      <c r="SQ71" s="16"/>
      <c r="SR71" s="16"/>
      <c r="SS71" s="16"/>
      <c r="ST71" s="16"/>
      <c r="SU71" s="16"/>
      <c r="SV71" s="16"/>
      <c r="SW71" s="16"/>
      <c r="SX71" s="16"/>
      <c r="SY71" s="16"/>
      <c r="SZ71" s="16"/>
      <c r="TA71" s="16"/>
      <c r="TB71" s="16"/>
      <c r="TC71" s="16"/>
      <c r="TD71" s="16"/>
      <c r="TE71" s="16"/>
      <c r="TF71" s="16"/>
      <c r="TG71" s="16"/>
      <c r="TH71" s="16"/>
      <c r="TI71" s="16"/>
      <c r="TJ71" s="16"/>
      <c r="TK71" s="16"/>
      <c r="TL71" s="16"/>
      <c r="TM71" s="16"/>
      <c r="TN71" s="16"/>
      <c r="TO71" s="16"/>
      <c r="TP71" s="16"/>
      <c r="TQ71" s="16"/>
      <c r="TR71" s="16"/>
      <c r="TS71" s="16"/>
      <c r="TT71" s="16"/>
      <c r="TU71" s="16"/>
      <c r="TV71" s="16"/>
      <c r="TW71" s="16"/>
      <c r="TX71" s="16"/>
      <c r="TY71" s="16"/>
      <c r="TZ71" s="16"/>
      <c r="UA71" s="16"/>
      <c r="UB71" s="16"/>
      <c r="UC71" s="16"/>
      <c r="UD71" s="16"/>
      <c r="UE71" s="16"/>
      <c r="UF71" s="16"/>
      <c r="UG71" s="16"/>
      <c r="UH71" s="16"/>
      <c r="UI71" s="16"/>
      <c r="UJ71" s="16"/>
      <c r="UK71" s="16"/>
      <c r="UL71" s="16"/>
      <c r="UM71" s="16"/>
      <c r="UN71" s="16"/>
      <c r="UO71" s="16"/>
      <c r="UP71" s="16"/>
      <c r="UQ71" s="16"/>
      <c r="UR71" s="16"/>
      <c r="US71" s="16"/>
      <c r="UT71" s="16"/>
      <c r="UU71" s="16"/>
      <c r="UV71" s="16"/>
      <c r="UW71" s="16"/>
      <c r="UX71" s="16"/>
      <c r="UY71" s="16"/>
      <c r="UZ71" s="16"/>
      <c r="VA71" s="16"/>
      <c r="VB71" s="16"/>
      <c r="VC71" s="16"/>
      <c r="VD71" s="16"/>
      <c r="VE71" s="16"/>
      <c r="VF71" s="16"/>
      <c r="VG71" s="16"/>
      <c r="VH71" s="16"/>
      <c r="VI71" s="16"/>
      <c r="VJ71" s="16"/>
      <c r="VK71" s="16"/>
      <c r="VL71" s="16"/>
      <c r="VM71" s="16"/>
      <c r="VN71" s="16"/>
      <c r="VO71" s="16"/>
      <c r="VP71" s="16"/>
      <c r="VQ71" s="16"/>
      <c r="VR71" s="16"/>
      <c r="VS71" s="16"/>
      <c r="VT71" s="16"/>
      <c r="VU71" s="16"/>
      <c r="VV71" s="16"/>
      <c r="VW71" s="16"/>
      <c r="VX71" s="16"/>
      <c r="VY71" s="16"/>
      <c r="VZ71" s="16"/>
      <c r="WA71" s="16"/>
      <c r="WB71" s="16"/>
      <c r="WC71" s="16"/>
      <c r="WD71" s="16"/>
      <c r="WE71" s="16"/>
      <c r="WF71" s="16"/>
      <c r="WG71" s="16"/>
      <c r="WH71" s="16"/>
      <c r="WI71" s="16"/>
      <c r="WJ71" s="16"/>
      <c r="WK71" s="16"/>
      <c r="WL71" s="16"/>
      <c r="WM71" s="16"/>
      <c r="WN71" s="16"/>
      <c r="WO71" s="16"/>
      <c r="WP71" s="16"/>
      <c r="WQ71" s="16"/>
      <c r="WR71" s="16"/>
      <c r="WS71" s="16"/>
      <c r="WT71" s="16"/>
      <c r="WU71" s="16"/>
      <c r="WV71" s="16"/>
      <c r="WW71" s="16"/>
      <c r="WX71" s="16"/>
      <c r="WY71" s="16"/>
      <c r="WZ71" s="16"/>
      <c r="XA71" s="16"/>
      <c r="XB71" s="16"/>
      <c r="XC71" s="16"/>
      <c r="XD71" s="16"/>
      <c r="XE71" s="16"/>
      <c r="XF71" s="16"/>
      <c r="XG71" s="16"/>
      <c r="XH71" s="16"/>
      <c r="XI71" s="16"/>
      <c r="XJ71" s="16"/>
      <c r="XK71" s="16"/>
      <c r="XL71" s="16"/>
      <c r="XM71" s="16"/>
      <c r="XN71" s="16"/>
      <c r="XO71" s="16"/>
      <c r="XP71" s="16"/>
      <c r="XQ71" s="16"/>
      <c r="XR71" s="16"/>
      <c r="XS71" s="16"/>
      <c r="XT71" s="16"/>
      <c r="XU71" s="16"/>
      <c r="XV71" s="16"/>
      <c r="XW71" s="16"/>
      <c r="XX71" s="16"/>
      <c r="XY71" s="16"/>
      <c r="XZ71" s="16"/>
      <c r="YA71" s="16"/>
      <c r="YB71" s="16"/>
      <c r="YC71" s="16"/>
      <c r="YD71" s="16"/>
      <c r="YE71" s="16"/>
      <c r="YF71" s="16"/>
      <c r="YG71" s="16"/>
      <c r="YH71" s="16"/>
      <c r="YI71" s="16"/>
      <c r="YJ71" s="16"/>
      <c r="YK71" s="16"/>
      <c r="YL71" s="16"/>
      <c r="YM71" s="16"/>
      <c r="YN71" s="16"/>
      <c r="YO71" s="16"/>
      <c r="YP71" s="16"/>
      <c r="YQ71" s="16"/>
      <c r="YR71" s="16"/>
      <c r="YS71" s="16"/>
      <c r="YT71" s="16"/>
      <c r="YU71" s="16"/>
      <c r="YV71" s="16"/>
      <c r="YW71" s="16"/>
      <c r="YX71" s="16"/>
      <c r="YY71" s="16"/>
      <c r="YZ71" s="16"/>
      <c r="ZA71" s="16"/>
      <c r="ZB71" s="16"/>
      <c r="ZC71" s="16"/>
      <c r="ZD71" s="16"/>
      <c r="ZE71" s="16"/>
      <c r="ZF71" s="16"/>
      <c r="ZG71" s="16"/>
      <c r="ZH71" s="16"/>
      <c r="ZI71" s="16"/>
      <c r="ZJ71" s="16"/>
      <c r="ZK71" s="16"/>
      <c r="ZL71" s="16"/>
      <c r="ZM71" s="16"/>
      <c r="ZN71" s="16"/>
      <c r="ZO71" s="16"/>
      <c r="ZP71" s="16"/>
      <c r="ZQ71" s="16"/>
      <c r="ZR71" s="16"/>
      <c r="ZS71" s="16"/>
      <c r="ZT71" s="16"/>
      <c r="ZU71" s="16"/>
      <c r="ZV71" s="16"/>
      <c r="ZW71" s="16"/>
      <c r="ZX71" s="16"/>
      <c r="ZY71" s="16"/>
      <c r="ZZ71" s="16"/>
      <c r="AAA71" s="16"/>
      <c r="AAB71" s="16"/>
      <c r="AAC71" s="16"/>
      <c r="AAD71" s="16"/>
      <c r="AAE71" s="16"/>
      <c r="AAF71" s="16"/>
      <c r="AAG71" s="16"/>
      <c r="AAH71" s="16"/>
      <c r="AAI71" s="16"/>
      <c r="AAJ71" s="16"/>
      <c r="AAK71" s="16"/>
      <c r="AAL71" s="16"/>
      <c r="AAM71" s="16"/>
      <c r="AAN71" s="16"/>
      <c r="AAO71" s="16"/>
      <c r="AAP71" s="16"/>
      <c r="AAQ71" s="16"/>
      <c r="AAR71" s="16"/>
      <c r="AAS71" s="16"/>
      <c r="AAT71" s="16"/>
      <c r="AAU71" s="16"/>
      <c r="AAV71" s="16"/>
      <c r="AAW71" s="16"/>
      <c r="AAX71" s="16"/>
      <c r="AAY71" s="16"/>
      <c r="AAZ71" s="16"/>
      <c r="ABA71" s="16"/>
      <c r="ABB71" s="16"/>
      <c r="ABC71" s="16"/>
      <c r="ABD71" s="16"/>
      <c r="ABE71" s="16"/>
      <c r="ABF71" s="16"/>
      <c r="ABG71" s="16"/>
      <c r="ABH71" s="16"/>
      <c r="ABI71" s="16"/>
      <c r="ABJ71" s="16"/>
      <c r="ABK71" s="16"/>
      <c r="ABL71" s="16"/>
      <c r="ABM71" s="16"/>
      <c r="ABN71" s="16"/>
      <c r="ABO71" s="16"/>
      <c r="ABP71" s="16"/>
      <c r="ABQ71" s="16"/>
      <c r="ABR71" s="16"/>
      <c r="ABS71" s="16"/>
      <c r="ABT71" s="16"/>
      <c r="ABU71" s="16"/>
      <c r="ABV71" s="16"/>
      <c r="ABW71" s="16"/>
      <c r="ABX71" s="16"/>
      <c r="ABY71" s="16"/>
      <c r="ABZ71" s="16"/>
      <c r="ACA71" s="16"/>
      <c r="ACB71" s="16"/>
      <c r="ACC71" s="16"/>
      <c r="ACD71" s="16"/>
      <c r="ACE71" s="16"/>
      <c r="ACF71" s="16"/>
      <c r="ACG71" s="16"/>
      <c r="ACH71" s="16"/>
      <c r="ACI71" s="16"/>
      <c r="ACJ71" s="16"/>
      <c r="ACK71" s="16"/>
      <c r="ACL71" s="16"/>
      <c r="ACM71" s="16"/>
      <c r="ACN71" s="16"/>
      <c r="ACO71" s="16"/>
      <c r="ACP71" s="16"/>
      <c r="ACQ71" s="16"/>
      <c r="ACR71" s="16"/>
      <c r="ACS71" s="16"/>
      <c r="ACT71" s="16"/>
      <c r="ACU71" s="16"/>
      <c r="ACV71" s="16"/>
      <c r="ACW71" s="16"/>
      <c r="ACX71" s="16"/>
      <c r="ACY71" s="16"/>
      <c r="ACZ71" s="16"/>
      <c r="ADA71" s="16"/>
      <c r="ADB71" s="16"/>
      <c r="ADC71" s="16"/>
      <c r="ADD71" s="16"/>
      <c r="ADE71" s="16"/>
      <c r="ADF71" s="16"/>
      <c r="ADG71" s="16"/>
      <c r="ADH71" s="16"/>
      <c r="ADI71" s="16"/>
      <c r="ADJ71" s="16"/>
      <c r="ADK71" s="16"/>
      <c r="ADL71" s="16"/>
      <c r="ADM71" s="16"/>
      <c r="ADN71" s="16"/>
      <c r="ADO71" s="16"/>
      <c r="ADP71" s="16"/>
      <c r="ADQ71" s="16"/>
      <c r="ADR71" s="16"/>
      <c r="ADS71" s="16"/>
      <c r="ADT71" s="16"/>
      <c r="ADU71" s="16"/>
      <c r="ADV71" s="16"/>
      <c r="ADW71" s="16"/>
      <c r="ADX71" s="16"/>
      <c r="ADY71" s="16"/>
      <c r="ADZ71" s="16"/>
      <c r="AEA71" s="16"/>
      <c r="AEB71" s="16"/>
      <c r="AEC71" s="16"/>
      <c r="AED71" s="16"/>
      <c r="AEE71" s="16"/>
      <c r="AEF71" s="16"/>
      <c r="AEG71" s="16"/>
      <c r="AEH71" s="16"/>
      <c r="AEI71" s="16"/>
      <c r="AEJ71" s="16"/>
      <c r="AEK71" s="16"/>
      <c r="AEL71" s="16"/>
      <c r="AEM71" s="16"/>
      <c r="AEN71" s="16"/>
      <c r="AEO71" s="16"/>
      <c r="AEP71" s="16"/>
      <c r="AEQ71" s="16"/>
      <c r="AER71" s="16"/>
      <c r="AES71" s="16"/>
      <c r="AET71" s="16"/>
      <c r="AEU71" s="16"/>
      <c r="AEV71" s="16"/>
      <c r="AEW71" s="16"/>
      <c r="AEX71" s="16"/>
      <c r="AEY71" s="16"/>
      <c r="AEZ71" s="16"/>
      <c r="AFA71" s="16"/>
      <c r="AFB71" s="16"/>
      <c r="AFC71" s="16"/>
      <c r="AFD71" s="16"/>
      <c r="AFE71" s="16"/>
      <c r="AFF71" s="16"/>
      <c r="AFG71" s="16"/>
      <c r="AFH71" s="16"/>
      <c r="AFI71" s="16"/>
      <c r="AFJ71" s="16"/>
      <c r="AFK71" s="16"/>
      <c r="AFL71" s="16"/>
      <c r="AFM71" s="16"/>
      <c r="AFN71" s="16"/>
      <c r="AFO71" s="16"/>
      <c r="AFP71" s="16"/>
      <c r="AFQ71" s="16"/>
      <c r="AFR71" s="16"/>
      <c r="AFS71" s="16"/>
      <c r="AFT71" s="16"/>
      <c r="AFU71" s="16"/>
      <c r="AFV71" s="16"/>
      <c r="AFW71" s="16"/>
      <c r="AFX71" s="16"/>
      <c r="AFY71" s="16"/>
      <c r="AFZ71" s="16"/>
      <c r="AGA71" s="16"/>
      <c r="AGB71" s="16"/>
      <c r="AGC71" s="16"/>
      <c r="AGD71" s="16"/>
      <c r="AGE71" s="16"/>
      <c r="AGF71" s="16"/>
      <c r="AGG71" s="16"/>
      <c r="AGH71" s="16"/>
      <c r="AGI71" s="16"/>
      <c r="AGJ71" s="16"/>
      <c r="AGK71" s="16"/>
      <c r="AGL71" s="16"/>
      <c r="AGM71" s="16"/>
      <c r="AGN71" s="16"/>
      <c r="AGO71" s="16"/>
      <c r="AGP71" s="16"/>
      <c r="AGQ71" s="16"/>
      <c r="AGR71" s="16"/>
      <c r="AGS71" s="16"/>
      <c r="AGT71" s="16"/>
      <c r="AGU71" s="16"/>
      <c r="AGV71" s="16"/>
      <c r="AGW71" s="16"/>
      <c r="AGX71" s="16"/>
      <c r="AGY71" s="16"/>
      <c r="AGZ71" s="16"/>
      <c r="AHA71" s="16"/>
      <c r="AHB71" s="16"/>
      <c r="AHC71" s="16"/>
      <c r="AHD71" s="16"/>
      <c r="AHE71" s="16"/>
      <c r="AHF71" s="16"/>
      <c r="AHG71" s="16"/>
      <c r="AHH71" s="16"/>
      <c r="AHI71" s="16"/>
      <c r="AHJ71" s="16"/>
      <c r="AHK71" s="16"/>
      <c r="AHL71" s="16"/>
      <c r="AHM71" s="16"/>
      <c r="AHN71" s="16"/>
      <c r="AHO71" s="16"/>
      <c r="AHP71" s="16"/>
      <c r="AHQ71" s="16"/>
      <c r="AHR71" s="16"/>
      <c r="AHS71" s="16"/>
      <c r="AHT71" s="16"/>
      <c r="AHU71" s="16"/>
      <c r="AHV71" s="16"/>
      <c r="AHW71" s="16"/>
      <c r="AHX71" s="16"/>
      <c r="AHY71" s="16"/>
      <c r="AHZ71" s="16"/>
      <c r="AIA71" s="16"/>
      <c r="AIB71" s="16"/>
      <c r="AIC71" s="16"/>
      <c r="AID71" s="16"/>
      <c r="AIE71" s="16"/>
      <c r="AIF71" s="16"/>
      <c r="AIG71" s="16"/>
      <c r="AIH71" s="16"/>
      <c r="AII71" s="16"/>
      <c r="AIJ71" s="16"/>
      <c r="AIK71" s="16"/>
      <c r="AIL71" s="16"/>
      <c r="AIM71" s="16"/>
      <c r="AIN71" s="16"/>
      <c r="AIO71" s="16"/>
      <c r="AIP71" s="16"/>
      <c r="AIQ71" s="16"/>
      <c r="AIR71" s="16"/>
      <c r="AIS71" s="16"/>
      <c r="AIT71" s="16"/>
      <c r="AIU71" s="16"/>
      <c r="AIV71" s="16"/>
      <c r="AIW71" s="16"/>
      <c r="AIX71" s="16"/>
      <c r="AIY71" s="16"/>
      <c r="AIZ71" s="16"/>
      <c r="AJA71" s="16"/>
      <c r="AJB71" s="16"/>
      <c r="AJC71" s="16"/>
      <c r="AJD71" s="16"/>
      <c r="AJE71" s="16"/>
      <c r="AJF71" s="16"/>
      <c r="AJG71" s="16"/>
      <c r="AJH71" s="16"/>
      <c r="AJI71" s="16"/>
      <c r="AJJ71" s="16"/>
      <c r="AJK71" s="16"/>
      <c r="AJL71" s="16"/>
      <c r="AJM71" s="16"/>
      <c r="AJN71" s="16"/>
      <c r="AJO71" s="16"/>
      <c r="AJP71" s="16"/>
      <c r="AJQ71" s="16"/>
      <c r="AJR71" s="16"/>
      <c r="AJS71" s="16"/>
      <c r="AJT71" s="16"/>
      <c r="AJU71" s="16"/>
      <c r="AJV71" s="16"/>
      <c r="AJW71" s="16"/>
      <c r="AJX71" s="16"/>
      <c r="AJY71" s="16"/>
      <c r="AJZ71" s="16"/>
      <c r="AKA71" s="16"/>
      <c r="AKB71" s="16"/>
      <c r="AKC71" s="16"/>
      <c r="AKD71" s="16"/>
      <c r="AKE71" s="16"/>
      <c r="AKF71" s="16"/>
      <c r="AKG71" s="16"/>
      <c r="AKH71" s="16"/>
      <c r="AKI71" s="16"/>
      <c r="AKJ71" s="16"/>
      <c r="AKK71" s="16"/>
      <c r="AKL71" s="16"/>
      <c r="AKM71" s="16"/>
      <c r="AKN71" s="16"/>
      <c r="AKO71" s="16"/>
      <c r="AKP71" s="16"/>
      <c r="AKQ71" s="16"/>
      <c r="AKR71" s="16"/>
      <c r="AKS71" s="16"/>
      <c r="AKT71" s="16"/>
      <c r="AKU71" s="16"/>
      <c r="AKV71" s="16"/>
      <c r="AKW71" s="16"/>
      <c r="AKX71" s="16"/>
      <c r="AKY71" s="16"/>
      <c r="AKZ71" s="16"/>
      <c r="ALA71" s="16"/>
      <c r="ALB71" s="16"/>
      <c r="ALC71" s="16"/>
      <c r="ALD71" s="16"/>
      <c r="ALE71" s="16"/>
      <c r="ALF71" s="16"/>
      <c r="ALG71" s="16"/>
      <c r="ALH71" s="16"/>
      <c r="ALI71" s="16"/>
      <c r="ALJ71" s="16"/>
      <c r="ALK71" s="16"/>
      <c r="ALL71" s="16"/>
    </row>
    <row r="72" spans="1:1000" customFormat="1" ht="12.75" x14ac:dyDescent="0.2">
      <c r="A72" s="41" t="str">
        <f ca="1">IF(_xll.TM1RPTELLEV($H$40,$H72)=0,"Root",IF(OR(_xll.ELLEV($B$10,$H72)=0,_xll.TM1RPTELLEV($H$40,$H72)+1&gt;=VALUE($L$29)),"Base","Default"))</f>
        <v>Root</v>
      </c>
      <c r="B72" s="16"/>
      <c r="C72" s="16" t="str">
        <f ca="1">_xll.DBRW($G$16,$H72,C$38)</f>
        <v>1</v>
      </c>
      <c r="D72" s="16">
        <f ca="1">_xll.DBRW($D$16,E$7,$H$33,$E$9,$H72,$D$11,$H$34,$D$38)</f>
        <v>0</v>
      </c>
      <c r="E72" s="25">
        <f ca="1">_xll.DBRW($E$16,E$7,$H$33,$E$9,$H72,$D$11,E$38,E$12,E$13)</f>
        <v>0</v>
      </c>
      <c r="F72" s="22"/>
      <c r="G72" s="87" t="str">
        <f ca="1">_xll.DBRW($G$16,$H72,G$13)&amp;IF(_xll.ELLEV($B$10,$H72)&lt;&gt;0,"",IF($D72&lt;&gt;0,"Annual",IF($E72&lt;&gt;0,"LID","")))</f>
        <v/>
      </c>
      <c r="H72" s="113" t="s">
        <v>174</v>
      </c>
      <c r="I72" s="95">
        <f ca="1">_xll.DBRW($B$16,I$7,$H$33,$D$9,$H72,$D$11,I$12,I$13)</f>
        <v>56480449.259292006</v>
      </c>
      <c r="J72" s="95">
        <f ca="1">_xll.DBRW($B$16,J$7,$H$33,$D$9,$H72,$D$11,J$12,J$13)</f>
        <v>2778139.0092351874</v>
      </c>
      <c r="K72" s="95">
        <f ca="1">_xll.DBRW($B$16,K$7,$H$33,$D$9,$H72,$D$11,K$12,K$13)</f>
        <v>753389.15700543078</v>
      </c>
      <c r="L72" s="95">
        <f ca="1">_xll.DBRW($B$16,L$7,$H$33,$D$9,$H72,$D$11,L$12,L$13)</f>
        <v>2513165.0329606822</v>
      </c>
      <c r="M72" s="95">
        <f ca="1">_xll.DBRW($B$16,M$7,$H$33,$D$9,$H72,$D$11,M$12,M$13)</f>
        <v>1462095.4992206113</v>
      </c>
      <c r="N72" s="95">
        <f ca="1">_xll.DBRW($B$16,N$7,$H$33,$D$9,$H72,$D$11,N$12,N$13)</f>
        <v>1221573.214488162</v>
      </c>
      <c r="O72" s="95">
        <f ca="1">_xll.DBRW($B$16,O$7,$H$33,$D$9,$H72,$D$11,O$12,O$13)</f>
        <v>670718.78900675708</v>
      </c>
      <c r="P72" s="95">
        <f ca="1">_xll.DBRW($B$16,P$7,$H$33,$D$9,$H72,$D$11,P$12,P$13)</f>
        <v>1169435.5436251033</v>
      </c>
      <c r="Q72" s="95">
        <f ca="1">_xll.DBRW($B$16,Q$7,$H$33,$D$9,$H72,$D$11,Q$12,Q$13)</f>
        <v>1142860.5553995171</v>
      </c>
      <c r="R72" s="95">
        <f ca="1">_xll.DBRW($B$16,R$7,$H$33,$D$9,$H72,$D$11,R$12,R$13)</f>
        <v>902233.65614557383</v>
      </c>
      <c r="S72" s="95">
        <f ca="1">_xll.DBRW($B$16,S$7,$H$33,$D$9,$H72,$D$11,S$12,S$13)</f>
        <v>417372.98604156252</v>
      </c>
      <c r="T72" s="95">
        <f ca="1">_xll.DBRW($B$16,T$7,$H$33,$D$9,$H72,$D$11,T$12,T$13)</f>
        <v>1049647.2889880817</v>
      </c>
      <c r="U72" s="95">
        <f ca="1">_xll.DBRW($B$16,U$7,$H$33,$D$9,$H72,$D$11,U$12,U$13)</f>
        <v>579347.40340672084</v>
      </c>
      <c r="V72" s="95">
        <f ca="1">_xll.DBRW($B$16,V$7,$H$33,$D$9,$H72,$D$11,V$12,V$13)</f>
        <v>71140427.394815415</v>
      </c>
      <c r="W72" s="16"/>
      <c r="X72" s="95">
        <f ca="1">_xll.DBRW($B$16,X$7,$H$33,$D$9,$H72,$D$11,X$12,X$13)</f>
        <v>69279901.564953104</v>
      </c>
      <c r="Y72" s="97">
        <f t="shared" ca="1" si="6"/>
        <v>2.6855203137348349E-2</v>
      </c>
      <c r="Z72" s="16"/>
      <c r="AA72" s="95">
        <f ca="1">_xll.DBRW($B$16,AA$7,$H$33,$D$9,$H72,$D$11,AA$12,AA$13)</f>
        <v>0</v>
      </c>
      <c r="AB72" s="97" t="str">
        <f t="shared" ca="1" si="7"/>
        <v/>
      </c>
      <c r="AC72" s="16"/>
      <c r="AD72" s="107" t="str">
        <f ca="1">_xll.DBRW($B$16,AD$7,$H$33,$D$9,$H72,$D$11,AD$12,AD$13)</f>
        <v/>
      </c>
      <c r="AE72" s="107" t="str">
        <f ca="1">_xll.DBRW($B$16,AE$7,$H$33,$D$9,$H72,$D$11,AE$12,AE$13)</f>
        <v/>
      </c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  <c r="DQ72" s="16"/>
      <c r="DR72" s="16"/>
      <c r="DS72" s="16"/>
      <c r="DT72" s="16"/>
      <c r="DU72" s="16"/>
      <c r="DV72" s="16"/>
      <c r="DW72" s="16"/>
      <c r="DX72" s="16"/>
      <c r="DY72" s="16"/>
      <c r="DZ72" s="16"/>
      <c r="EA72" s="16"/>
      <c r="EB72" s="16"/>
      <c r="EC72" s="16"/>
      <c r="ED72" s="16"/>
      <c r="EE72" s="16"/>
      <c r="EF72" s="16"/>
      <c r="EG72" s="16"/>
      <c r="EH72" s="16"/>
      <c r="EI72" s="16"/>
      <c r="EJ72" s="16"/>
      <c r="EK72" s="16"/>
      <c r="EL72" s="16"/>
      <c r="EM72" s="16"/>
      <c r="EN72" s="16"/>
      <c r="EO72" s="16"/>
      <c r="EP72" s="16"/>
      <c r="EQ72" s="16"/>
      <c r="ER72" s="16"/>
      <c r="ES72" s="16"/>
      <c r="ET72" s="16"/>
      <c r="EU72" s="16"/>
      <c r="EV72" s="16"/>
      <c r="EW72" s="16"/>
      <c r="EX72" s="16"/>
      <c r="EY72" s="16"/>
      <c r="EZ72" s="16"/>
      <c r="FA72" s="16"/>
      <c r="FB72" s="16"/>
      <c r="FC72" s="16"/>
      <c r="FD72" s="16"/>
      <c r="FE72" s="16"/>
      <c r="FF72" s="16"/>
      <c r="FG72" s="16"/>
      <c r="FH72" s="16"/>
      <c r="FI72" s="16"/>
      <c r="FJ72" s="16"/>
      <c r="FK72" s="16"/>
      <c r="FL72" s="16"/>
      <c r="FM72" s="16"/>
      <c r="FN72" s="16"/>
      <c r="FO72" s="16"/>
      <c r="FP72" s="16"/>
      <c r="FQ72" s="16"/>
      <c r="FR72" s="16"/>
      <c r="FS72" s="16"/>
      <c r="FT72" s="16"/>
      <c r="FU72" s="16"/>
      <c r="FV72" s="16"/>
      <c r="FW72" s="16"/>
      <c r="FX72" s="16"/>
      <c r="FY72" s="16"/>
      <c r="FZ72" s="16"/>
      <c r="GA72" s="16"/>
      <c r="GB72" s="16"/>
      <c r="GC72" s="16"/>
      <c r="GD72" s="16"/>
      <c r="GE72" s="16"/>
      <c r="GF72" s="16"/>
      <c r="GG72" s="16"/>
      <c r="GH72" s="16"/>
      <c r="GI72" s="16"/>
      <c r="GJ72" s="16"/>
      <c r="GK72" s="16"/>
      <c r="GL72" s="16"/>
      <c r="GM72" s="16"/>
      <c r="GN72" s="16"/>
      <c r="GO72" s="16"/>
      <c r="GP72" s="16"/>
      <c r="GQ72" s="16"/>
      <c r="GR72" s="16"/>
      <c r="GS72" s="16"/>
      <c r="GT72" s="16"/>
      <c r="GU72" s="16"/>
      <c r="GV72" s="16"/>
      <c r="GW72" s="16"/>
      <c r="GX72" s="16"/>
      <c r="GY72" s="16"/>
      <c r="GZ72" s="16"/>
      <c r="HA72" s="16"/>
      <c r="HB72" s="16"/>
      <c r="HC72" s="16"/>
      <c r="HD72" s="16"/>
      <c r="HE72" s="16"/>
      <c r="HF72" s="16"/>
      <c r="HG72" s="16"/>
      <c r="HH72" s="16"/>
      <c r="HI72" s="16"/>
      <c r="HJ72" s="16"/>
      <c r="HK72" s="16"/>
      <c r="HL72" s="16"/>
      <c r="HM72" s="16"/>
      <c r="HN72" s="16"/>
      <c r="HO72" s="16"/>
      <c r="HP72" s="16"/>
      <c r="HQ72" s="16"/>
      <c r="HR72" s="16"/>
      <c r="HS72" s="16"/>
      <c r="HT72" s="16"/>
      <c r="HU72" s="16"/>
      <c r="HV72" s="16"/>
      <c r="HW72" s="16"/>
      <c r="HX72" s="16"/>
      <c r="HY72" s="16"/>
      <c r="HZ72" s="16"/>
      <c r="IA72" s="16"/>
      <c r="IB72" s="16"/>
      <c r="IC72" s="16"/>
      <c r="ID72" s="16"/>
      <c r="IE72" s="16"/>
      <c r="IF72" s="16"/>
      <c r="IG72" s="16"/>
      <c r="IH72" s="16"/>
      <c r="II72" s="16"/>
      <c r="IJ72" s="16"/>
      <c r="IK72" s="16"/>
      <c r="IL72" s="16"/>
      <c r="IM72" s="16"/>
      <c r="IN72" s="16"/>
      <c r="IO72" s="16"/>
      <c r="IP72" s="16"/>
      <c r="IQ72" s="16"/>
      <c r="IR72" s="16"/>
      <c r="IS72" s="16"/>
      <c r="IT72" s="16"/>
      <c r="IU72" s="16"/>
      <c r="IV72" s="16"/>
      <c r="IW72" s="16"/>
      <c r="IX72" s="16"/>
      <c r="IY72" s="16"/>
      <c r="IZ72" s="16"/>
      <c r="JA72" s="16"/>
      <c r="JB72" s="16"/>
      <c r="JC72" s="16"/>
      <c r="JD72" s="16"/>
      <c r="JE72" s="16"/>
      <c r="JF72" s="16"/>
      <c r="JG72" s="16"/>
      <c r="JH72" s="16"/>
      <c r="JI72" s="16"/>
      <c r="JJ72" s="16"/>
      <c r="JK72" s="16"/>
      <c r="JL72" s="16"/>
      <c r="JM72" s="16"/>
      <c r="JN72" s="16"/>
      <c r="JO72" s="16"/>
      <c r="JP72" s="16"/>
      <c r="JQ72" s="16"/>
      <c r="JR72" s="16"/>
      <c r="JS72" s="16"/>
      <c r="JT72" s="16"/>
      <c r="JU72" s="16"/>
      <c r="JV72" s="16"/>
      <c r="JW72" s="16"/>
      <c r="JX72" s="16"/>
      <c r="JY72" s="16"/>
      <c r="JZ72" s="16"/>
      <c r="KA72" s="16"/>
      <c r="KB72" s="16"/>
      <c r="KC72" s="16"/>
      <c r="KD72" s="16"/>
      <c r="KE72" s="16"/>
      <c r="KF72" s="16"/>
      <c r="KG72" s="16"/>
      <c r="KH72" s="16"/>
      <c r="KI72" s="16"/>
      <c r="KJ72" s="16"/>
      <c r="KK72" s="16"/>
      <c r="KL72" s="16"/>
      <c r="KM72" s="16"/>
      <c r="KN72" s="16"/>
      <c r="KO72" s="16"/>
      <c r="KP72" s="16"/>
      <c r="KQ72" s="16"/>
      <c r="KR72" s="16"/>
      <c r="KS72" s="16"/>
      <c r="KT72" s="16"/>
      <c r="KU72" s="16"/>
      <c r="KV72" s="16"/>
      <c r="KW72" s="16"/>
      <c r="KX72" s="16"/>
      <c r="KY72" s="16"/>
      <c r="KZ72" s="16"/>
      <c r="LA72" s="16"/>
      <c r="LB72" s="16"/>
      <c r="LC72" s="16"/>
      <c r="LD72" s="16"/>
      <c r="LE72" s="16"/>
      <c r="LF72" s="16"/>
      <c r="LG72" s="16"/>
      <c r="LH72" s="16"/>
      <c r="LI72" s="16"/>
      <c r="LJ72" s="16"/>
      <c r="LK72" s="16"/>
      <c r="LL72" s="16"/>
      <c r="LM72" s="16"/>
      <c r="LN72" s="16"/>
      <c r="LO72" s="16"/>
      <c r="LP72" s="16"/>
      <c r="LQ72" s="16"/>
      <c r="LR72" s="16"/>
      <c r="LS72" s="16"/>
      <c r="LT72" s="16"/>
      <c r="LU72" s="16"/>
      <c r="LV72" s="16"/>
      <c r="LW72" s="16"/>
      <c r="LX72" s="16"/>
      <c r="LY72" s="16"/>
      <c r="LZ72" s="16"/>
      <c r="MA72" s="16"/>
      <c r="MB72" s="16"/>
      <c r="MC72" s="16"/>
      <c r="MD72" s="16"/>
      <c r="ME72" s="16"/>
      <c r="MF72" s="16"/>
      <c r="MG72" s="16"/>
      <c r="MH72" s="16"/>
      <c r="MI72" s="16"/>
      <c r="MJ72" s="16"/>
      <c r="MK72" s="16"/>
      <c r="ML72" s="16"/>
      <c r="MM72" s="16"/>
      <c r="MN72" s="16"/>
      <c r="MO72" s="16"/>
      <c r="MP72" s="16"/>
      <c r="MQ72" s="16"/>
      <c r="MR72" s="16"/>
      <c r="MS72" s="16"/>
      <c r="MT72" s="16"/>
      <c r="MU72" s="16"/>
      <c r="MV72" s="16"/>
      <c r="MW72" s="16"/>
      <c r="MX72" s="16"/>
      <c r="MY72" s="16"/>
      <c r="MZ72" s="16"/>
      <c r="NA72" s="16"/>
      <c r="NB72" s="16"/>
      <c r="NC72" s="16"/>
      <c r="ND72" s="16"/>
      <c r="NE72" s="16"/>
      <c r="NF72" s="16"/>
      <c r="NG72" s="16"/>
      <c r="NH72" s="16"/>
      <c r="NI72" s="16"/>
      <c r="NJ72" s="16"/>
      <c r="NK72" s="16"/>
      <c r="NL72" s="16"/>
      <c r="NM72" s="16"/>
      <c r="NN72" s="16"/>
      <c r="NO72" s="16"/>
      <c r="NP72" s="16"/>
      <c r="NQ72" s="16"/>
      <c r="NR72" s="16"/>
      <c r="NS72" s="16"/>
      <c r="NT72" s="16"/>
      <c r="NU72" s="16"/>
      <c r="NV72" s="16"/>
      <c r="NW72" s="16"/>
      <c r="NX72" s="16"/>
      <c r="NY72" s="16"/>
      <c r="NZ72" s="16"/>
      <c r="OA72" s="16"/>
      <c r="OB72" s="16"/>
      <c r="OC72" s="16"/>
      <c r="OD72" s="16"/>
      <c r="OE72" s="16"/>
      <c r="OF72" s="16"/>
      <c r="OG72" s="16"/>
      <c r="OH72" s="16"/>
      <c r="OI72" s="16"/>
      <c r="OJ72" s="16"/>
      <c r="OK72" s="16"/>
      <c r="OL72" s="16"/>
      <c r="OM72" s="16"/>
      <c r="ON72" s="16"/>
      <c r="OO72" s="16"/>
      <c r="OP72" s="16"/>
      <c r="OQ72" s="16"/>
      <c r="OR72" s="16"/>
      <c r="OS72" s="16"/>
      <c r="OT72" s="16"/>
      <c r="OU72" s="16"/>
      <c r="OV72" s="16"/>
      <c r="OW72" s="16"/>
      <c r="OX72" s="16"/>
      <c r="OY72" s="16"/>
      <c r="OZ72" s="16"/>
      <c r="PA72" s="16"/>
      <c r="PB72" s="16"/>
      <c r="PC72" s="16"/>
      <c r="PD72" s="16"/>
      <c r="PE72" s="16"/>
      <c r="PF72" s="16"/>
      <c r="PG72" s="16"/>
      <c r="PH72" s="16"/>
      <c r="PI72" s="16"/>
      <c r="PJ72" s="16"/>
      <c r="PK72" s="16"/>
      <c r="PL72" s="16"/>
      <c r="PM72" s="16"/>
      <c r="PN72" s="16"/>
      <c r="PO72" s="16"/>
      <c r="PP72" s="16"/>
      <c r="PQ72" s="16"/>
      <c r="PR72" s="16"/>
      <c r="PS72" s="16"/>
      <c r="PT72" s="16"/>
      <c r="PU72" s="16"/>
      <c r="PV72" s="16"/>
      <c r="PW72" s="16"/>
      <c r="PX72" s="16"/>
      <c r="PY72" s="16"/>
      <c r="PZ72" s="16"/>
      <c r="QA72" s="16"/>
      <c r="QB72" s="16"/>
      <c r="QC72" s="16"/>
      <c r="QD72" s="16"/>
      <c r="QE72" s="16"/>
      <c r="QF72" s="16"/>
      <c r="QG72" s="16"/>
      <c r="QH72" s="16"/>
      <c r="QI72" s="16"/>
      <c r="QJ72" s="16"/>
      <c r="QK72" s="16"/>
      <c r="QL72" s="16"/>
      <c r="QM72" s="16"/>
      <c r="QN72" s="16"/>
      <c r="QO72" s="16"/>
      <c r="QP72" s="16"/>
      <c r="QQ72" s="16"/>
      <c r="QR72" s="16"/>
      <c r="QS72" s="16"/>
      <c r="QT72" s="16"/>
      <c r="QU72" s="16"/>
      <c r="QV72" s="16"/>
      <c r="QW72" s="16"/>
      <c r="QX72" s="16"/>
      <c r="QY72" s="16"/>
      <c r="QZ72" s="16"/>
      <c r="RA72" s="16"/>
      <c r="RB72" s="16"/>
      <c r="RC72" s="16"/>
      <c r="RD72" s="16"/>
      <c r="RE72" s="16"/>
      <c r="RF72" s="16"/>
      <c r="RG72" s="16"/>
      <c r="RH72" s="16"/>
      <c r="RI72" s="16"/>
      <c r="RJ72" s="16"/>
      <c r="RK72" s="16"/>
      <c r="RL72" s="16"/>
      <c r="RM72" s="16"/>
      <c r="RN72" s="16"/>
      <c r="RO72" s="16"/>
      <c r="RP72" s="16"/>
      <c r="RQ72" s="16"/>
      <c r="RR72" s="16"/>
      <c r="RS72" s="16"/>
      <c r="RT72" s="16"/>
      <c r="RU72" s="16"/>
      <c r="RV72" s="16"/>
      <c r="RW72" s="16"/>
      <c r="RX72" s="16"/>
      <c r="RY72" s="16"/>
      <c r="RZ72" s="16"/>
      <c r="SA72" s="16"/>
      <c r="SB72" s="16"/>
      <c r="SC72" s="16"/>
      <c r="SD72" s="16"/>
      <c r="SE72" s="16"/>
      <c r="SF72" s="16"/>
      <c r="SG72" s="16"/>
      <c r="SH72" s="16"/>
      <c r="SI72" s="16"/>
      <c r="SJ72" s="16"/>
      <c r="SK72" s="16"/>
      <c r="SL72" s="16"/>
      <c r="SM72" s="16"/>
      <c r="SN72" s="16"/>
      <c r="SO72" s="16"/>
      <c r="SP72" s="16"/>
      <c r="SQ72" s="16"/>
      <c r="SR72" s="16"/>
      <c r="SS72" s="16"/>
      <c r="ST72" s="16"/>
      <c r="SU72" s="16"/>
      <c r="SV72" s="16"/>
      <c r="SW72" s="16"/>
      <c r="SX72" s="16"/>
      <c r="SY72" s="16"/>
      <c r="SZ72" s="16"/>
      <c r="TA72" s="16"/>
      <c r="TB72" s="16"/>
      <c r="TC72" s="16"/>
      <c r="TD72" s="16"/>
      <c r="TE72" s="16"/>
      <c r="TF72" s="16"/>
      <c r="TG72" s="16"/>
      <c r="TH72" s="16"/>
      <c r="TI72" s="16"/>
      <c r="TJ72" s="16"/>
      <c r="TK72" s="16"/>
      <c r="TL72" s="16"/>
      <c r="TM72" s="16"/>
      <c r="TN72" s="16"/>
      <c r="TO72" s="16"/>
      <c r="TP72" s="16"/>
      <c r="TQ72" s="16"/>
      <c r="TR72" s="16"/>
      <c r="TS72" s="16"/>
      <c r="TT72" s="16"/>
      <c r="TU72" s="16"/>
      <c r="TV72" s="16"/>
      <c r="TW72" s="16"/>
      <c r="TX72" s="16"/>
      <c r="TY72" s="16"/>
      <c r="TZ72" s="16"/>
      <c r="UA72" s="16"/>
      <c r="UB72" s="16"/>
      <c r="UC72" s="16"/>
      <c r="UD72" s="16"/>
      <c r="UE72" s="16"/>
      <c r="UF72" s="16"/>
      <c r="UG72" s="16"/>
      <c r="UH72" s="16"/>
      <c r="UI72" s="16"/>
      <c r="UJ72" s="16"/>
      <c r="UK72" s="16"/>
      <c r="UL72" s="16"/>
      <c r="UM72" s="16"/>
      <c r="UN72" s="16"/>
      <c r="UO72" s="16"/>
      <c r="UP72" s="16"/>
      <c r="UQ72" s="16"/>
      <c r="UR72" s="16"/>
      <c r="US72" s="16"/>
      <c r="UT72" s="16"/>
      <c r="UU72" s="16"/>
      <c r="UV72" s="16"/>
      <c r="UW72" s="16"/>
      <c r="UX72" s="16"/>
      <c r="UY72" s="16"/>
      <c r="UZ72" s="16"/>
      <c r="VA72" s="16"/>
      <c r="VB72" s="16"/>
      <c r="VC72" s="16"/>
      <c r="VD72" s="16"/>
      <c r="VE72" s="16"/>
      <c r="VF72" s="16"/>
      <c r="VG72" s="16"/>
      <c r="VH72" s="16"/>
      <c r="VI72" s="16"/>
      <c r="VJ72" s="16"/>
      <c r="VK72" s="16"/>
      <c r="VL72" s="16"/>
      <c r="VM72" s="16"/>
      <c r="VN72" s="16"/>
      <c r="VO72" s="16"/>
      <c r="VP72" s="16"/>
      <c r="VQ72" s="16"/>
      <c r="VR72" s="16"/>
      <c r="VS72" s="16"/>
      <c r="VT72" s="16"/>
      <c r="VU72" s="16"/>
      <c r="VV72" s="16"/>
      <c r="VW72" s="16"/>
      <c r="VX72" s="16"/>
      <c r="VY72" s="16"/>
      <c r="VZ72" s="16"/>
      <c r="WA72" s="16"/>
      <c r="WB72" s="16"/>
      <c r="WC72" s="16"/>
      <c r="WD72" s="16"/>
      <c r="WE72" s="16"/>
      <c r="WF72" s="16"/>
      <c r="WG72" s="16"/>
      <c r="WH72" s="16"/>
      <c r="WI72" s="16"/>
      <c r="WJ72" s="16"/>
      <c r="WK72" s="16"/>
      <c r="WL72" s="16"/>
      <c r="WM72" s="16"/>
      <c r="WN72" s="16"/>
      <c r="WO72" s="16"/>
      <c r="WP72" s="16"/>
      <c r="WQ72" s="16"/>
      <c r="WR72" s="16"/>
      <c r="WS72" s="16"/>
      <c r="WT72" s="16"/>
      <c r="WU72" s="16"/>
      <c r="WV72" s="16"/>
      <c r="WW72" s="16"/>
      <c r="WX72" s="16"/>
      <c r="WY72" s="16"/>
      <c r="WZ72" s="16"/>
      <c r="XA72" s="16"/>
      <c r="XB72" s="16"/>
      <c r="XC72" s="16"/>
      <c r="XD72" s="16"/>
      <c r="XE72" s="16"/>
      <c r="XF72" s="16"/>
      <c r="XG72" s="16"/>
      <c r="XH72" s="16"/>
      <c r="XI72" s="16"/>
      <c r="XJ72" s="16"/>
      <c r="XK72" s="16"/>
      <c r="XL72" s="16"/>
      <c r="XM72" s="16"/>
      <c r="XN72" s="16"/>
      <c r="XO72" s="16"/>
      <c r="XP72" s="16"/>
      <c r="XQ72" s="16"/>
      <c r="XR72" s="16"/>
      <c r="XS72" s="16"/>
      <c r="XT72" s="16"/>
      <c r="XU72" s="16"/>
      <c r="XV72" s="16"/>
      <c r="XW72" s="16"/>
      <c r="XX72" s="16"/>
      <c r="XY72" s="16"/>
      <c r="XZ72" s="16"/>
      <c r="YA72" s="16"/>
      <c r="YB72" s="16"/>
      <c r="YC72" s="16"/>
      <c r="YD72" s="16"/>
      <c r="YE72" s="16"/>
      <c r="YF72" s="16"/>
      <c r="YG72" s="16"/>
      <c r="YH72" s="16"/>
      <c r="YI72" s="16"/>
      <c r="YJ72" s="16"/>
      <c r="YK72" s="16"/>
      <c r="YL72" s="16"/>
      <c r="YM72" s="16"/>
      <c r="YN72" s="16"/>
      <c r="YO72" s="16"/>
      <c r="YP72" s="16"/>
      <c r="YQ72" s="16"/>
      <c r="YR72" s="16"/>
      <c r="YS72" s="16"/>
      <c r="YT72" s="16"/>
      <c r="YU72" s="16"/>
      <c r="YV72" s="16"/>
      <c r="YW72" s="16"/>
      <c r="YX72" s="16"/>
      <c r="YY72" s="16"/>
      <c r="YZ72" s="16"/>
      <c r="ZA72" s="16"/>
      <c r="ZB72" s="16"/>
      <c r="ZC72" s="16"/>
      <c r="ZD72" s="16"/>
      <c r="ZE72" s="16"/>
      <c r="ZF72" s="16"/>
      <c r="ZG72" s="16"/>
      <c r="ZH72" s="16"/>
      <c r="ZI72" s="16"/>
      <c r="ZJ72" s="16"/>
      <c r="ZK72" s="16"/>
      <c r="ZL72" s="16"/>
      <c r="ZM72" s="16"/>
      <c r="ZN72" s="16"/>
      <c r="ZO72" s="16"/>
      <c r="ZP72" s="16"/>
      <c r="ZQ72" s="16"/>
      <c r="ZR72" s="16"/>
      <c r="ZS72" s="16"/>
      <c r="ZT72" s="16"/>
      <c r="ZU72" s="16"/>
      <c r="ZV72" s="16"/>
      <c r="ZW72" s="16"/>
      <c r="ZX72" s="16"/>
      <c r="ZY72" s="16"/>
      <c r="ZZ72" s="16"/>
      <c r="AAA72" s="16"/>
      <c r="AAB72" s="16"/>
      <c r="AAC72" s="16"/>
      <c r="AAD72" s="16"/>
      <c r="AAE72" s="16"/>
      <c r="AAF72" s="16"/>
      <c r="AAG72" s="16"/>
      <c r="AAH72" s="16"/>
      <c r="AAI72" s="16"/>
      <c r="AAJ72" s="16"/>
      <c r="AAK72" s="16"/>
      <c r="AAL72" s="16"/>
      <c r="AAM72" s="16"/>
      <c r="AAN72" s="16"/>
      <c r="AAO72" s="16"/>
      <c r="AAP72" s="16"/>
      <c r="AAQ72" s="16"/>
      <c r="AAR72" s="16"/>
      <c r="AAS72" s="16"/>
      <c r="AAT72" s="16"/>
      <c r="AAU72" s="16"/>
      <c r="AAV72" s="16"/>
      <c r="AAW72" s="16"/>
      <c r="AAX72" s="16"/>
      <c r="AAY72" s="16"/>
      <c r="AAZ72" s="16"/>
      <c r="ABA72" s="16"/>
      <c r="ABB72" s="16"/>
      <c r="ABC72" s="16"/>
      <c r="ABD72" s="16"/>
      <c r="ABE72" s="16"/>
      <c r="ABF72" s="16"/>
      <c r="ABG72" s="16"/>
      <c r="ABH72" s="16"/>
      <c r="ABI72" s="16"/>
      <c r="ABJ72" s="16"/>
      <c r="ABK72" s="16"/>
      <c r="ABL72" s="16"/>
      <c r="ABM72" s="16"/>
      <c r="ABN72" s="16"/>
      <c r="ABO72" s="16"/>
      <c r="ABP72" s="16"/>
      <c r="ABQ72" s="16"/>
      <c r="ABR72" s="16"/>
      <c r="ABS72" s="16"/>
      <c r="ABT72" s="16"/>
      <c r="ABU72" s="16"/>
      <c r="ABV72" s="16"/>
      <c r="ABW72" s="16"/>
      <c r="ABX72" s="16"/>
      <c r="ABY72" s="16"/>
      <c r="ABZ72" s="16"/>
      <c r="ACA72" s="16"/>
      <c r="ACB72" s="16"/>
      <c r="ACC72" s="16"/>
      <c r="ACD72" s="16"/>
      <c r="ACE72" s="16"/>
      <c r="ACF72" s="16"/>
      <c r="ACG72" s="16"/>
      <c r="ACH72" s="16"/>
      <c r="ACI72" s="16"/>
      <c r="ACJ72" s="16"/>
      <c r="ACK72" s="16"/>
      <c r="ACL72" s="16"/>
      <c r="ACM72" s="16"/>
      <c r="ACN72" s="16"/>
      <c r="ACO72" s="16"/>
      <c r="ACP72" s="16"/>
      <c r="ACQ72" s="16"/>
      <c r="ACR72" s="16"/>
      <c r="ACS72" s="16"/>
      <c r="ACT72" s="16"/>
      <c r="ACU72" s="16"/>
      <c r="ACV72" s="16"/>
      <c r="ACW72" s="16"/>
      <c r="ACX72" s="16"/>
      <c r="ACY72" s="16"/>
      <c r="ACZ72" s="16"/>
      <c r="ADA72" s="16"/>
      <c r="ADB72" s="16"/>
      <c r="ADC72" s="16"/>
      <c r="ADD72" s="16"/>
      <c r="ADE72" s="16"/>
      <c r="ADF72" s="16"/>
      <c r="ADG72" s="16"/>
      <c r="ADH72" s="16"/>
      <c r="ADI72" s="16"/>
      <c r="ADJ72" s="16"/>
      <c r="ADK72" s="16"/>
      <c r="ADL72" s="16"/>
      <c r="ADM72" s="16"/>
      <c r="ADN72" s="16"/>
      <c r="ADO72" s="16"/>
      <c r="ADP72" s="16"/>
      <c r="ADQ72" s="16"/>
      <c r="ADR72" s="16"/>
      <c r="ADS72" s="16"/>
      <c r="ADT72" s="16"/>
      <c r="ADU72" s="16"/>
      <c r="ADV72" s="16"/>
      <c r="ADW72" s="16"/>
      <c r="ADX72" s="16"/>
      <c r="ADY72" s="16"/>
      <c r="ADZ72" s="16"/>
      <c r="AEA72" s="16"/>
      <c r="AEB72" s="16"/>
      <c r="AEC72" s="16"/>
      <c r="AED72" s="16"/>
      <c r="AEE72" s="16"/>
      <c r="AEF72" s="16"/>
      <c r="AEG72" s="16"/>
      <c r="AEH72" s="16"/>
      <c r="AEI72" s="16"/>
      <c r="AEJ72" s="16"/>
      <c r="AEK72" s="16"/>
      <c r="AEL72" s="16"/>
      <c r="AEM72" s="16"/>
      <c r="AEN72" s="16"/>
      <c r="AEO72" s="16"/>
      <c r="AEP72" s="16"/>
      <c r="AEQ72" s="16"/>
      <c r="AER72" s="16"/>
      <c r="AES72" s="16"/>
      <c r="AET72" s="16"/>
      <c r="AEU72" s="16"/>
      <c r="AEV72" s="16"/>
      <c r="AEW72" s="16"/>
      <c r="AEX72" s="16"/>
      <c r="AEY72" s="16"/>
      <c r="AEZ72" s="16"/>
      <c r="AFA72" s="16"/>
      <c r="AFB72" s="16"/>
      <c r="AFC72" s="16"/>
      <c r="AFD72" s="16"/>
      <c r="AFE72" s="16"/>
      <c r="AFF72" s="16"/>
      <c r="AFG72" s="16"/>
      <c r="AFH72" s="16"/>
      <c r="AFI72" s="16"/>
      <c r="AFJ72" s="16"/>
      <c r="AFK72" s="16"/>
      <c r="AFL72" s="16"/>
      <c r="AFM72" s="16"/>
      <c r="AFN72" s="16"/>
      <c r="AFO72" s="16"/>
      <c r="AFP72" s="16"/>
      <c r="AFQ72" s="16"/>
      <c r="AFR72" s="16"/>
      <c r="AFS72" s="16"/>
      <c r="AFT72" s="16"/>
      <c r="AFU72" s="16"/>
      <c r="AFV72" s="16"/>
      <c r="AFW72" s="16"/>
      <c r="AFX72" s="16"/>
      <c r="AFY72" s="16"/>
      <c r="AFZ72" s="16"/>
      <c r="AGA72" s="16"/>
      <c r="AGB72" s="16"/>
      <c r="AGC72" s="16"/>
      <c r="AGD72" s="16"/>
      <c r="AGE72" s="16"/>
      <c r="AGF72" s="16"/>
      <c r="AGG72" s="16"/>
      <c r="AGH72" s="16"/>
      <c r="AGI72" s="16"/>
      <c r="AGJ72" s="16"/>
      <c r="AGK72" s="16"/>
      <c r="AGL72" s="16"/>
      <c r="AGM72" s="16"/>
      <c r="AGN72" s="16"/>
      <c r="AGO72" s="16"/>
      <c r="AGP72" s="16"/>
      <c r="AGQ72" s="16"/>
      <c r="AGR72" s="16"/>
      <c r="AGS72" s="16"/>
      <c r="AGT72" s="16"/>
      <c r="AGU72" s="16"/>
      <c r="AGV72" s="16"/>
      <c r="AGW72" s="16"/>
      <c r="AGX72" s="16"/>
      <c r="AGY72" s="16"/>
      <c r="AGZ72" s="16"/>
      <c r="AHA72" s="16"/>
      <c r="AHB72" s="16"/>
      <c r="AHC72" s="16"/>
      <c r="AHD72" s="16"/>
      <c r="AHE72" s="16"/>
      <c r="AHF72" s="16"/>
      <c r="AHG72" s="16"/>
      <c r="AHH72" s="16"/>
      <c r="AHI72" s="16"/>
      <c r="AHJ72" s="16"/>
      <c r="AHK72" s="16"/>
      <c r="AHL72" s="16"/>
      <c r="AHM72" s="16"/>
      <c r="AHN72" s="16"/>
      <c r="AHO72" s="16"/>
      <c r="AHP72" s="16"/>
      <c r="AHQ72" s="16"/>
      <c r="AHR72" s="16"/>
      <c r="AHS72" s="16"/>
      <c r="AHT72" s="16"/>
      <c r="AHU72" s="16"/>
      <c r="AHV72" s="16"/>
      <c r="AHW72" s="16"/>
      <c r="AHX72" s="16"/>
      <c r="AHY72" s="16"/>
      <c r="AHZ72" s="16"/>
      <c r="AIA72" s="16"/>
      <c r="AIB72" s="16"/>
      <c r="AIC72" s="16"/>
      <c r="AID72" s="16"/>
      <c r="AIE72" s="16"/>
      <c r="AIF72" s="16"/>
      <c r="AIG72" s="16"/>
      <c r="AIH72" s="16"/>
      <c r="AII72" s="16"/>
      <c r="AIJ72" s="16"/>
      <c r="AIK72" s="16"/>
      <c r="AIL72" s="16"/>
      <c r="AIM72" s="16"/>
      <c r="AIN72" s="16"/>
      <c r="AIO72" s="16"/>
      <c r="AIP72" s="16"/>
      <c r="AIQ72" s="16"/>
      <c r="AIR72" s="16"/>
      <c r="AIS72" s="16"/>
      <c r="AIT72" s="16"/>
      <c r="AIU72" s="16"/>
      <c r="AIV72" s="16"/>
      <c r="AIW72" s="16"/>
      <c r="AIX72" s="16"/>
      <c r="AIY72" s="16"/>
      <c r="AIZ72" s="16"/>
      <c r="AJA72" s="16"/>
      <c r="AJB72" s="16"/>
      <c r="AJC72" s="16"/>
      <c r="AJD72" s="16"/>
      <c r="AJE72" s="16"/>
      <c r="AJF72" s="16"/>
      <c r="AJG72" s="16"/>
      <c r="AJH72" s="16"/>
      <c r="AJI72" s="16"/>
      <c r="AJJ72" s="16"/>
      <c r="AJK72" s="16"/>
      <c r="AJL72" s="16"/>
      <c r="AJM72" s="16"/>
      <c r="AJN72" s="16"/>
      <c r="AJO72" s="16"/>
      <c r="AJP72" s="16"/>
      <c r="AJQ72" s="16"/>
      <c r="AJR72" s="16"/>
      <c r="AJS72" s="16"/>
      <c r="AJT72" s="16"/>
      <c r="AJU72" s="16"/>
      <c r="AJV72" s="16"/>
      <c r="AJW72" s="16"/>
      <c r="AJX72" s="16"/>
      <c r="AJY72" s="16"/>
      <c r="AJZ72" s="16"/>
      <c r="AKA72" s="16"/>
      <c r="AKB72" s="16"/>
      <c r="AKC72" s="16"/>
      <c r="AKD72" s="16"/>
      <c r="AKE72" s="16"/>
      <c r="AKF72" s="16"/>
      <c r="AKG72" s="16"/>
      <c r="AKH72" s="16"/>
      <c r="AKI72" s="16"/>
      <c r="AKJ72" s="16"/>
      <c r="AKK72" s="16"/>
      <c r="AKL72" s="16"/>
      <c r="AKM72" s="16"/>
      <c r="AKN72" s="16"/>
      <c r="AKO72" s="16"/>
      <c r="AKP72" s="16"/>
      <c r="AKQ72" s="16"/>
      <c r="AKR72" s="16"/>
      <c r="AKS72" s="16"/>
      <c r="AKT72" s="16"/>
      <c r="AKU72" s="16"/>
      <c r="AKV72" s="16"/>
      <c r="AKW72" s="16"/>
      <c r="AKX72" s="16"/>
      <c r="AKY72" s="16"/>
      <c r="AKZ72" s="16"/>
      <c r="ALA72" s="16"/>
      <c r="ALB72" s="16"/>
      <c r="ALC72" s="16"/>
      <c r="ALD72" s="16"/>
      <c r="ALE72" s="16"/>
      <c r="ALF72" s="16"/>
      <c r="ALG72" s="16"/>
      <c r="ALH72" s="16"/>
      <c r="ALI72" s="16"/>
      <c r="ALJ72" s="16"/>
      <c r="ALK72" s="16"/>
      <c r="ALL72" s="16"/>
    </row>
    <row r="73" spans="1:1000" ht="12.75" x14ac:dyDescent="0.2">
      <c r="A73" s="41"/>
      <c r="E73"/>
      <c r="F73"/>
      <c r="G73"/>
      <c r="H73"/>
      <c r="I73"/>
      <c r="J73"/>
      <c r="K73"/>
    </row>
    <row r="74" spans="1:1000" s="39" customFormat="1" x14ac:dyDescent="0.2">
      <c r="E74" s="37"/>
      <c r="F74" s="38"/>
      <c r="G74" s="38"/>
      <c r="H74" s="122" t="s">
        <v>178</v>
      </c>
      <c r="W74" s="16"/>
      <c r="Y74" s="38"/>
      <c r="Z74" s="16"/>
      <c r="AB74" s="38"/>
      <c r="AC74" s="16"/>
      <c r="AD74" s="112"/>
      <c r="AE74" s="112"/>
    </row>
    <row r="75" spans="1:1000" x14ac:dyDescent="0.2">
      <c r="A75" s="41" t="str">
        <f ca="1">IF(_xll.TM1RPTELLEV($H$75,$H75)=0,"Root",IF(OR(_xll.ELLEV($B$10,$H75)=0,_xll.TM1RPTELLEV($H$75,$H75)+1&gt;=VALUE($L$29)),"Base","Default"))</f>
        <v>Base</v>
      </c>
      <c r="C75" s="16" t="str">
        <f ca="1">_xll.DBRW($G$16,$H75,C$38)</f>
        <v>-1</v>
      </c>
      <c r="D75" s="16">
        <f ca="1">_xll.DBRW($D$16,E$7,$H$33,$E$9,$H75,$D$11,$H$34,$D$38)</f>
        <v>0</v>
      </c>
      <c r="E75" s="25">
        <f ca="1">_xll.DBRW($E$16,E$7,$H$33,$E$9,$H75,$D$11,E$38,E$12,E$13)</f>
        <v>0</v>
      </c>
      <c r="G75" s="89" t="str">
        <f ca="1">_xll.DBRW($G$16,$H75,G$13)&amp;IF(_xll.ELLEV($B$10,$H75)&lt;&gt;0,"",IF($D75&lt;&gt;0,"Annual",IF($E75&lt;&gt;0,"LID","")))</f>
        <v>RULE</v>
      </c>
      <c r="H75" s="116" t="str">
        <f ca="1">_xll.TM1RPTROW($B$17,$B$10,,,"CodeName", IF($O$30="Yes",1,0),"{Descendants( { [bpmAccount].["&amp;$C$17&amp;"] },"&amp;$L$29&amp;",BEFORE )}",$O$31, IF($O$29="Yes",1,0))</f>
        <v>200000 - Accounts Payable</v>
      </c>
      <c r="I75" s="91">
        <f ca="1">_xll.DBRW($B$17,I$7,$H$33,$D$9,$H75,$D$11,I$12,I$13)</f>
        <v>30027.859685002932</v>
      </c>
      <c r="J75" s="91">
        <f ca="1">_xll.DBRW($B$17,J$7,$H$33,$D$9,$H75,$D$11,J$12,J$13)</f>
        <v>133.62447286547999</v>
      </c>
      <c r="K75" s="91">
        <f ca="1">_xll.DBRW($B$17,K$7,$H$33,$D$9,$H75,$D$11,K$12,K$13)</f>
        <v>884.74399262614804</v>
      </c>
      <c r="L75" s="91">
        <f ca="1">_xll.DBRW($B$17,L$7,$H$33,$D$9,$H75,$D$11,L$12,L$13)</f>
        <v>8.1603611127392757</v>
      </c>
      <c r="M75" s="91">
        <f ca="1">_xll.DBRW($B$17,M$7,$H$33,$D$9,$H75,$D$11,M$12,M$13)</f>
        <v>19.5316218417485</v>
      </c>
      <c r="N75" s="91">
        <f ca="1">_xll.DBRW($B$17,N$7,$H$33,$D$9,$H75,$D$11,N$12,N$13)</f>
        <v>144615.99044362636</v>
      </c>
      <c r="O75" s="91">
        <f ca="1">_xll.DBRW($B$17,O$7,$H$33,$D$9,$H75,$D$11,O$12,O$13)</f>
        <v>119702.82205572972</v>
      </c>
      <c r="P75" s="91">
        <f ca="1">_xll.DBRW($B$17,P$7,$H$33,$D$9,$H75,$D$11,P$12,P$13)</f>
        <v>123250.75127621929</v>
      </c>
      <c r="Q75" s="91">
        <f ca="1">_xll.DBRW($B$17,Q$7,$H$33,$D$9,$H75,$D$11,Q$12,Q$13)</f>
        <v>177306.98330375014</v>
      </c>
      <c r="R75" s="91">
        <f ca="1">_xll.DBRW($B$17,R$7,$H$33,$D$9,$H75,$D$11,R$12,R$13)</f>
        <v>122368.01487124649</v>
      </c>
      <c r="S75" s="91">
        <f ca="1">_xll.DBRW($B$17,S$7,$H$33,$D$9,$H75,$D$11,S$12,S$13)</f>
        <v>119800.94174155286</v>
      </c>
      <c r="T75" s="91">
        <f ca="1">_xll.DBRW($B$17,T$7,$H$33,$D$9,$H75,$D$11,T$12,T$13)</f>
        <v>126110.38099084779</v>
      </c>
      <c r="U75" s="91">
        <f ca="1">_xll.DBRW($B$17,U$7,$H$33,$D$9,$H75,$D$11,U$12,U$13)</f>
        <v>116523.2726156486</v>
      </c>
      <c r="V75" s="91">
        <f ca="1">_xll.DBRW($B$17,V$7,$H$33,$D$9,$H75,$D$11,V$12,V$13)</f>
        <v>1080753.0774320702</v>
      </c>
      <c r="X75" s="92">
        <f ca="1">_xll.DBRW($B$17,X$7,$H$33,$D$9,$H75,$D$11,X$12,X$13)</f>
        <v>36313.920351053632</v>
      </c>
      <c r="Y75" s="93">
        <f ca="1">IF(X75=0,"",($V75/X75-1)*$C75)</f>
        <v>-28.761399126952501</v>
      </c>
      <c r="AA75" s="92">
        <f ca="1">_xll.DBRW($B$17,AA$7,$H$33,$D$9,$H75,$D$11,AA$12,AA$13)</f>
        <v>0</v>
      </c>
      <c r="AB75" s="93" t="str">
        <f ca="1">IF(AA75=0,"",($V75/AA75-1)*$C75)</f>
        <v/>
      </c>
      <c r="AD75" s="111" t="str">
        <f ca="1">_xll.DBRW($B$17,AD$7,$H$33,$D$9,$H75,$D$11,AD$12,AD$13)</f>
        <v/>
      </c>
      <c r="AE75" s="111" t="str">
        <f ca="1">_xll.DBRW($B$17,AE$7,$H$33,$D$9,$H75,$D$11,AE$12,AE$13)</f>
        <v/>
      </c>
    </row>
    <row r="76" spans="1:1000" customFormat="1" ht="12.75" x14ac:dyDescent="0.2">
      <c r="A76" s="41" t="str">
        <f ca="1">IF(_xll.TM1RPTELLEV($H$75,$H76)=0,"Root",IF(OR(_xll.ELLEV($B$10,$H76)=0,_xll.TM1RPTELLEV($H$75,$H76)+1&gt;=VALUE($L$29)),"Base","Default"))</f>
        <v>Base</v>
      </c>
      <c r="B76" s="16"/>
      <c r="C76" s="16" t="str">
        <f ca="1">_xll.DBRW($G$16,$H76,C$38)</f>
        <v>-1</v>
      </c>
      <c r="D76" s="16">
        <f ca="1">_xll.DBRW($D$16,E$7,$H$33,$E$9,$H76,$D$11,$H$34,$D$38)</f>
        <v>0</v>
      </c>
      <c r="E76" s="25">
        <f ca="1">_xll.DBRW($E$16,E$7,$H$33,$E$9,$H76,$D$11,E$38,E$12,E$13)</f>
        <v>0</v>
      </c>
      <c r="F76" s="22"/>
      <c r="G76" s="89" t="str">
        <f ca="1">_xll.DBRW($G$16,$H76,G$13)&amp;IF(_xll.ELLEV($B$10,$H76)&lt;&gt;0,"",IF($D76&lt;&gt;0,"Annual",IF($E76&lt;&gt;0,"LID","")))</f>
        <v/>
      </c>
      <c r="H76" s="116" t="s">
        <v>188</v>
      </c>
      <c r="I76" s="91">
        <f ca="1">_xll.DBRW($B$17,I$7,$H$33,$D$9,$H76,$D$11,I$12,I$13)</f>
        <v>3763088.7161883689</v>
      </c>
      <c r="J76" s="91">
        <f ca="1">_xll.DBRW($B$17,J$7,$H$33,$D$9,$H76,$D$11,J$12,J$13)</f>
        <v>67634.420295551303</v>
      </c>
      <c r="K76" s="91">
        <f ca="1">_xll.DBRW($B$17,K$7,$H$33,$D$9,$H76,$D$11,K$12,K$13)</f>
        <v>82086.410613722604</v>
      </c>
      <c r="L76" s="91">
        <f ca="1">_xll.DBRW($B$17,L$7,$H$33,$D$9,$H76,$D$11,L$12,L$13)</f>
        <v>-2521.5243210167928</v>
      </c>
      <c r="M76" s="91">
        <f ca="1">_xll.DBRW($B$17,M$7,$H$33,$D$9,$H76,$D$11,M$12,M$13)</f>
        <v>28864.1904991583</v>
      </c>
      <c r="N76" s="91">
        <f ca="1">_xll.DBRW($B$17,N$7,$H$33,$D$9,$H76,$D$11,N$12,N$13)</f>
        <v>-103007.241918543</v>
      </c>
      <c r="O76" s="91">
        <f ca="1">_xll.DBRW($B$17,O$7,$H$33,$D$9,$H76,$D$11,O$12,O$13)</f>
        <v>173843.73624113901</v>
      </c>
      <c r="P76" s="91">
        <f ca="1">_xll.DBRW($B$17,P$7,$H$33,$D$9,$H76,$D$11,P$12,P$13)</f>
        <v>67634.420295551303</v>
      </c>
      <c r="Q76" s="91">
        <f ca="1">_xll.DBRW($B$17,Q$7,$H$33,$D$9,$H76,$D$11,Q$12,Q$13)</f>
        <v>82086.410613722604</v>
      </c>
      <c r="R76" s="91">
        <f ca="1">_xll.DBRW($B$17,R$7,$H$33,$D$9,$H76,$D$11,R$12,R$13)</f>
        <v>-131178.204805352</v>
      </c>
      <c r="S76" s="91">
        <f ca="1">_xll.DBRW($B$17,S$7,$H$33,$D$9,$H76,$D$11,S$12,S$13)</f>
        <v>28864.1904991583</v>
      </c>
      <c r="T76" s="91">
        <f ca="1">_xll.DBRW($B$17,T$7,$H$33,$D$9,$H76,$D$11,T$12,T$13)</f>
        <v>100932.784695407</v>
      </c>
      <c r="U76" s="91">
        <f ca="1">_xll.DBRW($B$17,U$7,$H$33,$D$9,$H76,$D$11,U$12,U$13)</f>
        <v>91367.1597633528</v>
      </c>
      <c r="V76" s="91">
        <f ca="1">_xll.DBRW($B$17,V$7,$H$33,$D$9,$H76,$D$11,V$12,V$13)</f>
        <v>4249695.4686602205</v>
      </c>
      <c r="W76" s="16"/>
      <c r="X76" s="92">
        <f ca="1">_xll.DBRW($B$17,X$7,$H$33,$D$9,$H76,$D$11,X$12,X$13)</f>
        <v>4202048.8550227685</v>
      </c>
      <c r="Y76" s="93">
        <f t="shared" ref="Y76:Y92" ca="1" si="8">IF(X76=0,"",($V76/X76-1)*$C76)</f>
        <v>-1.1338900446266731E-2</v>
      </c>
      <c r="Z76" s="16"/>
      <c r="AA76" s="92">
        <f ca="1">_xll.DBRW($B$17,AA$7,$H$33,$D$9,$H76,$D$11,AA$12,AA$13)</f>
        <v>0</v>
      </c>
      <c r="AB76" s="93" t="str">
        <f t="shared" ref="AB76:AB92" ca="1" si="9">IF(AA76=0,"",($V76/AA76-1)*$C76)</f>
        <v/>
      </c>
      <c r="AC76" s="16"/>
      <c r="AD76" s="111" t="str">
        <f ca="1">_xll.DBRW($B$17,AD$7,$H$33,$D$9,$H76,$D$11,AD$12,AD$13)</f>
        <v/>
      </c>
      <c r="AE76" s="111" t="str">
        <f ca="1">_xll.DBRW($B$17,AE$7,$H$33,$D$9,$H76,$D$11,AE$12,AE$13)</f>
        <v/>
      </c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  <c r="DG76" s="16"/>
      <c r="DH76" s="16"/>
      <c r="DI76" s="16"/>
      <c r="DJ76" s="16"/>
      <c r="DK76" s="16"/>
      <c r="DL76" s="16"/>
      <c r="DM76" s="16"/>
      <c r="DN76" s="16"/>
      <c r="DO76" s="16"/>
      <c r="DP76" s="16"/>
      <c r="DQ76" s="16"/>
      <c r="DR76" s="16"/>
      <c r="DS76" s="16"/>
      <c r="DT76" s="16"/>
      <c r="DU76" s="16"/>
      <c r="DV76" s="16"/>
      <c r="DW76" s="16"/>
      <c r="DX76" s="16"/>
      <c r="DY76" s="16"/>
      <c r="DZ76" s="16"/>
      <c r="EA76" s="16"/>
      <c r="EB76" s="16"/>
      <c r="EC76" s="16"/>
      <c r="ED76" s="16"/>
      <c r="EE76" s="16"/>
      <c r="EF76" s="16"/>
      <c r="EG76" s="16"/>
      <c r="EH76" s="16"/>
      <c r="EI76" s="16"/>
      <c r="EJ76" s="16"/>
      <c r="EK76" s="16"/>
      <c r="EL76" s="16"/>
      <c r="EM76" s="16"/>
      <c r="EN76" s="16"/>
      <c r="EO76" s="16"/>
      <c r="EP76" s="16"/>
      <c r="EQ76" s="16"/>
      <c r="ER76" s="16"/>
      <c r="ES76" s="16"/>
      <c r="ET76" s="16"/>
      <c r="EU76" s="16"/>
      <c r="EV76" s="16"/>
      <c r="EW76" s="16"/>
      <c r="EX76" s="16"/>
      <c r="EY76" s="16"/>
      <c r="EZ76" s="16"/>
      <c r="FA76" s="16"/>
      <c r="FB76" s="16"/>
      <c r="FC76" s="16"/>
      <c r="FD76" s="16"/>
      <c r="FE76" s="16"/>
      <c r="FF76" s="16"/>
      <c r="FG76" s="16"/>
      <c r="FH76" s="16"/>
      <c r="FI76" s="16"/>
      <c r="FJ76" s="16"/>
      <c r="FK76" s="16"/>
      <c r="FL76" s="16"/>
      <c r="FM76" s="16"/>
      <c r="FN76" s="16"/>
      <c r="FO76" s="16"/>
      <c r="FP76" s="16"/>
      <c r="FQ76" s="16"/>
      <c r="FR76" s="16"/>
      <c r="FS76" s="16"/>
      <c r="FT76" s="16"/>
      <c r="FU76" s="16"/>
      <c r="FV76" s="16"/>
      <c r="FW76" s="16"/>
      <c r="FX76" s="16"/>
      <c r="FY76" s="16"/>
      <c r="FZ76" s="16"/>
      <c r="GA76" s="16"/>
      <c r="GB76" s="16"/>
      <c r="GC76" s="16"/>
      <c r="GD76" s="16"/>
      <c r="GE76" s="16"/>
      <c r="GF76" s="16"/>
      <c r="GG76" s="16"/>
      <c r="GH76" s="16"/>
      <c r="GI76" s="16"/>
      <c r="GJ76" s="16"/>
      <c r="GK76" s="16"/>
      <c r="GL76" s="16"/>
      <c r="GM76" s="16"/>
      <c r="GN76" s="16"/>
      <c r="GO76" s="16"/>
      <c r="GP76" s="16"/>
      <c r="GQ76" s="16"/>
      <c r="GR76" s="16"/>
      <c r="GS76" s="16"/>
      <c r="GT76" s="16"/>
      <c r="GU76" s="16"/>
      <c r="GV76" s="16"/>
      <c r="GW76" s="16"/>
      <c r="GX76" s="16"/>
      <c r="GY76" s="16"/>
      <c r="GZ76" s="16"/>
      <c r="HA76" s="16"/>
      <c r="HB76" s="16"/>
      <c r="HC76" s="16"/>
      <c r="HD76" s="16"/>
      <c r="HE76" s="16"/>
      <c r="HF76" s="16"/>
      <c r="HG76" s="16"/>
      <c r="HH76" s="16"/>
      <c r="HI76" s="16"/>
      <c r="HJ76" s="16"/>
      <c r="HK76" s="16"/>
      <c r="HL76" s="16"/>
      <c r="HM76" s="16"/>
      <c r="HN76" s="16"/>
      <c r="HO76" s="16"/>
      <c r="HP76" s="16"/>
      <c r="HQ76" s="16"/>
      <c r="HR76" s="16"/>
      <c r="HS76" s="16"/>
      <c r="HT76" s="16"/>
      <c r="HU76" s="16"/>
      <c r="HV76" s="16"/>
      <c r="HW76" s="16"/>
      <c r="HX76" s="16"/>
      <c r="HY76" s="16"/>
      <c r="HZ76" s="16"/>
      <c r="IA76" s="16"/>
      <c r="IB76" s="16"/>
      <c r="IC76" s="16"/>
      <c r="ID76" s="16"/>
      <c r="IE76" s="16"/>
      <c r="IF76" s="16"/>
      <c r="IG76" s="16"/>
      <c r="IH76" s="16"/>
      <c r="II76" s="16"/>
      <c r="IJ76" s="16"/>
      <c r="IK76" s="16"/>
      <c r="IL76" s="16"/>
      <c r="IM76" s="16"/>
      <c r="IN76" s="16"/>
      <c r="IO76" s="16"/>
      <c r="IP76" s="16"/>
      <c r="IQ76" s="16"/>
      <c r="IR76" s="16"/>
      <c r="IS76" s="16"/>
      <c r="IT76" s="16"/>
      <c r="IU76" s="16"/>
      <c r="IV76" s="16"/>
      <c r="IW76" s="16"/>
      <c r="IX76" s="16"/>
      <c r="IY76" s="16"/>
      <c r="IZ76" s="16"/>
      <c r="JA76" s="16"/>
      <c r="JB76" s="16"/>
      <c r="JC76" s="16"/>
      <c r="JD76" s="16"/>
      <c r="JE76" s="16"/>
      <c r="JF76" s="16"/>
      <c r="JG76" s="16"/>
      <c r="JH76" s="16"/>
      <c r="JI76" s="16"/>
      <c r="JJ76" s="16"/>
      <c r="JK76" s="16"/>
      <c r="JL76" s="16"/>
      <c r="JM76" s="16"/>
      <c r="JN76" s="16"/>
      <c r="JO76" s="16"/>
      <c r="JP76" s="16"/>
      <c r="JQ76" s="16"/>
      <c r="JR76" s="16"/>
      <c r="JS76" s="16"/>
      <c r="JT76" s="16"/>
      <c r="JU76" s="16"/>
      <c r="JV76" s="16"/>
      <c r="JW76" s="16"/>
      <c r="JX76" s="16"/>
      <c r="JY76" s="16"/>
      <c r="JZ76" s="16"/>
      <c r="KA76" s="16"/>
      <c r="KB76" s="16"/>
      <c r="KC76" s="16"/>
      <c r="KD76" s="16"/>
      <c r="KE76" s="16"/>
      <c r="KF76" s="16"/>
      <c r="KG76" s="16"/>
      <c r="KH76" s="16"/>
      <c r="KI76" s="16"/>
      <c r="KJ76" s="16"/>
      <c r="KK76" s="16"/>
      <c r="KL76" s="16"/>
      <c r="KM76" s="16"/>
      <c r="KN76" s="16"/>
      <c r="KO76" s="16"/>
      <c r="KP76" s="16"/>
      <c r="KQ76" s="16"/>
      <c r="KR76" s="16"/>
      <c r="KS76" s="16"/>
      <c r="KT76" s="16"/>
      <c r="KU76" s="16"/>
      <c r="KV76" s="16"/>
      <c r="KW76" s="16"/>
      <c r="KX76" s="16"/>
      <c r="KY76" s="16"/>
      <c r="KZ76" s="16"/>
      <c r="LA76" s="16"/>
      <c r="LB76" s="16"/>
      <c r="LC76" s="16"/>
      <c r="LD76" s="16"/>
      <c r="LE76" s="16"/>
      <c r="LF76" s="16"/>
      <c r="LG76" s="16"/>
      <c r="LH76" s="16"/>
      <c r="LI76" s="16"/>
      <c r="LJ76" s="16"/>
      <c r="LK76" s="16"/>
      <c r="LL76" s="16"/>
      <c r="LM76" s="16"/>
      <c r="LN76" s="16"/>
      <c r="LO76" s="16"/>
      <c r="LP76" s="16"/>
      <c r="LQ76" s="16"/>
      <c r="LR76" s="16"/>
      <c r="LS76" s="16"/>
      <c r="LT76" s="16"/>
      <c r="LU76" s="16"/>
      <c r="LV76" s="16"/>
      <c r="LW76" s="16"/>
      <c r="LX76" s="16"/>
      <c r="LY76" s="16"/>
      <c r="LZ76" s="16"/>
      <c r="MA76" s="16"/>
      <c r="MB76" s="16"/>
      <c r="MC76" s="16"/>
      <c r="MD76" s="16"/>
      <c r="ME76" s="16"/>
      <c r="MF76" s="16"/>
      <c r="MG76" s="16"/>
      <c r="MH76" s="16"/>
      <c r="MI76" s="16"/>
      <c r="MJ76" s="16"/>
      <c r="MK76" s="16"/>
      <c r="ML76" s="16"/>
      <c r="MM76" s="16"/>
      <c r="MN76" s="16"/>
      <c r="MO76" s="16"/>
      <c r="MP76" s="16"/>
      <c r="MQ76" s="16"/>
      <c r="MR76" s="16"/>
      <c r="MS76" s="16"/>
      <c r="MT76" s="16"/>
      <c r="MU76" s="16"/>
      <c r="MV76" s="16"/>
      <c r="MW76" s="16"/>
      <c r="MX76" s="16"/>
      <c r="MY76" s="16"/>
      <c r="MZ76" s="16"/>
      <c r="NA76" s="16"/>
      <c r="NB76" s="16"/>
      <c r="NC76" s="16"/>
      <c r="ND76" s="16"/>
      <c r="NE76" s="16"/>
      <c r="NF76" s="16"/>
      <c r="NG76" s="16"/>
      <c r="NH76" s="16"/>
      <c r="NI76" s="16"/>
      <c r="NJ76" s="16"/>
      <c r="NK76" s="16"/>
      <c r="NL76" s="16"/>
      <c r="NM76" s="16"/>
      <c r="NN76" s="16"/>
      <c r="NO76" s="16"/>
      <c r="NP76" s="16"/>
      <c r="NQ76" s="16"/>
      <c r="NR76" s="16"/>
      <c r="NS76" s="16"/>
      <c r="NT76" s="16"/>
      <c r="NU76" s="16"/>
      <c r="NV76" s="16"/>
      <c r="NW76" s="16"/>
      <c r="NX76" s="16"/>
      <c r="NY76" s="16"/>
      <c r="NZ76" s="16"/>
      <c r="OA76" s="16"/>
      <c r="OB76" s="16"/>
      <c r="OC76" s="16"/>
      <c r="OD76" s="16"/>
      <c r="OE76" s="16"/>
      <c r="OF76" s="16"/>
      <c r="OG76" s="16"/>
      <c r="OH76" s="16"/>
      <c r="OI76" s="16"/>
      <c r="OJ76" s="16"/>
      <c r="OK76" s="16"/>
      <c r="OL76" s="16"/>
      <c r="OM76" s="16"/>
      <c r="ON76" s="16"/>
      <c r="OO76" s="16"/>
      <c r="OP76" s="16"/>
      <c r="OQ76" s="16"/>
      <c r="OR76" s="16"/>
      <c r="OS76" s="16"/>
      <c r="OT76" s="16"/>
      <c r="OU76" s="16"/>
      <c r="OV76" s="16"/>
      <c r="OW76" s="16"/>
      <c r="OX76" s="16"/>
      <c r="OY76" s="16"/>
      <c r="OZ76" s="16"/>
      <c r="PA76" s="16"/>
      <c r="PB76" s="16"/>
      <c r="PC76" s="16"/>
      <c r="PD76" s="16"/>
      <c r="PE76" s="16"/>
      <c r="PF76" s="16"/>
      <c r="PG76" s="16"/>
      <c r="PH76" s="16"/>
      <c r="PI76" s="16"/>
      <c r="PJ76" s="16"/>
      <c r="PK76" s="16"/>
      <c r="PL76" s="16"/>
      <c r="PM76" s="16"/>
      <c r="PN76" s="16"/>
      <c r="PO76" s="16"/>
      <c r="PP76" s="16"/>
      <c r="PQ76" s="16"/>
      <c r="PR76" s="16"/>
      <c r="PS76" s="16"/>
      <c r="PT76" s="16"/>
      <c r="PU76" s="16"/>
      <c r="PV76" s="16"/>
      <c r="PW76" s="16"/>
      <c r="PX76" s="16"/>
      <c r="PY76" s="16"/>
      <c r="PZ76" s="16"/>
      <c r="QA76" s="16"/>
      <c r="QB76" s="16"/>
      <c r="QC76" s="16"/>
      <c r="QD76" s="16"/>
      <c r="QE76" s="16"/>
      <c r="QF76" s="16"/>
      <c r="QG76" s="16"/>
      <c r="QH76" s="16"/>
      <c r="QI76" s="16"/>
      <c r="QJ76" s="16"/>
      <c r="QK76" s="16"/>
      <c r="QL76" s="16"/>
      <c r="QM76" s="16"/>
      <c r="QN76" s="16"/>
      <c r="QO76" s="16"/>
      <c r="QP76" s="16"/>
      <c r="QQ76" s="16"/>
      <c r="QR76" s="16"/>
      <c r="QS76" s="16"/>
      <c r="QT76" s="16"/>
      <c r="QU76" s="16"/>
      <c r="QV76" s="16"/>
      <c r="QW76" s="16"/>
      <c r="QX76" s="16"/>
      <c r="QY76" s="16"/>
      <c r="QZ76" s="16"/>
      <c r="RA76" s="16"/>
      <c r="RB76" s="16"/>
      <c r="RC76" s="16"/>
      <c r="RD76" s="16"/>
      <c r="RE76" s="16"/>
      <c r="RF76" s="16"/>
      <c r="RG76" s="16"/>
      <c r="RH76" s="16"/>
      <c r="RI76" s="16"/>
      <c r="RJ76" s="16"/>
      <c r="RK76" s="16"/>
      <c r="RL76" s="16"/>
      <c r="RM76" s="16"/>
      <c r="RN76" s="16"/>
      <c r="RO76" s="16"/>
      <c r="RP76" s="16"/>
      <c r="RQ76" s="16"/>
      <c r="RR76" s="16"/>
      <c r="RS76" s="16"/>
      <c r="RT76" s="16"/>
      <c r="RU76" s="16"/>
      <c r="RV76" s="16"/>
      <c r="RW76" s="16"/>
      <c r="RX76" s="16"/>
      <c r="RY76" s="16"/>
      <c r="RZ76" s="16"/>
      <c r="SA76" s="16"/>
      <c r="SB76" s="16"/>
      <c r="SC76" s="16"/>
      <c r="SD76" s="16"/>
      <c r="SE76" s="16"/>
      <c r="SF76" s="16"/>
      <c r="SG76" s="16"/>
      <c r="SH76" s="16"/>
      <c r="SI76" s="16"/>
      <c r="SJ76" s="16"/>
      <c r="SK76" s="16"/>
      <c r="SL76" s="16"/>
      <c r="SM76" s="16"/>
      <c r="SN76" s="16"/>
      <c r="SO76" s="16"/>
      <c r="SP76" s="16"/>
      <c r="SQ76" s="16"/>
      <c r="SR76" s="16"/>
      <c r="SS76" s="16"/>
      <c r="ST76" s="16"/>
      <c r="SU76" s="16"/>
      <c r="SV76" s="16"/>
      <c r="SW76" s="16"/>
      <c r="SX76" s="16"/>
      <c r="SY76" s="16"/>
      <c r="SZ76" s="16"/>
      <c r="TA76" s="16"/>
      <c r="TB76" s="16"/>
      <c r="TC76" s="16"/>
      <c r="TD76" s="16"/>
      <c r="TE76" s="16"/>
      <c r="TF76" s="16"/>
      <c r="TG76" s="16"/>
      <c r="TH76" s="16"/>
      <c r="TI76" s="16"/>
      <c r="TJ76" s="16"/>
      <c r="TK76" s="16"/>
      <c r="TL76" s="16"/>
      <c r="TM76" s="16"/>
      <c r="TN76" s="16"/>
      <c r="TO76" s="16"/>
      <c r="TP76" s="16"/>
      <c r="TQ76" s="16"/>
      <c r="TR76" s="16"/>
      <c r="TS76" s="16"/>
      <c r="TT76" s="16"/>
      <c r="TU76" s="16"/>
      <c r="TV76" s="16"/>
      <c r="TW76" s="16"/>
      <c r="TX76" s="16"/>
      <c r="TY76" s="16"/>
      <c r="TZ76" s="16"/>
      <c r="UA76" s="16"/>
      <c r="UB76" s="16"/>
      <c r="UC76" s="16"/>
      <c r="UD76" s="16"/>
      <c r="UE76" s="16"/>
      <c r="UF76" s="16"/>
      <c r="UG76" s="16"/>
      <c r="UH76" s="16"/>
      <c r="UI76" s="16"/>
      <c r="UJ76" s="16"/>
      <c r="UK76" s="16"/>
      <c r="UL76" s="16"/>
      <c r="UM76" s="16"/>
      <c r="UN76" s="16"/>
      <c r="UO76" s="16"/>
      <c r="UP76" s="16"/>
      <c r="UQ76" s="16"/>
      <c r="UR76" s="16"/>
      <c r="US76" s="16"/>
      <c r="UT76" s="16"/>
      <c r="UU76" s="16"/>
      <c r="UV76" s="16"/>
      <c r="UW76" s="16"/>
      <c r="UX76" s="16"/>
      <c r="UY76" s="16"/>
      <c r="UZ76" s="16"/>
      <c r="VA76" s="16"/>
      <c r="VB76" s="16"/>
      <c r="VC76" s="16"/>
      <c r="VD76" s="16"/>
      <c r="VE76" s="16"/>
      <c r="VF76" s="16"/>
      <c r="VG76" s="16"/>
      <c r="VH76" s="16"/>
      <c r="VI76" s="16"/>
      <c r="VJ76" s="16"/>
      <c r="VK76" s="16"/>
      <c r="VL76" s="16"/>
      <c r="VM76" s="16"/>
      <c r="VN76" s="16"/>
      <c r="VO76" s="16"/>
      <c r="VP76" s="16"/>
      <c r="VQ76" s="16"/>
      <c r="VR76" s="16"/>
      <c r="VS76" s="16"/>
      <c r="VT76" s="16"/>
      <c r="VU76" s="16"/>
      <c r="VV76" s="16"/>
      <c r="VW76" s="16"/>
      <c r="VX76" s="16"/>
      <c r="VY76" s="16"/>
      <c r="VZ76" s="16"/>
      <c r="WA76" s="16"/>
      <c r="WB76" s="16"/>
      <c r="WC76" s="16"/>
      <c r="WD76" s="16"/>
      <c r="WE76" s="16"/>
      <c r="WF76" s="16"/>
      <c r="WG76" s="16"/>
      <c r="WH76" s="16"/>
      <c r="WI76" s="16"/>
      <c r="WJ76" s="16"/>
      <c r="WK76" s="16"/>
      <c r="WL76" s="16"/>
      <c r="WM76" s="16"/>
      <c r="WN76" s="16"/>
      <c r="WO76" s="16"/>
      <c r="WP76" s="16"/>
      <c r="WQ76" s="16"/>
      <c r="WR76" s="16"/>
      <c r="WS76" s="16"/>
      <c r="WT76" s="16"/>
      <c r="WU76" s="16"/>
      <c r="WV76" s="16"/>
      <c r="WW76" s="16"/>
      <c r="WX76" s="16"/>
      <c r="WY76" s="16"/>
      <c r="WZ76" s="16"/>
      <c r="XA76" s="16"/>
      <c r="XB76" s="16"/>
      <c r="XC76" s="16"/>
      <c r="XD76" s="16"/>
      <c r="XE76" s="16"/>
      <c r="XF76" s="16"/>
      <c r="XG76" s="16"/>
      <c r="XH76" s="16"/>
      <c r="XI76" s="16"/>
      <c r="XJ76" s="16"/>
      <c r="XK76" s="16"/>
      <c r="XL76" s="16"/>
      <c r="XM76" s="16"/>
      <c r="XN76" s="16"/>
      <c r="XO76" s="16"/>
      <c r="XP76" s="16"/>
      <c r="XQ76" s="16"/>
      <c r="XR76" s="16"/>
      <c r="XS76" s="16"/>
      <c r="XT76" s="16"/>
      <c r="XU76" s="16"/>
      <c r="XV76" s="16"/>
      <c r="XW76" s="16"/>
      <c r="XX76" s="16"/>
      <c r="XY76" s="16"/>
      <c r="XZ76" s="16"/>
      <c r="YA76" s="16"/>
      <c r="YB76" s="16"/>
      <c r="YC76" s="16"/>
      <c r="YD76" s="16"/>
      <c r="YE76" s="16"/>
      <c r="YF76" s="16"/>
      <c r="YG76" s="16"/>
      <c r="YH76" s="16"/>
      <c r="YI76" s="16"/>
      <c r="YJ76" s="16"/>
      <c r="YK76" s="16"/>
      <c r="YL76" s="16"/>
      <c r="YM76" s="16"/>
      <c r="YN76" s="16"/>
      <c r="YO76" s="16"/>
      <c r="YP76" s="16"/>
      <c r="YQ76" s="16"/>
      <c r="YR76" s="16"/>
      <c r="YS76" s="16"/>
      <c r="YT76" s="16"/>
      <c r="YU76" s="16"/>
      <c r="YV76" s="16"/>
      <c r="YW76" s="16"/>
      <c r="YX76" s="16"/>
      <c r="YY76" s="16"/>
      <c r="YZ76" s="16"/>
      <c r="ZA76" s="16"/>
      <c r="ZB76" s="16"/>
      <c r="ZC76" s="16"/>
      <c r="ZD76" s="16"/>
      <c r="ZE76" s="16"/>
      <c r="ZF76" s="16"/>
      <c r="ZG76" s="16"/>
      <c r="ZH76" s="16"/>
      <c r="ZI76" s="16"/>
      <c r="ZJ76" s="16"/>
      <c r="ZK76" s="16"/>
      <c r="ZL76" s="16"/>
      <c r="ZM76" s="16"/>
      <c r="ZN76" s="16"/>
      <c r="ZO76" s="16"/>
      <c r="ZP76" s="16"/>
      <c r="ZQ76" s="16"/>
      <c r="ZR76" s="16"/>
      <c r="ZS76" s="16"/>
      <c r="ZT76" s="16"/>
      <c r="ZU76" s="16"/>
      <c r="ZV76" s="16"/>
      <c r="ZW76" s="16"/>
      <c r="ZX76" s="16"/>
      <c r="ZY76" s="16"/>
      <c r="ZZ76" s="16"/>
      <c r="AAA76" s="16"/>
      <c r="AAB76" s="16"/>
      <c r="AAC76" s="16"/>
      <c r="AAD76" s="16"/>
      <c r="AAE76" s="16"/>
      <c r="AAF76" s="16"/>
      <c r="AAG76" s="16"/>
      <c r="AAH76" s="16"/>
      <c r="AAI76" s="16"/>
      <c r="AAJ76" s="16"/>
      <c r="AAK76" s="16"/>
      <c r="AAL76" s="16"/>
      <c r="AAM76" s="16"/>
      <c r="AAN76" s="16"/>
      <c r="AAO76" s="16"/>
      <c r="AAP76" s="16"/>
      <c r="AAQ76" s="16"/>
      <c r="AAR76" s="16"/>
      <c r="AAS76" s="16"/>
      <c r="AAT76" s="16"/>
      <c r="AAU76" s="16"/>
      <c r="AAV76" s="16"/>
      <c r="AAW76" s="16"/>
      <c r="AAX76" s="16"/>
      <c r="AAY76" s="16"/>
      <c r="AAZ76" s="16"/>
      <c r="ABA76" s="16"/>
      <c r="ABB76" s="16"/>
      <c r="ABC76" s="16"/>
      <c r="ABD76" s="16"/>
      <c r="ABE76" s="16"/>
      <c r="ABF76" s="16"/>
      <c r="ABG76" s="16"/>
      <c r="ABH76" s="16"/>
      <c r="ABI76" s="16"/>
      <c r="ABJ76" s="16"/>
      <c r="ABK76" s="16"/>
      <c r="ABL76" s="16"/>
      <c r="ABM76" s="16"/>
      <c r="ABN76" s="16"/>
      <c r="ABO76" s="16"/>
      <c r="ABP76" s="16"/>
      <c r="ABQ76" s="16"/>
      <c r="ABR76" s="16"/>
      <c r="ABS76" s="16"/>
      <c r="ABT76" s="16"/>
      <c r="ABU76" s="16"/>
      <c r="ABV76" s="16"/>
      <c r="ABW76" s="16"/>
      <c r="ABX76" s="16"/>
      <c r="ABY76" s="16"/>
      <c r="ABZ76" s="16"/>
      <c r="ACA76" s="16"/>
      <c r="ACB76" s="16"/>
      <c r="ACC76" s="16"/>
      <c r="ACD76" s="16"/>
      <c r="ACE76" s="16"/>
      <c r="ACF76" s="16"/>
      <c r="ACG76" s="16"/>
      <c r="ACH76" s="16"/>
      <c r="ACI76" s="16"/>
      <c r="ACJ76" s="16"/>
      <c r="ACK76" s="16"/>
      <c r="ACL76" s="16"/>
      <c r="ACM76" s="16"/>
      <c r="ACN76" s="16"/>
      <c r="ACO76" s="16"/>
      <c r="ACP76" s="16"/>
      <c r="ACQ76" s="16"/>
      <c r="ACR76" s="16"/>
      <c r="ACS76" s="16"/>
      <c r="ACT76" s="16"/>
      <c r="ACU76" s="16"/>
      <c r="ACV76" s="16"/>
      <c r="ACW76" s="16"/>
      <c r="ACX76" s="16"/>
      <c r="ACY76" s="16"/>
      <c r="ACZ76" s="16"/>
      <c r="ADA76" s="16"/>
      <c r="ADB76" s="16"/>
      <c r="ADC76" s="16"/>
      <c r="ADD76" s="16"/>
      <c r="ADE76" s="16"/>
      <c r="ADF76" s="16"/>
      <c r="ADG76" s="16"/>
      <c r="ADH76" s="16"/>
      <c r="ADI76" s="16"/>
      <c r="ADJ76" s="16"/>
      <c r="ADK76" s="16"/>
      <c r="ADL76" s="16"/>
      <c r="ADM76" s="16"/>
      <c r="ADN76" s="16"/>
      <c r="ADO76" s="16"/>
      <c r="ADP76" s="16"/>
      <c r="ADQ76" s="16"/>
      <c r="ADR76" s="16"/>
      <c r="ADS76" s="16"/>
      <c r="ADT76" s="16"/>
      <c r="ADU76" s="16"/>
      <c r="ADV76" s="16"/>
      <c r="ADW76" s="16"/>
      <c r="ADX76" s="16"/>
      <c r="ADY76" s="16"/>
      <c r="ADZ76" s="16"/>
      <c r="AEA76" s="16"/>
      <c r="AEB76" s="16"/>
      <c r="AEC76" s="16"/>
      <c r="AED76" s="16"/>
      <c r="AEE76" s="16"/>
      <c r="AEF76" s="16"/>
      <c r="AEG76" s="16"/>
      <c r="AEH76" s="16"/>
      <c r="AEI76" s="16"/>
      <c r="AEJ76" s="16"/>
      <c r="AEK76" s="16"/>
      <c r="AEL76" s="16"/>
      <c r="AEM76" s="16"/>
      <c r="AEN76" s="16"/>
      <c r="AEO76" s="16"/>
      <c r="AEP76" s="16"/>
      <c r="AEQ76" s="16"/>
      <c r="AER76" s="16"/>
      <c r="AES76" s="16"/>
      <c r="AET76" s="16"/>
      <c r="AEU76" s="16"/>
      <c r="AEV76" s="16"/>
      <c r="AEW76" s="16"/>
      <c r="AEX76" s="16"/>
      <c r="AEY76" s="16"/>
      <c r="AEZ76" s="16"/>
      <c r="AFA76" s="16"/>
      <c r="AFB76" s="16"/>
      <c r="AFC76" s="16"/>
      <c r="AFD76" s="16"/>
      <c r="AFE76" s="16"/>
      <c r="AFF76" s="16"/>
      <c r="AFG76" s="16"/>
      <c r="AFH76" s="16"/>
      <c r="AFI76" s="16"/>
      <c r="AFJ76" s="16"/>
      <c r="AFK76" s="16"/>
      <c r="AFL76" s="16"/>
      <c r="AFM76" s="16"/>
      <c r="AFN76" s="16"/>
      <c r="AFO76" s="16"/>
      <c r="AFP76" s="16"/>
      <c r="AFQ76" s="16"/>
      <c r="AFR76" s="16"/>
      <c r="AFS76" s="16"/>
      <c r="AFT76" s="16"/>
      <c r="AFU76" s="16"/>
      <c r="AFV76" s="16"/>
      <c r="AFW76" s="16"/>
      <c r="AFX76" s="16"/>
      <c r="AFY76" s="16"/>
      <c r="AFZ76" s="16"/>
      <c r="AGA76" s="16"/>
      <c r="AGB76" s="16"/>
      <c r="AGC76" s="16"/>
      <c r="AGD76" s="16"/>
      <c r="AGE76" s="16"/>
      <c r="AGF76" s="16"/>
      <c r="AGG76" s="16"/>
      <c r="AGH76" s="16"/>
      <c r="AGI76" s="16"/>
      <c r="AGJ76" s="16"/>
      <c r="AGK76" s="16"/>
      <c r="AGL76" s="16"/>
      <c r="AGM76" s="16"/>
      <c r="AGN76" s="16"/>
      <c r="AGO76" s="16"/>
      <c r="AGP76" s="16"/>
      <c r="AGQ76" s="16"/>
      <c r="AGR76" s="16"/>
      <c r="AGS76" s="16"/>
      <c r="AGT76" s="16"/>
      <c r="AGU76" s="16"/>
      <c r="AGV76" s="16"/>
      <c r="AGW76" s="16"/>
      <c r="AGX76" s="16"/>
      <c r="AGY76" s="16"/>
      <c r="AGZ76" s="16"/>
      <c r="AHA76" s="16"/>
      <c r="AHB76" s="16"/>
      <c r="AHC76" s="16"/>
      <c r="AHD76" s="16"/>
      <c r="AHE76" s="16"/>
      <c r="AHF76" s="16"/>
      <c r="AHG76" s="16"/>
      <c r="AHH76" s="16"/>
      <c r="AHI76" s="16"/>
      <c r="AHJ76" s="16"/>
      <c r="AHK76" s="16"/>
      <c r="AHL76" s="16"/>
      <c r="AHM76" s="16"/>
      <c r="AHN76" s="16"/>
      <c r="AHO76" s="16"/>
      <c r="AHP76" s="16"/>
      <c r="AHQ76" s="16"/>
      <c r="AHR76" s="16"/>
      <c r="AHS76" s="16"/>
      <c r="AHT76" s="16"/>
      <c r="AHU76" s="16"/>
      <c r="AHV76" s="16"/>
      <c r="AHW76" s="16"/>
      <c r="AHX76" s="16"/>
      <c r="AHY76" s="16"/>
      <c r="AHZ76" s="16"/>
      <c r="AIA76" s="16"/>
      <c r="AIB76" s="16"/>
      <c r="AIC76" s="16"/>
      <c r="AID76" s="16"/>
      <c r="AIE76" s="16"/>
      <c r="AIF76" s="16"/>
      <c r="AIG76" s="16"/>
      <c r="AIH76" s="16"/>
      <c r="AII76" s="16"/>
      <c r="AIJ76" s="16"/>
      <c r="AIK76" s="16"/>
      <c r="AIL76" s="16"/>
      <c r="AIM76" s="16"/>
      <c r="AIN76" s="16"/>
      <c r="AIO76" s="16"/>
      <c r="AIP76" s="16"/>
      <c r="AIQ76" s="16"/>
      <c r="AIR76" s="16"/>
      <c r="AIS76" s="16"/>
      <c r="AIT76" s="16"/>
      <c r="AIU76" s="16"/>
      <c r="AIV76" s="16"/>
      <c r="AIW76" s="16"/>
      <c r="AIX76" s="16"/>
      <c r="AIY76" s="16"/>
      <c r="AIZ76" s="16"/>
      <c r="AJA76" s="16"/>
      <c r="AJB76" s="16"/>
      <c r="AJC76" s="16"/>
      <c r="AJD76" s="16"/>
      <c r="AJE76" s="16"/>
      <c r="AJF76" s="16"/>
      <c r="AJG76" s="16"/>
      <c r="AJH76" s="16"/>
      <c r="AJI76" s="16"/>
      <c r="AJJ76" s="16"/>
      <c r="AJK76" s="16"/>
      <c r="AJL76" s="16"/>
      <c r="AJM76" s="16"/>
      <c r="AJN76" s="16"/>
      <c r="AJO76" s="16"/>
      <c r="AJP76" s="16"/>
      <c r="AJQ76" s="16"/>
      <c r="AJR76" s="16"/>
      <c r="AJS76" s="16"/>
      <c r="AJT76" s="16"/>
      <c r="AJU76" s="16"/>
      <c r="AJV76" s="16"/>
      <c r="AJW76" s="16"/>
      <c r="AJX76" s="16"/>
      <c r="AJY76" s="16"/>
      <c r="AJZ76" s="16"/>
      <c r="AKA76" s="16"/>
      <c r="AKB76" s="16"/>
      <c r="AKC76" s="16"/>
      <c r="AKD76" s="16"/>
      <c r="AKE76" s="16"/>
      <c r="AKF76" s="16"/>
      <c r="AKG76" s="16"/>
      <c r="AKH76" s="16"/>
      <c r="AKI76" s="16"/>
      <c r="AKJ76" s="16"/>
      <c r="AKK76" s="16"/>
      <c r="AKL76" s="16"/>
      <c r="AKM76" s="16"/>
      <c r="AKN76" s="16"/>
      <c r="AKO76" s="16"/>
      <c r="AKP76" s="16"/>
      <c r="AKQ76" s="16"/>
      <c r="AKR76" s="16"/>
      <c r="AKS76" s="16"/>
      <c r="AKT76" s="16"/>
      <c r="AKU76" s="16"/>
      <c r="AKV76" s="16"/>
      <c r="AKW76" s="16"/>
      <c r="AKX76" s="16"/>
      <c r="AKY76" s="16"/>
      <c r="AKZ76" s="16"/>
      <c r="ALA76" s="16"/>
      <c r="ALB76" s="16"/>
      <c r="ALC76" s="16"/>
      <c r="ALD76" s="16"/>
      <c r="ALE76" s="16"/>
      <c r="ALF76" s="16"/>
      <c r="ALG76" s="16"/>
      <c r="ALH76" s="16"/>
      <c r="ALI76" s="16"/>
      <c r="ALJ76" s="16"/>
      <c r="ALK76" s="16"/>
      <c r="ALL76" s="16"/>
    </row>
    <row r="77" spans="1:1000" customFormat="1" ht="12.75" x14ac:dyDescent="0.2">
      <c r="A77" s="41" t="str">
        <f ca="1">IF(_xll.TM1RPTELLEV($H$75,$H77)=0,"Root",IF(OR(_xll.ELLEV($B$10,$H77)=0,_xll.TM1RPTELLEV($H$75,$H77)+1&gt;=VALUE($L$29)),"Base","Default"))</f>
        <v>Base</v>
      </c>
      <c r="B77" s="16"/>
      <c r="C77" s="16" t="str">
        <f ca="1">_xll.DBRW($G$16,$H77,C$38)</f>
        <v>-1</v>
      </c>
      <c r="D77" s="16">
        <f ca="1">_xll.DBRW($D$16,E$7,$H$33,$E$9,$H77,$D$11,$H$34,$D$38)</f>
        <v>0</v>
      </c>
      <c r="E77" s="25">
        <f ca="1">_xll.DBRW($E$16,E$7,$H$33,$E$9,$H77,$D$11,E$38,E$12,E$13)</f>
        <v>0</v>
      </c>
      <c r="F77" s="22"/>
      <c r="G77" s="89" t="str">
        <f ca="1">_xll.DBRW($G$16,$H77,G$13)&amp;IF(_xll.ELLEV($B$10,$H77)&lt;&gt;0,"",IF($D77&lt;&gt;0,"Annual",IF($E77&lt;&gt;0,"LID","")))</f>
        <v/>
      </c>
      <c r="H77" s="116" t="s">
        <v>189</v>
      </c>
      <c r="I77" s="91">
        <f ca="1">_xll.DBRW($B$17,I$7,$H$33,$D$9,$H77,$D$11,I$12,I$13)</f>
        <v>781473.56740089017</v>
      </c>
      <c r="J77" s="91">
        <f ca="1">_xll.DBRW($B$17,J$7,$H$33,$D$9,$H77,$D$11,J$12,J$13)</f>
        <v>11290.046888626801</v>
      </c>
      <c r="K77" s="91">
        <f ca="1">_xll.DBRW($B$17,K$7,$H$33,$D$9,$H77,$D$11,K$12,K$13)</f>
        <v>24942.428838725598</v>
      </c>
      <c r="L77" s="91">
        <f ca="1">_xll.DBRW($B$17,L$7,$H$33,$D$9,$H77,$D$11,L$12,L$13)</f>
        <v>155.15309056141081</v>
      </c>
      <c r="M77" s="91">
        <f ca="1">_xll.DBRW($B$17,M$7,$H$33,$D$9,$H77,$D$11,M$12,M$13)</f>
        <v>13312.8279248045</v>
      </c>
      <c r="N77" s="91">
        <f ca="1">_xll.DBRW($B$17,N$7,$H$33,$D$9,$H77,$D$11,N$12,N$13)</f>
        <v>13766.8706128667</v>
      </c>
      <c r="O77" s="91">
        <f ca="1">_xll.DBRW($B$17,O$7,$H$33,$D$9,$H77,$D$11,O$12,O$13)</f>
        <v>17241.221392224499</v>
      </c>
      <c r="P77" s="91">
        <f ca="1">_xll.DBRW($B$17,P$7,$H$33,$D$9,$H77,$D$11,P$12,P$13)</f>
        <v>11290.046888626801</v>
      </c>
      <c r="Q77" s="91">
        <f ca="1">_xll.DBRW($B$17,Q$7,$H$33,$D$9,$H77,$D$11,Q$12,Q$13)</f>
        <v>24942.428838725598</v>
      </c>
      <c r="R77" s="91">
        <f ca="1">_xll.DBRW($B$17,R$7,$H$33,$D$9,$H77,$D$11,R$12,R$13)</f>
        <v>8071.5873807796297</v>
      </c>
      <c r="S77" s="91">
        <f ca="1">_xll.DBRW($B$17,S$7,$H$33,$D$9,$H77,$D$11,S$12,S$13)</f>
        <v>13312.8279248045</v>
      </c>
      <c r="T77" s="91">
        <f ca="1">_xll.DBRW($B$17,T$7,$H$33,$D$9,$H77,$D$11,T$12,T$13)</f>
        <v>10924.331924104899</v>
      </c>
      <c r="U77" s="91">
        <f ca="1">_xll.DBRW($B$17,U$7,$H$33,$D$9,$H77,$D$11,U$12,U$13)</f>
        <v>7097.5498815438696</v>
      </c>
      <c r="V77" s="91">
        <f ca="1">_xll.DBRW($B$17,V$7,$H$33,$D$9,$H77,$D$11,V$12,V$13)</f>
        <v>937820.88898728497</v>
      </c>
      <c r="W77" s="16"/>
      <c r="X77" s="92">
        <f ca="1">_xll.DBRW($B$17,X$7,$H$33,$D$9,$H77,$D$11,X$12,X$13)</f>
        <v>949488.71391517273</v>
      </c>
      <c r="Y77" s="93">
        <f t="shared" ca="1" si="8"/>
        <v>1.2288534615410018E-2</v>
      </c>
      <c r="Z77" s="16"/>
      <c r="AA77" s="92">
        <f ca="1">_xll.DBRW($B$17,AA$7,$H$33,$D$9,$H77,$D$11,AA$12,AA$13)</f>
        <v>0</v>
      </c>
      <c r="AB77" s="93" t="str">
        <f t="shared" ca="1" si="9"/>
        <v/>
      </c>
      <c r="AC77" s="16"/>
      <c r="AD77" s="111" t="str">
        <f ca="1">_xll.DBRW($B$17,AD$7,$H$33,$D$9,$H77,$D$11,AD$12,AD$13)</f>
        <v/>
      </c>
      <c r="AE77" s="111" t="str">
        <f ca="1">_xll.DBRW($B$17,AE$7,$H$33,$D$9,$H77,$D$11,AE$12,AE$13)</f>
        <v/>
      </c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  <c r="IP77" s="16"/>
      <c r="IQ77" s="16"/>
      <c r="IR77" s="16"/>
      <c r="IS77" s="16"/>
      <c r="IT77" s="16"/>
      <c r="IU77" s="16"/>
      <c r="IV77" s="16"/>
      <c r="IW77" s="16"/>
      <c r="IX77" s="16"/>
      <c r="IY77" s="16"/>
      <c r="IZ77" s="16"/>
      <c r="JA77" s="16"/>
      <c r="JB77" s="16"/>
      <c r="JC77" s="16"/>
      <c r="JD77" s="16"/>
      <c r="JE77" s="16"/>
      <c r="JF77" s="16"/>
      <c r="JG77" s="16"/>
      <c r="JH77" s="16"/>
      <c r="JI77" s="16"/>
      <c r="JJ77" s="16"/>
      <c r="JK77" s="16"/>
      <c r="JL77" s="16"/>
      <c r="JM77" s="16"/>
      <c r="JN77" s="16"/>
      <c r="JO77" s="16"/>
      <c r="JP77" s="16"/>
      <c r="JQ77" s="16"/>
      <c r="JR77" s="16"/>
      <c r="JS77" s="16"/>
      <c r="JT77" s="16"/>
      <c r="JU77" s="16"/>
      <c r="JV77" s="16"/>
      <c r="JW77" s="16"/>
      <c r="JX77" s="16"/>
      <c r="JY77" s="16"/>
      <c r="JZ77" s="16"/>
      <c r="KA77" s="16"/>
      <c r="KB77" s="16"/>
      <c r="KC77" s="16"/>
      <c r="KD77" s="16"/>
      <c r="KE77" s="16"/>
      <c r="KF77" s="16"/>
      <c r="KG77" s="16"/>
      <c r="KH77" s="16"/>
      <c r="KI77" s="16"/>
      <c r="KJ77" s="16"/>
      <c r="KK77" s="16"/>
      <c r="KL77" s="16"/>
      <c r="KM77" s="16"/>
      <c r="KN77" s="16"/>
      <c r="KO77" s="16"/>
      <c r="KP77" s="16"/>
      <c r="KQ77" s="16"/>
      <c r="KR77" s="16"/>
      <c r="KS77" s="16"/>
      <c r="KT77" s="16"/>
      <c r="KU77" s="16"/>
      <c r="KV77" s="16"/>
      <c r="KW77" s="16"/>
      <c r="KX77" s="16"/>
      <c r="KY77" s="16"/>
      <c r="KZ77" s="16"/>
      <c r="LA77" s="16"/>
      <c r="LB77" s="16"/>
      <c r="LC77" s="16"/>
      <c r="LD77" s="16"/>
      <c r="LE77" s="16"/>
      <c r="LF77" s="16"/>
      <c r="LG77" s="16"/>
      <c r="LH77" s="16"/>
      <c r="LI77" s="16"/>
      <c r="LJ77" s="16"/>
      <c r="LK77" s="16"/>
      <c r="LL77" s="16"/>
      <c r="LM77" s="16"/>
      <c r="LN77" s="16"/>
      <c r="LO77" s="16"/>
      <c r="LP77" s="16"/>
      <c r="LQ77" s="16"/>
      <c r="LR77" s="16"/>
      <c r="LS77" s="16"/>
      <c r="LT77" s="16"/>
      <c r="LU77" s="16"/>
      <c r="LV77" s="16"/>
      <c r="LW77" s="16"/>
      <c r="LX77" s="16"/>
      <c r="LY77" s="16"/>
      <c r="LZ77" s="16"/>
      <c r="MA77" s="16"/>
      <c r="MB77" s="16"/>
      <c r="MC77" s="16"/>
      <c r="MD77" s="16"/>
      <c r="ME77" s="16"/>
      <c r="MF77" s="16"/>
      <c r="MG77" s="16"/>
      <c r="MH77" s="16"/>
      <c r="MI77" s="16"/>
      <c r="MJ77" s="16"/>
      <c r="MK77" s="16"/>
      <c r="ML77" s="16"/>
      <c r="MM77" s="16"/>
      <c r="MN77" s="16"/>
      <c r="MO77" s="16"/>
      <c r="MP77" s="16"/>
      <c r="MQ77" s="16"/>
      <c r="MR77" s="16"/>
      <c r="MS77" s="16"/>
      <c r="MT77" s="16"/>
      <c r="MU77" s="16"/>
      <c r="MV77" s="16"/>
      <c r="MW77" s="16"/>
      <c r="MX77" s="16"/>
      <c r="MY77" s="16"/>
      <c r="MZ77" s="16"/>
      <c r="NA77" s="16"/>
      <c r="NB77" s="16"/>
      <c r="NC77" s="16"/>
      <c r="ND77" s="16"/>
      <c r="NE77" s="16"/>
      <c r="NF77" s="16"/>
      <c r="NG77" s="16"/>
      <c r="NH77" s="16"/>
      <c r="NI77" s="16"/>
      <c r="NJ77" s="16"/>
      <c r="NK77" s="16"/>
      <c r="NL77" s="16"/>
      <c r="NM77" s="16"/>
      <c r="NN77" s="16"/>
      <c r="NO77" s="16"/>
      <c r="NP77" s="16"/>
      <c r="NQ77" s="16"/>
      <c r="NR77" s="16"/>
      <c r="NS77" s="16"/>
      <c r="NT77" s="16"/>
      <c r="NU77" s="16"/>
      <c r="NV77" s="16"/>
      <c r="NW77" s="16"/>
      <c r="NX77" s="16"/>
      <c r="NY77" s="16"/>
      <c r="NZ77" s="16"/>
      <c r="OA77" s="16"/>
      <c r="OB77" s="16"/>
      <c r="OC77" s="16"/>
      <c r="OD77" s="16"/>
      <c r="OE77" s="16"/>
      <c r="OF77" s="16"/>
      <c r="OG77" s="16"/>
      <c r="OH77" s="16"/>
      <c r="OI77" s="16"/>
      <c r="OJ77" s="16"/>
      <c r="OK77" s="16"/>
      <c r="OL77" s="16"/>
      <c r="OM77" s="16"/>
      <c r="ON77" s="16"/>
      <c r="OO77" s="16"/>
      <c r="OP77" s="16"/>
      <c r="OQ77" s="16"/>
      <c r="OR77" s="16"/>
      <c r="OS77" s="16"/>
      <c r="OT77" s="16"/>
      <c r="OU77" s="16"/>
      <c r="OV77" s="16"/>
      <c r="OW77" s="16"/>
      <c r="OX77" s="16"/>
      <c r="OY77" s="16"/>
      <c r="OZ77" s="16"/>
      <c r="PA77" s="16"/>
      <c r="PB77" s="16"/>
      <c r="PC77" s="16"/>
      <c r="PD77" s="16"/>
      <c r="PE77" s="16"/>
      <c r="PF77" s="16"/>
      <c r="PG77" s="16"/>
      <c r="PH77" s="16"/>
      <c r="PI77" s="16"/>
      <c r="PJ77" s="16"/>
      <c r="PK77" s="16"/>
      <c r="PL77" s="16"/>
      <c r="PM77" s="16"/>
      <c r="PN77" s="16"/>
      <c r="PO77" s="16"/>
      <c r="PP77" s="16"/>
      <c r="PQ77" s="16"/>
      <c r="PR77" s="16"/>
      <c r="PS77" s="16"/>
      <c r="PT77" s="16"/>
      <c r="PU77" s="16"/>
      <c r="PV77" s="16"/>
      <c r="PW77" s="16"/>
      <c r="PX77" s="16"/>
      <c r="PY77" s="16"/>
      <c r="PZ77" s="16"/>
      <c r="QA77" s="16"/>
      <c r="QB77" s="16"/>
      <c r="QC77" s="16"/>
      <c r="QD77" s="16"/>
      <c r="QE77" s="16"/>
      <c r="QF77" s="16"/>
      <c r="QG77" s="16"/>
      <c r="QH77" s="16"/>
      <c r="QI77" s="16"/>
      <c r="QJ77" s="16"/>
      <c r="QK77" s="16"/>
      <c r="QL77" s="16"/>
      <c r="QM77" s="16"/>
      <c r="QN77" s="16"/>
      <c r="QO77" s="16"/>
      <c r="QP77" s="16"/>
      <c r="QQ77" s="16"/>
      <c r="QR77" s="16"/>
      <c r="QS77" s="16"/>
      <c r="QT77" s="16"/>
      <c r="QU77" s="16"/>
      <c r="QV77" s="16"/>
      <c r="QW77" s="16"/>
      <c r="QX77" s="16"/>
      <c r="QY77" s="16"/>
      <c r="QZ77" s="16"/>
      <c r="RA77" s="16"/>
      <c r="RB77" s="16"/>
      <c r="RC77" s="16"/>
      <c r="RD77" s="16"/>
      <c r="RE77" s="16"/>
      <c r="RF77" s="16"/>
      <c r="RG77" s="16"/>
      <c r="RH77" s="16"/>
      <c r="RI77" s="16"/>
      <c r="RJ77" s="16"/>
      <c r="RK77" s="16"/>
      <c r="RL77" s="16"/>
      <c r="RM77" s="16"/>
      <c r="RN77" s="16"/>
      <c r="RO77" s="16"/>
      <c r="RP77" s="16"/>
      <c r="RQ77" s="16"/>
      <c r="RR77" s="16"/>
      <c r="RS77" s="16"/>
      <c r="RT77" s="16"/>
      <c r="RU77" s="16"/>
      <c r="RV77" s="16"/>
      <c r="RW77" s="16"/>
      <c r="RX77" s="16"/>
      <c r="RY77" s="16"/>
      <c r="RZ77" s="16"/>
      <c r="SA77" s="16"/>
      <c r="SB77" s="16"/>
      <c r="SC77" s="16"/>
      <c r="SD77" s="16"/>
      <c r="SE77" s="16"/>
      <c r="SF77" s="16"/>
      <c r="SG77" s="16"/>
      <c r="SH77" s="16"/>
      <c r="SI77" s="16"/>
      <c r="SJ77" s="16"/>
      <c r="SK77" s="16"/>
      <c r="SL77" s="16"/>
      <c r="SM77" s="16"/>
      <c r="SN77" s="16"/>
      <c r="SO77" s="16"/>
      <c r="SP77" s="16"/>
      <c r="SQ77" s="16"/>
      <c r="SR77" s="16"/>
      <c r="SS77" s="16"/>
      <c r="ST77" s="16"/>
      <c r="SU77" s="16"/>
      <c r="SV77" s="16"/>
      <c r="SW77" s="16"/>
      <c r="SX77" s="16"/>
      <c r="SY77" s="16"/>
      <c r="SZ77" s="16"/>
      <c r="TA77" s="16"/>
      <c r="TB77" s="16"/>
      <c r="TC77" s="16"/>
      <c r="TD77" s="16"/>
      <c r="TE77" s="16"/>
      <c r="TF77" s="16"/>
      <c r="TG77" s="16"/>
      <c r="TH77" s="16"/>
      <c r="TI77" s="16"/>
      <c r="TJ77" s="16"/>
      <c r="TK77" s="16"/>
      <c r="TL77" s="16"/>
      <c r="TM77" s="16"/>
      <c r="TN77" s="16"/>
      <c r="TO77" s="16"/>
      <c r="TP77" s="16"/>
      <c r="TQ77" s="16"/>
      <c r="TR77" s="16"/>
      <c r="TS77" s="16"/>
      <c r="TT77" s="16"/>
      <c r="TU77" s="16"/>
      <c r="TV77" s="16"/>
      <c r="TW77" s="16"/>
      <c r="TX77" s="16"/>
      <c r="TY77" s="16"/>
      <c r="TZ77" s="16"/>
      <c r="UA77" s="16"/>
      <c r="UB77" s="16"/>
      <c r="UC77" s="16"/>
      <c r="UD77" s="16"/>
      <c r="UE77" s="16"/>
      <c r="UF77" s="16"/>
      <c r="UG77" s="16"/>
      <c r="UH77" s="16"/>
      <c r="UI77" s="16"/>
      <c r="UJ77" s="16"/>
      <c r="UK77" s="16"/>
      <c r="UL77" s="16"/>
      <c r="UM77" s="16"/>
      <c r="UN77" s="16"/>
      <c r="UO77" s="16"/>
      <c r="UP77" s="16"/>
      <c r="UQ77" s="16"/>
      <c r="UR77" s="16"/>
      <c r="US77" s="16"/>
      <c r="UT77" s="16"/>
      <c r="UU77" s="16"/>
      <c r="UV77" s="16"/>
      <c r="UW77" s="16"/>
      <c r="UX77" s="16"/>
      <c r="UY77" s="16"/>
      <c r="UZ77" s="16"/>
      <c r="VA77" s="16"/>
      <c r="VB77" s="16"/>
      <c r="VC77" s="16"/>
      <c r="VD77" s="16"/>
      <c r="VE77" s="16"/>
      <c r="VF77" s="16"/>
      <c r="VG77" s="16"/>
      <c r="VH77" s="16"/>
      <c r="VI77" s="16"/>
      <c r="VJ77" s="16"/>
      <c r="VK77" s="16"/>
      <c r="VL77" s="16"/>
      <c r="VM77" s="16"/>
      <c r="VN77" s="16"/>
      <c r="VO77" s="16"/>
      <c r="VP77" s="16"/>
      <c r="VQ77" s="16"/>
      <c r="VR77" s="16"/>
      <c r="VS77" s="16"/>
      <c r="VT77" s="16"/>
      <c r="VU77" s="16"/>
      <c r="VV77" s="16"/>
      <c r="VW77" s="16"/>
      <c r="VX77" s="16"/>
      <c r="VY77" s="16"/>
      <c r="VZ77" s="16"/>
      <c r="WA77" s="16"/>
      <c r="WB77" s="16"/>
      <c r="WC77" s="16"/>
      <c r="WD77" s="16"/>
      <c r="WE77" s="16"/>
      <c r="WF77" s="16"/>
      <c r="WG77" s="16"/>
      <c r="WH77" s="16"/>
      <c r="WI77" s="16"/>
      <c r="WJ77" s="16"/>
      <c r="WK77" s="16"/>
      <c r="WL77" s="16"/>
      <c r="WM77" s="16"/>
      <c r="WN77" s="16"/>
      <c r="WO77" s="16"/>
      <c r="WP77" s="16"/>
      <c r="WQ77" s="16"/>
      <c r="WR77" s="16"/>
      <c r="WS77" s="16"/>
      <c r="WT77" s="16"/>
      <c r="WU77" s="16"/>
      <c r="WV77" s="16"/>
      <c r="WW77" s="16"/>
      <c r="WX77" s="16"/>
      <c r="WY77" s="16"/>
      <c r="WZ77" s="16"/>
      <c r="XA77" s="16"/>
      <c r="XB77" s="16"/>
      <c r="XC77" s="16"/>
      <c r="XD77" s="16"/>
      <c r="XE77" s="16"/>
      <c r="XF77" s="16"/>
      <c r="XG77" s="16"/>
      <c r="XH77" s="16"/>
      <c r="XI77" s="16"/>
      <c r="XJ77" s="16"/>
      <c r="XK77" s="16"/>
      <c r="XL77" s="16"/>
      <c r="XM77" s="16"/>
      <c r="XN77" s="16"/>
      <c r="XO77" s="16"/>
      <c r="XP77" s="16"/>
      <c r="XQ77" s="16"/>
      <c r="XR77" s="16"/>
      <c r="XS77" s="16"/>
      <c r="XT77" s="16"/>
      <c r="XU77" s="16"/>
      <c r="XV77" s="16"/>
      <c r="XW77" s="16"/>
      <c r="XX77" s="16"/>
      <c r="XY77" s="16"/>
      <c r="XZ77" s="16"/>
      <c r="YA77" s="16"/>
      <c r="YB77" s="16"/>
      <c r="YC77" s="16"/>
      <c r="YD77" s="16"/>
      <c r="YE77" s="16"/>
      <c r="YF77" s="16"/>
      <c r="YG77" s="16"/>
      <c r="YH77" s="16"/>
      <c r="YI77" s="16"/>
      <c r="YJ77" s="16"/>
      <c r="YK77" s="16"/>
      <c r="YL77" s="16"/>
      <c r="YM77" s="16"/>
      <c r="YN77" s="16"/>
      <c r="YO77" s="16"/>
      <c r="YP77" s="16"/>
      <c r="YQ77" s="16"/>
      <c r="YR77" s="16"/>
      <c r="YS77" s="16"/>
      <c r="YT77" s="16"/>
      <c r="YU77" s="16"/>
      <c r="YV77" s="16"/>
      <c r="YW77" s="16"/>
      <c r="YX77" s="16"/>
      <c r="YY77" s="16"/>
      <c r="YZ77" s="16"/>
      <c r="ZA77" s="16"/>
      <c r="ZB77" s="16"/>
      <c r="ZC77" s="16"/>
      <c r="ZD77" s="16"/>
      <c r="ZE77" s="16"/>
      <c r="ZF77" s="16"/>
      <c r="ZG77" s="16"/>
      <c r="ZH77" s="16"/>
      <c r="ZI77" s="16"/>
      <c r="ZJ77" s="16"/>
      <c r="ZK77" s="16"/>
      <c r="ZL77" s="16"/>
      <c r="ZM77" s="16"/>
      <c r="ZN77" s="16"/>
      <c r="ZO77" s="16"/>
      <c r="ZP77" s="16"/>
      <c r="ZQ77" s="16"/>
      <c r="ZR77" s="16"/>
      <c r="ZS77" s="16"/>
      <c r="ZT77" s="16"/>
      <c r="ZU77" s="16"/>
      <c r="ZV77" s="16"/>
      <c r="ZW77" s="16"/>
      <c r="ZX77" s="16"/>
      <c r="ZY77" s="16"/>
      <c r="ZZ77" s="16"/>
      <c r="AAA77" s="16"/>
      <c r="AAB77" s="16"/>
      <c r="AAC77" s="16"/>
      <c r="AAD77" s="16"/>
      <c r="AAE77" s="16"/>
      <c r="AAF77" s="16"/>
      <c r="AAG77" s="16"/>
      <c r="AAH77" s="16"/>
      <c r="AAI77" s="16"/>
      <c r="AAJ77" s="16"/>
      <c r="AAK77" s="16"/>
      <c r="AAL77" s="16"/>
      <c r="AAM77" s="16"/>
      <c r="AAN77" s="16"/>
      <c r="AAO77" s="16"/>
      <c r="AAP77" s="16"/>
      <c r="AAQ77" s="16"/>
      <c r="AAR77" s="16"/>
      <c r="AAS77" s="16"/>
      <c r="AAT77" s="16"/>
      <c r="AAU77" s="16"/>
      <c r="AAV77" s="16"/>
      <c r="AAW77" s="16"/>
      <c r="AAX77" s="16"/>
      <c r="AAY77" s="16"/>
      <c r="AAZ77" s="16"/>
      <c r="ABA77" s="16"/>
      <c r="ABB77" s="16"/>
      <c r="ABC77" s="16"/>
      <c r="ABD77" s="16"/>
      <c r="ABE77" s="16"/>
      <c r="ABF77" s="16"/>
      <c r="ABG77" s="16"/>
      <c r="ABH77" s="16"/>
      <c r="ABI77" s="16"/>
      <c r="ABJ77" s="16"/>
      <c r="ABK77" s="16"/>
      <c r="ABL77" s="16"/>
      <c r="ABM77" s="16"/>
      <c r="ABN77" s="16"/>
      <c r="ABO77" s="16"/>
      <c r="ABP77" s="16"/>
      <c r="ABQ77" s="16"/>
      <c r="ABR77" s="16"/>
      <c r="ABS77" s="16"/>
      <c r="ABT77" s="16"/>
      <c r="ABU77" s="16"/>
      <c r="ABV77" s="16"/>
      <c r="ABW77" s="16"/>
      <c r="ABX77" s="16"/>
      <c r="ABY77" s="16"/>
      <c r="ABZ77" s="16"/>
      <c r="ACA77" s="16"/>
      <c r="ACB77" s="16"/>
      <c r="ACC77" s="16"/>
      <c r="ACD77" s="16"/>
      <c r="ACE77" s="16"/>
      <c r="ACF77" s="16"/>
      <c r="ACG77" s="16"/>
      <c r="ACH77" s="16"/>
      <c r="ACI77" s="16"/>
      <c r="ACJ77" s="16"/>
      <c r="ACK77" s="16"/>
      <c r="ACL77" s="16"/>
      <c r="ACM77" s="16"/>
      <c r="ACN77" s="16"/>
      <c r="ACO77" s="16"/>
      <c r="ACP77" s="16"/>
      <c r="ACQ77" s="16"/>
      <c r="ACR77" s="16"/>
      <c r="ACS77" s="16"/>
      <c r="ACT77" s="16"/>
      <c r="ACU77" s="16"/>
      <c r="ACV77" s="16"/>
      <c r="ACW77" s="16"/>
      <c r="ACX77" s="16"/>
      <c r="ACY77" s="16"/>
      <c r="ACZ77" s="16"/>
      <c r="ADA77" s="16"/>
      <c r="ADB77" s="16"/>
      <c r="ADC77" s="16"/>
      <c r="ADD77" s="16"/>
      <c r="ADE77" s="16"/>
      <c r="ADF77" s="16"/>
      <c r="ADG77" s="16"/>
      <c r="ADH77" s="16"/>
      <c r="ADI77" s="16"/>
      <c r="ADJ77" s="16"/>
      <c r="ADK77" s="16"/>
      <c r="ADL77" s="16"/>
      <c r="ADM77" s="16"/>
      <c r="ADN77" s="16"/>
      <c r="ADO77" s="16"/>
      <c r="ADP77" s="16"/>
      <c r="ADQ77" s="16"/>
      <c r="ADR77" s="16"/>
      <c r="ADS77" s="16"/>
      <c r="ADT77" s="16"/>
      <c r="ADU77" s="16"/>
      <c r="ADV77" s="16"/>
      <c r="ADW77" s="16"/>
      <c r="ADX77" s="16"/>
      <c r="ADY77" s="16"/>
      <c r="ADZ77" s="16"/>
      <c r="AEA77" s="16"/>
      <c r="AEB77" s="16"/>
      <c r="AEC77" s="16"/>
      <c r="AED77" s="16"/>
      <c r="AEE77" s="16"/>
      <c r="AEF77" s="16"/>
      <c r="AEG77" s="16"/>
      <c r="AEH77" s="16"/>
      <c r="AEI77" s="16"/>
      <c r="AEJ77" s="16"/>
      <c r="AEK77" s="16"/>
      <c r="AEL77" s="16"/>
      <c r="AEM77" s="16"/>
      <c r="AEN77" s="16"/>
      <c r="AEO77" s="16"/>
      <c r="AEP77" s="16"/>
      <c r="AEQ77" s="16"/>
      <c r="AER77" s="16"/>
      <c r="AES77" s="16"/>
      <c r="AET77" s="16"/>
      <c r="AEU77" s="16"/>
      <c r="AEV77" s="16"/>
      <c r="AEW77" s="16"/>
      <c r="AEX77" s="16"/>
      <c r="AEY77" s="16"/>
      <c r="AEZ77" s="16"/>
      <c r="AFA77" s="16"/>
      <c r="AFB77" s="16"/>
      <c r="AFC77" s="16"/>
      <c r="AFD77" s="16"/>
      <c r="AFE77" s="16"/>
      <c r="AFF77" s="16"/>
      <c r="AFG77" s="16"/>
      <c r="AFH77" s="16"/>
      <c r="AFI77" s="16"/>
      <c r="AFJ77" s="16"/>
      <c r="AFK77" s="16"/>
      <c r="AFL77" s="16"/>
      <c r="AFM77" s="16"/>
      <c r="AFN77" s="16"/>
      <c r="AFO77" s="16"/>
      <c r="AFP77" s="16"/>
      <c r="AFQ77" s="16"/>
      <c r="AFR77" s="16"/>
      <c r="AFS77" s="16"/>
      <c r="AFT77" s="16"/>
      <c r="AFU77" s="16"/>
      <c r="AFV77" s="16"/>
      <c r="AFW77" s="16"/>
      <c r="AFX77" s="16"/>
      <c r="AFY77" s="16"/>
      <c r="AFZ77" s="16"/>
      <c r="AGA77" s="16"/>
      <c r="AGB77" s="16"/>
      <c r="AGC77" s="16"/>
      <c r="AGD77" s="16"/>
      <c r="AGE77" s="16"/>
      <c r="AGF77" s="16"/>
      <c r="AGG77" s="16"/>
      <c r="AGH77" s="16"/>
      <c r="AGI77" s="16"/>
      <c r="AGJ77" s="16"/>
      <c r="AGK77" s="16"/>
      <c r="AGL77" s="16"/>
      <c r="AGM77" s="16"/>
      <c r="AGN77" s="16"/>
      <c r="AGO77" s="16"/>
      <c r="AGP77" s="16"/>
      <c r="AGQ77" s="16"/>
      <c r="AGR77" s="16"/>
      <c r="AGS77" s="16"/>
      <c r="AGT77" s="16"/>
      <c r="AGU77" s="16"/>
      <c r="AGV77" s="16"/>
      <c r="AGW77" s="16"/>
      <c r="AGX77" s="16"/>
      <c r="AGY77" s="16"/>
      <c r="AGZ77" s="16"/>
      <c r="AHA77" s="16"/>
      <c r="AHB77" s="16"/>
      <c r="AHC77" s="16"/>
      <c r="AHD77" s="16"/>
      <c r="AHE77" s="16"/>
      <c r="AHF77" s="16"/>
      <c r="AHG77" s="16"/>
      <c r="AHH77" s="16"/>
      <c r="AHI77" s="16"/>
      <c r="AHJ77" s="16"/>
      <c r="AHK77" s="16"/>
      <c r="AHL77" s="16"/>
      <c r="AHM77" s="16"/>
      <c r="AHN77" s="16"/>
      <c r="AHO77" s="16"/>
      <c r="AHP77" s="16"/>
      <c r="AHQ77" s="16"/>
      <c r="AHR77" s="16"/>
      <c r="AHS77" s="16"/>
      <c r="AHT77" s="16"/>
      <c r="AHU77" s="16"/>
      <c r="AHV77" s="16"/>
      <c r="AHW77" s="16"/>
      <c r="AHX77" s="16"/>
      <c r="AHY77" s="16"/>
      <c r="AHZ77" s="16"/>
      <c r="AIA77" s="16"/>
      <c r="AIB77" s="16"/>
      <c r="AIC77" s="16"/>
      <c r="AID77" s="16"/>
      <c r="AIE77" s="16"/>
      <c r="AIF77" s="16"/>
      <c r="AIG77" s="16"/>
      <c r="AIH77" s="16"/>
      <c r="AII77" s="16"/>
      <c r="AIJ77" s="16"/>
      <c r="AIK77" s="16"/>
      <c r="AIL77" s="16"/>
      <c r="AIM77" s="16"/>
      <c r="AIN77" s="16"/>
      <c r="AIO77" s="16"/>
      <c r="AIP77" s="16"/>
      <c r="AIQ77" s="16"/>
      <c r="AIR77" s="16"/>
      <c r="AIS77" s="16"/>
      <c r="AIT77" s="16"/>
      <c r="AIU77" s="16"/>
      <c r="AIV77" s="16"/>
      <c r="AIW77" s="16"/>
      <c r="AIX77" s="16"/>
      <c r="AIY77" s="16"/>
      <c r="AIZ77" s="16"/>
      <c r="AJA77" s="16"/>
      <c r="AJB77" s="16"/>
      <c r="AJC77" s="16"/>
      <c r="AJD77" s="16"/>
      <c r="AJE77" s="16"/>
      <c r="AJF77" s="16"/>
      <c r="AJG77" s="16"/>
      <c r="AJH77" s="16"/>
      <c r="AJI77" s="16"/>
      <c r="AJJ77" s="16"/>
      <c r="AJK77" s="16"/>
      <c r="AJL77" s="16"/>
      <c r="AJM77" s="16"/>
      <c r="AJN77" s="16"/>
      <c r="AJO77" s="16"/>
      <c r="AJP77" s="16"/>
      <c r="AJQ77" s="16"/>
      <c r="AJR77" s="16"/>
      <c r="AJS77" s="16"/>
      <c r="AJT77" s="16"/>
      <c r="AJU77" s="16"/>
      <c r="AJV77" s="16"/>
      <c r="AJW77" s="16"/>
      <c r="AJX77" s="16"/>
      <c r="AJY77" s="16"/>
      <c r="AJZ77" s="16"/>
      <c r="AKA77" s="16"/>
      <c r="AKB77" s="16"/>
      <c r="AKC77" s="16"/>
      <c r="AKD77" s="16"/>
      <c r="AKE77" s="16"/>
      <c r="AKF77" s="16"/>
      <c r="AKG77" s="16"/>
      <c r="AKH77" s="16"/>
      <c r="AKI77" s="16"/>
      <c r="AKJ77" s="16"/>
      <c r="AKK77" s="16"/>
      <c r="AKL77" s="16"/>
      <c r="AKM77" s="16"/>
      <c r="AKN77" s="16"/>
      <c r="AKO77" s="16"/>
      <c r="AKP77" s="16"/>
      <c r="AKQ77" s="16"/>
      <c r="AKR77" s="16"/>
      <c r="AKS77" s="16"/>
      <c r="AKT77" s="16"/>
      <c r="AKU77" s="16"/>
      <c r="AKV77" s="16"/>
      <c r="AKW77" s="16"/>
      <c r="AKX77" s="16"/>
      <c r="AKY77" s="16"/>
      <c r="AKZ77" s="16"/>
      <c r="ALA77" s="16"/>
      <c r="ALB77" s="16"/>
      <c r="ALC77" s="16"/>
      <c r="ALD77" s="16"/>
      <c r="ALE77" s="16"/>
      <c r="ALF77" s="16"/>
      <c r="ALG77" s="16"/>
      <c r="ALH77" s="16"/>
      <c r="ALI77" s="16"/>
      <c r="ALJ77" s="16"/>
      <c r="ALK77" s="16"/>
      <c r="ALL77" s="16"/>
    </row>
    <row r="78" spans="1:1000" customFormat="1" ht="12.75" x14ac:dyDescent="0.2">
      <c r="A78" s="41" t="str">
        <f ca="1">IF(_xll.TM1RPTELLEV($H$75,$H78)=0,"Root",IF(OR(_xll.ELLEV($B$10,$H78)=0,_xll.TM1RPTELLEV($H$75,$H78)+1&gt;=VALUE($L$29)),"Base","Default"))</f>
        <v>Base</v>
      </c>
      <c r="B78" s="16"/>
      <c r="C78" s="16" t="str">
        <f ca="1">_xll.DBRW($G$16,$H78,C$38)</f>
        <v>-1</v>
      </c>
      <c r="D78" s="16">
        <f ca="1">_xll.DBRW($D$16,E$7,$H$33,$E$9,$H78,$D$11,$H$34,$D$38)</f>
        <v>0</v>
      </c>
      <c r="E78" s="25">
        <f ca="1">_xll.DBRW($E$16,E$7,$H$33,$E$9,$H78,$D$11,E$38,E$12,E$13)</f>
        <v>0</v>
      </c>
      <c r="F78" s="22"/>
      <c r="G78" s="89" t="str">
        <f ca="1">_xll.DBRW($G$16,$H78,G$13)&amp;IF(_xll.ELLEV($B$10,$H78)&lt;&gt;0,"",IF($D78&lt;&gt;0,"Annual",IF($E78&lt;&gt;0,"LID","")))</f>
        <v/>
      </c>
      <c r="H78" s="116" t="s">
        <v>190</v>
      </c>
      <c r="I78" s="91">
        <f ca="1">_xll.DBRW($B$17,I$7,$H$33,$D$9,$H78,$D$11,I$12,I$13)</f>
        <v>1060777.924303046</v>
      </c>
      <c r="J78" s="91">
        <f ca="1">_xll.DBRW($B$17,J$7,$H$33,$D$9,$H78,$D$11,J$12,J$13)</f>
        <v>11518.3355280694</v>
      </c>
      <c r="K78" s="91">
        <f ca="1">_xll.DBRW($B$17,K$7,$H$33,$D$9,$H78,$D$11,K$12,K$13)</f>
        <v>34983.993088928699</v>
      </c>
      <c r="L78" s="91">
        <f ca="1">_xll.DBRW($B$17,L$7,$H$33,$D$9,$H78,$D$11,L$12,L$13)</f>
        <v>576.30979172462878</v>
      </c>
      <c r="M78" s="91">
        <f ca="1">_xll.DBRW($B$17,M$7,$H$33,$D$9,$H78,$D$11,M$12,M$13)</f>
        <v>3336.6763769865902</v>
      </c>
      <c r="N78" s="91">
        <f ca="1">_xll.DBRW($B$17,N$7,$H$33,$D$9,$H78,$D$11,N$12,N$13)</f>
        <v>8496.9140101493504</v>
      </c>
      <c r="O78" s="91">
        <f ca="1">_xll.DBRW($B$17,O$7,$H$33,$D$9,$H78,$D$11,O$12,O$13)</f>
        <v>30460.1720840864</v>
      </c>
      <c r="P78" s="91">
        <f ca="1">_xll.DBRW($B$17,P$7,$H$33,$D$9,$H78,$D$11,P$12,P$13)</f>
        <v>11518.3355280694</v>
      </c>
      <c r="Q78" s="91">
        <f ca="1">_xll.DBRW($B$17,Q$7,$H$33,$D$9,$H78,$D$11,Q$12,Q$13)</f>
        <v>34983.993088928699</v>
      </c>
      <c r="R78" s="91">
        <f ca="1">_xll.DBRW($B$17,R$7,$H$33,$D$9,$H78,$D$11,R$12,R$13)</f>
        <v>29981.580292550199</v>
      </c>
      <c r="S78" s="91">
        <f ca="1">_xll.DBRW($B$17,S$7,$H$33,$D$9,$H78,$D$11,S$12,S$13)</f>
        <v>3336.6763769865902</v>
      </c>
      <c r="T78" s="91">
        <f ca="1">_xll.DBRW($B$17,T$7,$H$33,$D$9,$H78,$D$11,T$12,T$13)</f>
        <v>18152.751557467898</v>
      </c>
      <c r="U78" s="91">
        <f ca="1">_xll.DBRW($B$17,U$7,$H$33,$D$9,$H78,$D$11,U$12,U$13)</f>
        <v>-710.08631683230499</v>
      </c>
      <c r="V78" s="91">
        <f ca="1">_xll.DBRW($B$17,V$7,$H$33,$D$9,$H78,$D$11,V$12,V$13)</f>
        <v>1247413.5757101616</v>
      </c>
      <c r="W78" s="16"/>
      <c r="X78" s="92">
        <f ca="1">_xll.DBRW($B$17,X$7,$H$33,$D$9,$H78,$D$11,X$12,X$13)</f>
        <v>1303127.1130721427</v>
      </c>
      <c r="Y78" s="93">
        <f t="shared" ca="1" si="8"/>
        <v>4.2753724332107224E-2</v>
      </c>
      <c r="Z78" s="16"/>
      <c r="AA78" s="92">
        <f ca="1">_xll.DBRW($B$17,AA$7,$H$33,$D$9,$H78,$D$11,AA$12,AA$13)</f>
        <v>0</v>
      </c>
      <c r="AB78" s="93" t="str">
        <f t="shared" ca="1" si="9"/>
        <v/>
      </c>
      <c r="AC78" s="16"/>
      <c r="AD78" s="111" t="str">
        <f ca="1">_xll.DBRW($B$17,AD$7,$H$33,$D$9,$H78,$D$11,AD$12,AD$13)</f>
        <v/>
      </c>
      <c r="AE78" s="111" t="str">
        <f ca="1">_xll.DBRW($B$17,AE$7,$H$33,$D$9,$H78,$D$11,AE$12,AE$13)</f>
        <v/>
      </c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  <c r="IP78" s="16"/>
      <c r="IQ78" s="16"/>
      <c r="IR78" s="16"/>
      <c r="IS78" s="16"/>
      <c r="IT78" s="16"/>
      <c r="IU78" s="16"/>
      <c r="IV78" s="16"/>
      <c r="IW78" s="16"/>
      <c r="IX78" s="16"/>
      <c r="IY78" s="16"/>
      <c r="IZ78" s="16"/>
      <c r="JA78" s="16"/>
      <c r="JB78" s="16"/>
      <c r="JC78" s="16"/>
      <c r="JD78" s="16"/>
      <c r="JE78" s="16"/>
      <c r="JF78" s="16"/>
      <c r="JG78" s="16"/>
      <c r="JH78" s="16"/>
      <c r="JI78" s="16"/>
      <c r="JJ78" s="16"/>
      <c r="JK78" s="16"/>
      <c r="JL78" s="16"/>
      <c r="JM78" s="16"/>
      <c r="JN78" s="16"/>
      <c r="JO78" s="16"/>
      <c r="JP78" s="16"/>
      <c r="JQ78" s="16"/>
      <c r="JR78" s="16"/>
      <c r="JS78" s="16"/>
      <c r="JT78" s="16"/>
      <c r="JU78" s="16"/>
      <c r="JV78" s="16"/>
      <c r="JW78" s="16"/>
      <c r="JX78" s="16"/>
      <c r="JY78" s="16"/>
      <c r="JZ78" s="16"/>
      <c r="KA78" s="16"/>
      <c r="KB78" s="16"/>
      <c r="KC78" s="16"/>
      <c r="KD78" s="16"/>
      <c r="KE78" s="16"/>
      <c r="KF78" s="16"/>
      <c r="KG78" s="16"/>
      <c r="KH78" s="16"/>
      <c r="KI78" s="16"/>
      <c r="KJ78" s="16"/>
      <c r="KK78" s="16"/>
      <c r="KL78" s="16"/>
      <c r="KM78" s="16"/>
      <c r="KN78" s="16"/>
      <c r="KO78" s="16"/>
      <c r="KP78" s="16"/>
      <c r="KQ78" s="16"/>
      <c r="KR78" s="16"/>
      <c r="KS78" s="16"/>
      <c r="KT78" s="16"/>
      <c r="KU78" s="16"/>
      <c r="KV78" s="16"/>
      <c r="KW78" s="16"/>
      <c r="KX78" s="16"/>
      <c r="KY78" s="16"/>
      <c r="KZ78" s="16"/>
      <c r="LA78" s="16"/>
      <c r="LB78" s="16"/>
      <c r="LC78" s="16"/>
      <c r="LD78" s="16"/>
      <c r="LE78" s="16"/>
      <c r="LF78" s="16"/>
      <c r="LG78" s="16"/>
      <c r="LH78" s="16"/>
      <c r="LI78" s="16"/>
      <c r="LJ78" s="16"/>
      <c r="LK78" s="16"/>
      <c r="LL78" s="16"/>
      <c r="LM78" s="16"/>
      <c r="LN78" s="16"/>
      <c r="LO78" s="16"/>
      <c r="LP78" s="16"/>
      <c r="LQ78" s="16"/>
      <c r="LR78" s="16"/>
      <c r="LS78" s="16"/>
      <c r="LT78" s="16"/>
      <c r="LU78" s="16"/>
      <c r="LV78" s="16"/>
      <c r="LW78" s="16"/>
      <c r="LX78" s="16"/>
      <c r="LY78" s="16"/>
      <c r="LZ78" s="16"/>
      <c r="MA78" s="16"/>
      <c r="MB78" s="16"/>
      <c r="MC78" s="16"/>
      <c r="MD78" s="16"/>
      <c r="ME78" s="16"/>
      <c r="MF78" s="16"/>
      <c r="MG78" s="16"/>
      <c r="MH78" s="16"/>
      <c r="MI78" s="16"/>
      <c r="MJ78" s="16"/>
      <c r="MK78" s="16"/>
      <c r="ML78" s="16"/>
      <c r="MM78" s="16"/>
      <c r="MN78" s="16"/>
      <c r="MO78" s="16"/>
      <c r="MP78" s="16"/>
      <c r="MQ78" s="16"/>
      <c r="MR78" s="16"/>
      <c r="MS78" s="16"/>
      <c r="MT78" s="16"/>
      <c r="MU78" s="16"/>
      <c r="MV78" s="16"/>
      <c r="MW78" s="16"/>
      <c r="MX78" s="16"/>
      <c r="MY78" s="16"/>
      <c r="MZ78" s="16"/>
      <c r="NA78" s="16"/>
      <c r="NB78" s="16"/>
      <c r="NC78" s="16"/>
      <c r="ND78" s="16"/>
      <c r="NE78" s="16"/>
      <c r="NF78" s="16"/>
      <c r="NG78" s="16"/>
      <c r="NH78" s="16"/>
      <c r="NI78" s="16"/>
      <c r="NJ78" s="16"/>
      <c r="NK78" s="16"/>
      <c r="NL78" s="16"/>
      <c r="NM78" s="16"/>
      <c r="NN78" s="16"/>
      <c r="NO78" s="16"/>
      <c r="NP78" s="16"/>
      <c r="NQ78" s="16"/>
      <c r="NR78" s="16"/>
      <c r="NS78" s="16"/>
      <c r="NT78" s="16"/>
      <c r="NU78" s="16"/>
      <c r="NV78" s="16"/>
      <c r="NW78" s="16"/>
      <c r="NX78" s="16"/>
      <c r="NY78" s="16"/>
      <c r="NZ78" s="16"/>
      <c r="OA78" s="16"/>
      <c r="OB78" s="16"/>
      <c r="OC78" s="16"/>
      <c r="OD78" s="16"/>
      <c r="OE78" s="16"/>
      <c r="OF78" s="16"/>
      <c r="OG78" s="16"/>
      <c r="OH78" s="16"/>
      <c r="OI78" s="16"/>
      <c r="OJ78" s="16"/>
      <c r="OK78" s="16"/>
      <c r="OL78" s="16"/>
      <c r="OM78" s="16"/>
      <c r="ON78" s="16"/>
      <c r="OO78" s="16"/>
      <c r="OP78" s="16"/>
      <c r="OQ78" s="16"/>
      <c r="OR78" s="16"/>
      <c r="OS78" s="16"/>
      <c r="OT78" s="16"/>
      <c r="OU78" s="16"/>
      <c r="OV78" s="16"/>
      <c r="OW78" s="16"/>
      <c r="OX78" s="16"/>
      <c r="OY78" s="16"/>
      <c r="OZ78" s="16"/>
      <c r="PA78" s="16"/>
      <c r="PB78" s="16"/>
      <c r="PC78" s="16"/>
      <c r="PD78" s="16"/>
      <c r="PE78" s="16"/>
      <c r="PF78" s="16"/>
      <c r="PG78" s="16"/>
      <c r="PH78" s="16"/>
      <c r="PI78" s="16"/>
      <c r="PJ78" s="16"/>
      <c r="PK78" s="16"/>
      <c r="PL78" s="16"/>
      <c r="PM78" s="16"/>
      <c r="PN78" s="16"/>
      <c r="PO78" s="16"/>
      <c r="PP78" s="16"/>
      <c r="PQ78" s="16"/>
      <c r="PR78" s="16"/>
      <c r="PS78" s="16"/>
      <c r="PT78" s="16"/>
      <c r="PU78" s="16"/>
      <c r="PV78" s="16"/>
      <c r="PW78" s="16"/>
      <c r="PX78" s="16"/>
      <c r="PY78" s="16"/>
      <c r="PZ78" s="16"/>
      <c r="QA78" s="16"/>
      <c r="QB78" s="16"/>
      <c r="QC78" s="16"/>
      <c r="QD78" s="16"/>
      <c r="QE78" s="16"/>
      <c r="QF78" s="16"/>
      <c r="QG78" s="16"/>
      <c r="QH78" s="16"/>
      <c r="QI78" s="16"/>
      <c r="QJ78" s="16"/>
      <c r="QK78" s="16"/>
      <c r="QL78" s="16"/>
      <c r="QM78" s="16"/>
      <c r="QN78" s="16"/>
      <c r="QO78" s="16"/>
      <c r="QP78" s="16"/>
      <c r="QQ78" s="16"/>
      <c r="QR78" s="16"/>
      <c r="QS78" s="16"/>
      <c r="QT78" s="16"/>
      <c r="QU78" s="16"/>
      <c r="QV78" s="16"/>
      <c r="QW78" s="16"/>
      <c r="QX78" s="16"/>
      <c r="QY78" s="16"/>
      <c r="QZ78" s="16"/>
      <c r="RA78" s="16"/>
      <c r="RB78" s="16"/>
      <c r="RC78" s="16"/>
      <c r="RD78" s="16"/>
      <c r="RE78" s="16"/>
      <c r="RF78" s="16"/>
      <c r="RG78" s="16"/>
      <c r="RH78" s="16"/>
      <c r="RI78" s="16"/>
      <c r="RJ78" s="16"/>
      <c r="RK78" s="16"/>
      <c r="RL78" s="16"/>
      <c r="RM78" s="16"/>
      <c r="RN78" s="16"/>
      <c r="RO78" s="16"/>
      <c r="RP78" s="16"/>
      <c r="RQ78" s="16"/>
      <c r="RR78" s="16"/>
      <c r="RS78" s="16"/>
      <c r="RT78" s="16"/>
      <c r="RU78" s="16"/>
      <c r="RV78" s="16"/>
      <c r="RW78" s="16"/>
      <c r="RX78" s="16"/>
      <c r="RY78" s="16"/>
      <c r="RZ78" s="16"/>
      <c r="SA78" s="16"/>
      <c r="SB78" s="16"/>
      <c r="SC78" s="16"/>
      <c r="SD78" s="16"/>
      <c r="SE78" s="16"/>
      <c r="SF78" s="16"/>
      <c r="SG78" s="16"/>
      <c r="SH78" s="16"/>
      <c r="SI78" s="16"/>
      <c r="SJ78" s="16"/>
      <c r="SK78" s="16"/>
      <c r="SL78" s="16"/>
      <c r="SM78" s="16"/>
      <c r="SN78" s="16"/>
      <c r="SO78" s="16"/>
      <c r="SP78" s="16"/>
      <c r="SQ78" s="16"/>
      <c r="SR78" s="16"/>
      <c r="SS78" s="16"/>
      <c r="ST78" s="16"/>
      <c r="SU78" s="16"/>
      <c r="SV78" s="16"/>
      <c r="SW78" s="16"/>
      <c r="SX78" s="16"/>
      <c r="SY78" s="16"/>
      <c r="SZ78" s="16"/>
      <c r="TA78" s="16"/>
      <c r="TB78" s="16"/>
      <c r="TC78" s="16"/>
      <c r="TD78" s="16"/>
      <c r="TE78" s="16"/>
      <c r="TF78" s="16"/>
      <c r="TG78" s="16"/>
      <c r="TH78" s="16"/>
      <c r="TI78" s="16"/>
      <c r="TJ78" s="16"/>
      <c r="TK78" s="16"/>
      <c r="TL78" s="16"/>
      <c r="TM78" s="16"/>
      <c r="TN78" s="16"/>
      <c r="TO78" s="16"/>
      <c r="TP78" s="16"/>
      <c r="TQ78" s="16"/>
      <c r="TR78" s="16"/>
      <c r="TS78" s="16"/>
      <c r="TT78" s="16"/>
      <c r="TU78" s="16"/>
      <c r="TV78" s="16"/>
      <c r="TW78" s="16"/>
      <c r="TX78" s="16"/>
      <c r="TY78" s="16"/>
      <c r="TZ78" s="16"/>
      <c r="UA78" s="16"/>
      <c r="UB78" s="16"/>
      <c r="UC78" s="16"/>
      <c r="UD78" s="16"/>
      <c r="UE78" s="16"/>
      <c r="UF78" s="16"/>
      <c r="UG78" s="16"/>
      <c r="UH78" s="16"/>
      <c r="UI78" s="16"/>
      <c r="UJ78" s="16"/>
      <c r="UK78" s="16"/>
      <c r="UL78" s="16"/>
      <c r="UM78" s="16"/>
      <c r="UN78" s="16"/>
      <c r="UO78" s="16"/>
      <c r="UP78" s="16"/>
      <c r="UQ78" s="16"/>
      <c r="UR78" s="16"/>
      <c r="US78" s="16"/>
      <c r="UT78" s="16"/>
      <c r="UU78" s="16"/>
      <c r="UV78" s="16"/>
      <c r="UW78" s="16"/>
      <c r="UX78" s="16"/>
      <c r="UY78" s="16"/>
      <c r="UZ78" s="16"/>
      <c r="VA78" s="16"/>
      <c r="VB78" s="16"/>
      <c r="VC78" s="16"/>
      <c r="VD78" s="16"/>
      <c r="VE78" s="16"/>
      <c r="VF78" s="16"/>
      <c r="VG78" s="16"/>
      <c r="VH78" s="16"/>
      <c r="VI78" s="16"/>
      <c r="VJ78" s="16"/>
      <c r="VK78" s="16"/>
      <c r="VL78" s="16"/>
      <c r="VM78" s="16"/>
      <c r="VN78" s="16"/>
      <c r="VO78" s="16"/>
      <c r="VP78" s="16"/>
      <c r="VQ78" s="16"/>
      <c r="VR78" s="16"/>
      <c r="VS78" s="16"/>
      <c r="VT78" s="16"/>
      <c r="VU78" s="16"/>
      <c r="VV78" s="16"/>
      <c r="VW78" s="16"/>
      <c r="VX78" s="16"/>
      <c r="VY78" s="16"/>
      <c r="VZ78" s="16"/>
      <c r="WA78" s="16"/>
      <c r="WB78" s="16"/>
      <c r="WC78" s="16"/>
      <c r="WD78" s="16"/>
      <c r="WE78" s="16"/>
      <c r="WF78" s="16"/>
      <c r="WG78" s="16"/>
      <c r="WH78" s="16"/>
      <c r="WI78" s="16"/>
      <c r="WJ78" s="16"/>
      <c r="WK78" s="16"/>
      <c r="WL78" s="16"/>
      <c r="WM78" s="16"/>
      <c r="WN78" s="16"/>
      <c r="WO78" s="16"/>
      <c r="WP78" s="16"/>
      <c r="WQ78" s="16"/>
      <c r="WR78" s="16"/>
      <c r="WS78" s="16"/>
      <c r="WT78" s="16"/>
      <c r="WU78" s="16"/>
      <c r="WV78" s="16"/>
      <c r="WW78" s="16"/>
      <c r="WX78" s="16"/>
      <c r="WY78" s="16"/>
      <c r="WZ78" s="16"/>
      <c r="XA78" s="16"/>
      <c r="XB78" s="16"/>
      <c r="XC78" s="16"/>
      <c r="XD78" s="16"/>
      <c r="XE78" s="16"/>
      <c r="XF78" s="16"/>
      <c r="XG78" s="16"/>
      <c r="XH78" s="16"/>
      <c r="XI78" s="16"/>
      <c r="XJ78" s="16"/>
      <c r="XK78" s="16"/>
      <c r="XL78" s="16"/>
      <c r="XM78" s="16"/>
      <c r="XN78" s="16"/>
      <c r="XO78" s="16"/>
      <c r="XP78" s="16"/>
      <c r="XQ78" s="16"/>
      <c r="XR78" s="16"/>
      <c r="XS78" s="16"/>
      <c r="XT78" s="16"/>
      <c r="XU78" s="16"/>
      <c r="XV78" s="16"/>
      <c r="XW78" s="16"/>
      <c r="XX78" s="16"/>
      <c r="XY78" s="16"/>
      <c r="XZ78" s="16"/>
      <c r="YA78" s="16"/>
      <c r="YB78" s="16"/>
      <c r="YC78" s="16"/>
      <c r="YD78" s="16"/>
      <c r="YE78" s="16"/>
      <c r="YF78" s="16"/>
      <c r="YG78" s="16"/>
      <c r="YH78" s="16"/>
      <c r="YI78" s="16"/>
      <c r="YJ78" s="16"/>
      <c r="YK78" s="16"/>
      <c r="YL78" s="16"/>
      <c r="YM78" s="16"/>
      <c r="YN78" s="16"/>
      <c r="YO78" s="16"/>
      <c r="YP78" s="16"/>
      <c r="YQ78" s="16"/>
      <c r="YR78" s="16"/>
      <c r="YS78" s="16"/>
      <c r="YT78" s="16"/>
      <c r="YU78" s="16"/>
      <c r="YV78" s="16"/>
      <c r="YW78" s="16"/>
      <c r="YX78" s="16"/>
      <c r="YY78" s="16"/>
      <c r="YZ78" s="16"/>
      <c r="ZA78" s="16"/>
      <c r="ZB78" s="16"/>
      <c r="ZC78" s="16"/>
      <c r="ZD78" s="16"/>
      <c r="ZE78" s="16"/>
      <c r="ZF78" s="16"/>
      <c r="ZG78" s="16"/>
      <c r="ZH78" s="16"/>
      <c r="ZI78" s="16"/>
      <c r="ZJ78" s="16"/>
      <c r="ZK78" s="16"/>
      <c r="ZL78" s="16"/>
      <c r="ZM78" s="16"/>
      <c r="ZN78" s="16"/>
      <c r="ZO78" s="16"/>
      <c r="ZP78" s="16"/>
      <c r="ZQ78" s="16"/>
      <c r="ZR78" s="16"/>
      <c r="ZS78" s="16"/>
      <c r="ZT78" s="16"/>
      <c r="ZU78" s="16"/>
      <c r="ZV78" s="16"/>
      <c r="ZW78" s="16"/>
      <c r="ZX78" s="16"/>
      <c r="ZY78" s="16"/>
      <c r="ZZ78" s="16"/>
      <c r="AAA78" s="16"/>
      <c r="AAB78" s="16"/>
      <c r="AAC78" s="16"/>
      <c r="AAD78" s="16"/>
      <c r="AAE78" s="16"/>
      <c r="AAF78" s="16"/>
      <c r="AAG78" s="16"/>
      <c r="AAH78" s="16"/>
      <c r="AAI78" s="16"/>
      <c r="AAJ78" s="16"/>
      <c r="AAK78" s="16"/>
      <c r="AAL78" s="16"/>
      <c r="AAM78" s="16"/>
      <c r="AAN78" s="16"/>
      <c r="AAO78" s="16"/>
      <c r="AAP78" s="16"/>
      <c r="AAQ78" s="16"/>
      <c r="AAR78" s="16"/>
      <c r="AAS78" s="16"/>
      <c r="AAT78" s="16"/>
      <c r="AAU78" s="16"/>
      <c r="AAV78" s="16"/>
      <c r="AAW78" s="16"/>
      <c r="AAX78" s="16"/>
      <c r="AAY78" s="16"/>
      <c r="AAZ78" s="16"/>
      <c r="ABA78" s="16"/>
      <c r="ABB78" s="16"/>
      <c r="ABC78" s="16"/>
      <c r="ABD78" s="16"/>
      <c r="ABE78" s="16"/>
      <c r="ABF78" s="16"/>
      <c r="ABG78" s="16"/>
      <c r="ABH78" s="16"/>
      <c r="ABI78" s="16"/>
      <c r="ABJ78" s="16"/>
      <c r="ABK78" s="16"/>
      <c r="ABL78" s="16"/>
      <c r="ABM78" s="16"/>
      <c r="ABN78" s="16"/>
      <c r="ABO78" s="16"/>
      <c r="ABP78" s="16"/>
      <c r="ABQ78" s="16"/>
      <c r="ABR78" s="16"/>
      <c r="ABS78" s="16"/>
      <c r="ABT78" s="16"/>
      <c r="ABU78" s="16"/>
      <c r="ABV78" s="16"/>
      <c r="ABW78" s="16"/>
      <c r="ABX78" s="16"/>
      <c r="ABY78" s="16"/>
      <c r="ABZ78" s="16"/>
      <c r="ACA78" s="16"/>
      <c r="ACB78" s="16"/>
      <c r="ACC78" s="16"/>
      <c r="ACD78" s="16"/>
      <c r="ACE78" s="16"/>
      <c r="ACF78" s="16"/>
      <c r="ACG78" s="16"/>
      <c r="ACH78" s="16"/>
      <c r="ACI78" s="16"/>
      <c r="ACJ78" s="16"/>
      <c r="ACK78" s="16"/>
      <c r="ACL78" s="16"/>
      <c r="ACM78" s="16"/>
      <c r="ACN78" s="16"/>
      <c r="ACO78" s="16"/>
      <c r="ACP78" s="16"/>
      <c r="ACQ78" s="16"/>
      <c r="ACR78" s="16"/>
      <c r="ACS78" s="16"/>
      <c r="ACT78" s="16"/>
      <c r="ACU78" s="16"/>
      <c r="ACV78" s="16"/>
      <c r="ACW78" s="16"/>
      <c r="ACX78" s="16"/>
      <c r="ACY78" s="16"/>
      <c r="ACZ78" s="16"/>
      <c r="ADA78" s="16"/>
      <c r="ADB78" s="16"/>
      <c r="ADC78" s="16"/>
      <c r="ADD78" s="16"/>
      <c r="ADE78" s="16"/>
      <c r="ADF78" s="16"/>
      <c r="ADG78" s="16"/>
      <c r="ADH78" s="16"/>
      <c r="ADI78" s="16"/>
      <c r="ADJ78" s="16"/>
      <c r="ADK78" s="16"/>
      <c r="ADL78" s="16"/>
      <c r="ADM78" s="16"/>
      <c r="ADN78" s="16"/>
      <c r="ADO78" s="16"/>
      <c r="ADP78" s="16"/>
      <c r="ADQ78" s="16"/>
      <c r="ADR78" s="16"/>
      <c r="ADS78" s="16"/>
      <c r="ADT78" s="16"/>
      <c r="ADU78" s="16"/>
      <c r="ADV78" s="16"/>
      <c r="ADW78" s="16"/>
      <c r="ADX78" s="16"/>
      <c r="ADY78" s="16"/>
      <c r="ADZ78" s="16"/>
      <c r="AEA78" s="16"/>
      <c r="AEB78" s="16"/>
      <c r="AEC78" s="16"/>
      <c r="AED78" s="16"/>
      <c r="AEE78" s="16"/>
      <c r="AEF78" s="16"/>
      <c r="AEG78" s="16"/>
      <c r="AEH78" s="16"/>
      <c r="AEI78" s="16"/>
      <c r="AEJ78" s="16"/>
      <c r="AEK78" s="16"/>
      <c r="AEL78" s="16"/>
      <c r="AEM78" s="16"/>
      <c r="AEN78" s="16"/>
      <c r="AEO78" s="16"/>
      <c r="AEP78" s="16"/>
      <c r="AEQ78" s="16"/>
      <c r="AER78" s="16"/>
      <c r="AES78" s="16"/>
      <c r="AET78" s="16"/>
      <c r="AEU78" s="16"/>
      <c r="AEV78" s="16"/>
      <c r="AEW78" s="16"/>
      <c r="AEX78" s="16"/>
      <c r="AEY78" s="16"/>
      <c r="AEZ78" s="16"/>
      <c r="AFA78" s="16"/>
      <c r="AFB78" s="16"/>
      <c r="AFC78" s="16"/>
      <c r="AFD78" s="16"/>
      <c r="AFE78" s="16"/>
      <c r="AFF78" s="16"/>
      <c r="AFG78" s="16"/>
      <c r="AFH78" s="16"/>
      <c r="AFI78" s="16"/>
      <c r="AFJ78" s="16"/>
      <c r="AFK78" s="16"/>
      <c r="AFL78" s="16"/>
      <c r="AFM78" s="16"/>
      <c r="AFN78" s="16"/>
      <c r="AFO78" s="16"/>
      <c r="AFP78" s="16"/>
      <c r="AFQ78" s="16"/>
      <c r="AFR78" s="16"/>
      <c r="AFS78" s="16"/>
      <c r="AFT78" s="16"/>
      <c r="AFU78" s="16"/>
      <c r="AFV78" s="16"/>
      <c r="AFW78" s="16"/>
      <c r="AFX78" s="16"/>
      <c r="AFY78" s="16"/>
      <c r="AFZ78" s="16"/>
      <c r="AGA78" s="16"/>
      <c r="AGB78" s="16"/>
      <c r="AGC78" s="16"/>
      <c r="AGD78" s="16"/>
      <c r="AGE78" s="16"/>
      <c r="AGF78" s="16"/>
      <c r="AGG78" s="16"/>
      <c r="AGH78" s="16"/>
      <c r="AGI78" s="16"/>
      <c r="AGJ78" s="16"/>
      <c r="AGK78" s="16"/>
      <c r="AGL78" s="16"/>
      <c r="AGM78" s="16"/>
      <c r="AGN78" s="16"/>
      <c r="AGO78" s="16"/>
      <c r="AGP78" s="16"/>
      <c r="AGQ78" s="16"/>
      <c r="AGR78" s="16"/>
      <c r="AGS78" s="16"/>
      <c r="AGT78" s="16"/>
      <c r="AGU78" s="16"/>
      <c r="AGV78" s="16"/>
      <c r="AGW78" s="16"/>
      <c r="AGX78" s="16"/>
      <c r="AGY78" s="16"/>
      <c r="AGZ78" s="16"/>
      <c r="AHA78" s="16"/>
      <c r="AHB78" s="16"/>
      <c r="AHC78" s="16"/>
      <c r="AHD78" s="16"/>
      <c r="AHE78" s="16"/>
      <c r="AHF78" s="16"/>
      <c r="AHG78" s="16"/>
      <c r="AHH78" s="16"/>
      <c r="AHI78" s="16"/>
      <c r="AHJ78" s="16"/>
      <c r="AHK78" s="16"/>
      <c r="AHL78" s="16"/>
      <c r="AHM78" s="16"/>
      <c r="AHN78" s="16"/>
      <c r="AHO78" s="16"/>
      <c r="AHP78" s="16"/>
      <c r="AHQ78" s="16"/>
      <c r="AHR78" s="16"/>
      <c r="AHS78" s="16"/>
      <c r="AHT78" s="16"/>
      <c r="AHU78" s="16"/>
      <c r="AHV78" s="16"/>
      <c r="AHW78" s="16"/>
      <c r="AHX78" s="16"/>
      <c r="AHY78" s="16"/>
      <c r="AHZ78" s="16"/>
      <c r="AIA78" s="16"/>
      <c r="AIB78" s="16"/>
      <c r="AIC78" s="16"/>
      <c r="AID78" s="16"/>
      <c r="AIE78" s="16"/>
      <c r="AIF78" s="16"/>
      <c r="AIG78" s="16"/>
      <c r="AIH78" s="16"/>
      <c r="AII78" s="16"/>
      <c r="AIJ78" s="16"/>
      <c r="AIK78" s="16"/>
      <c r="AIL78" s="16"/>
      <c r="AIM78" s="16"/>
      <c r="AIN78" s="16"/>
      <c r="AIO78" s="16"/>
      <c r="AIP78" s="16"/>
      <c r="AIQ78" s="16"/>
      <c r="AIR78" s="16"/>
      <c r="AIS78" s="16"/>
      <c r="AIT78" s="16"/>
      <c r="AIU78" s="16"/>
      <c r="AIV78" s="16"/>
      <c r="AIW78" s="16"/>
      <c r="AIX78" s="16"/>
      <c r="AIY78" s="16"/>
      <c r="AIZ78" s="16"/>
      <c r="AJA78" s="16"/>
      <c r="AJB78" s="16"/>
      <c r="AJC78" s="16"/>
      <c r="AJD78" s="16"/>
      <c r="AJE78" s="16"/>
      <c r="AJF78" s="16"/>
      <c r="AJG78" s="16"/>
      <c r="AJH78" s="16"/>
      <c r="AJI78" s="16"/>
      <c r="AJJ78" s="16"/>
      <c r="AJK78" s="16"/>
      <c r="AJL78" s="16"/>
      <c r="AJM78" s="16"/>
      <c r="AJN78" s="16"/>
      <c r="AJO78" s="16"/>
      <c r="AJP78" s="16"/>
      <c r="AJQ78" s="16"/>
      <c r="AJR78" s="16"/>
      <c r="AJS78" s="16"/>
      <c r="AJT78" s="16"/>
      <c r="AJU78" s="16"/>
      <c r="AJV78" s="16"/>
      <c r="AJW78" s="16"/>
      <c r="AJX78" s="16"/>
      <c r="AJY78" s="16"/>
      <c r="AJZ78" s="16"/>
      <c r="AKA78" s="16"/>
      <c r="AKB78" s="16"/>
      <c r="AKC78" s="16"/>
      <c r="AKD78" s="16"/>
      <c r="AKE78" s="16"/>
      <c r="AKF78" s="16"/>
      <c r="AKG78" s="16"/>
      <c r="AKH78" s="16"/>
      <c r="AKI78" s="16"/>
      <c r="AKJ78" s="16"/>
      <c r="AKK78" s="16"/>
      <c r="AKL78" s="16"/>
      <c r="AKM78" s="16"/>
      <c r="AKN78" s="16"/>
      <c r="AKO78" s="16"/>
      <c r="AKP78" s="16"/>
      <c r="AKQ78" s="16"/>
      <c r="AKR78" s="16"/>
      <c r="AKS78" s="16"/>
      <c r="AKT78" s="16"/>
      <c r="AKU78" s="16"/>
      <c r="AKV78" s="16"/>
      <c r="AKW78" s="16"/>
      <c r="AKX78" s="16"/>
      <c r="AKY78" s="16"/>
      <c r="AKZ78" s="16"/>
      <c r="ALA78" s="16"/>
      <c r="ALB78" s="16"/>
      <c r="ALC78" s="16"/>
      <c r="ALD78" s="16"/>
      <c r="ALE78" s="16"/>
      <c r="ALF78" s="16"/>
      <c r="ALG78" s="16"/>
      <c r="ALH78" s="16"/>
      <c r="ALI78" s="16"/>
      <c r="ALJ78" s="16"/>
      <c r="ALK78" s="16"/>
      <c r="ALL78" s="16"/>
    </row>
    <row r="79" spans="1:1000" customFormat="1" ht="12.75" x14ac:dyDescent="0.2">
      <c r="A79" s="41" t="str">
        <f ca="1">IF(_xll.TM1RPTELLEV($H$75,$H79)=0,"Root",IF(OR(_xll.ELLEV($B$10,$H79)=0,_xll.TM1RPTELLEV($H$75,$H79)+1&gt;=VALUE($L$29)),"Base","Default"))</f>
        <v>Default</v>
      </c>
      <c r="B79" s="16"/>
      <c r="C79" s="16" t="str">
        <f ca="1">_xll.DBRW($G$16,$H79,C$38)</f>
        <v>-1</v>
      </c>
      <c r="D79" s="16">
        <f ca="1">_xll.DBRW($D$16,E$7,$H$33,$E$9,$H79,$D$11,$H$34,$D$38)</f>
        <v>0</v>
      </c>
      <c r="E79" s="25">
        <f ca="1">_xll.DBRW($E$16,E$7,$H$33,$E$9,$H79,$D$11,E$38,E$12,E$13)</f>
        <v>0</v>
      </c>
      <c r="F79" s="22"/>
      <c r="G79" s="44" t="str">
        <f ca="1">_xll.DBRW($G$16,$H79,G$13)&amp;IF(_xll.ELLEV($B$10,$H79)&lt;&gt;0,"",IF($D79&lt;&gt;0,"Annual",IF($E79&lt;&gt;0,"LID","")))</f>
        <v/>
      </c>
      <c r="H79" s="117" t="s">
        <v>191</v>
      </c>
      <c r="I79" s="46">
        <f ca="1">_xll.DBRW($B$17,I$7,$H$33,$D$9,$H79,$D$11,I$12,I$13)</f>
        <v>5635368.067577308</v>
      </c>
      <c r="J79" s="46">
        <f ca="1">_xll.DBRW($B$17,J$7,$H$33,$D$9,$H79,$D$11,J$12,J$13)</f>
        <v>90576.427185112989</v>
      </c>
      <c r="K79" s="46">
        <f ca="1">_xll.DBRW($B$17,K$7,$H$33,$D$9,$H79,$D$11,K$12,K$13)</f>
        <v>142897.57653400305</v>
      </c>
      <c r="L79" s="46">
        <f ca="1">_xll.DBRW($B$17,L$7,$H$33,$D$9,$H79,$D$11,L$12,L$13)</f>
        <v>-1781.9010776180139</v>
      </c>
      <c r="M79" s="46">
        <f ca="1">_xll.DBRW($B$17,M$7,$H$33,$D$9,$H79,$D$11,M$12,M$13)</f>
        <v>45533.226422791136</v>
      </c>
      <c r="N79" s="46">
        <f ca="1">_xll.DBRW($B$17,N$7,$H$33,$D$9,$H79,$D$11,N$12,N$13)</f>
        <v>63872.533148099406</v>
      </c>
      <c r="O79" s="46">
        <f ca="1">_xll.DBRW($B$17,O$7,$H$33,$D$9,$H79,$D$11,O$12,O$13)</f>
        <v>341247.95177317958</v>
      </c>
      <c r="P79" s="46">
        <f ca="1">_xll.DBRW($B$17,P$7,$H$33,$D$9,$H79,$D$11,P$12,P$13)</f>
        <v>213693.5539884668</v>
      </c>
      <c r="Q79" s="46">
        <f ca="1">_xll.DBRW($B$17,Q$7,$H$33,$D$9,$H79,$D$11,Q$12,Q$13)</f>
        <v>319319.81584512704</v>
      </c>
      <c r="R79" s="46">
        <f ca="1">_xll.DBRW($B$17,R$7,$H$33,$D$9,$H79,$D$11,R$12,R$13)</f>
        <v>29242.97773922432</v>
      </c>
      <c r="S79" s="46">
        <f ca="1">_xll.DBRW($B$17,S$7,$H$33,$D$9,$H79,$D$11,S$12,S$13)</f>
        <v>165314.63654250224</v>
      </c>
      <c r="T79" s="46">
        <f ca="1">_xll.DBRW($B$17,T$7,$H$33,$D$9,$H79,$D$11,T$12,T$13)</f>
        <v>256120.2491678276</v>
      </c>
      <c r="U79" s="46">
        <f ca="1">_xll.DBRW($B$17,U$7,$H$33,$D$9,$H79,$D$11,U$12,U$13)</f>
        <v>214277.89594371297</v>
      </c>
      <c r="V79" s="46">
        <f ca="1">_xll.DBRW($B$17,V$7,$H$33,$D$9,$H79,$D$11,V$12,V$13)</f>
        <v>7515683.0107897371</v>
      </c>
      <c r="W79" s="16"/>
      <c r="X79" s="46">
        <f ca="1">_xll.DBRW($B$17,X$7,$H$33,$D$9,$H79,$D$11,X$12,X$13)</f>
        <v>6490978.602361138</v>
      </c>
      <c r="Y79" s="99">
        <f t="shared" ca="1" si="8"/>
        <v>-0.15786593535462523</v>
      </c>
      <c r="Z79" s="16"/>
      <c r="AA79" s="46">
        <f ca="1">_xll.DBRW($B$17,AA$7,$H$33,$D$9,$H79,$D$11,AA$12,AA$13)</f>
        <v>0</v>
      </c>
      <c r="AB79" s="99" t="str">
        <f t="shared" ca="1" si="9"/>
        <v/>
      </c>
      <c r="AC79" s="16"/>
      <c r="AD79" s="109" t="str">
        <f ca="1">_xll.DBRW($B$17,AD$7,$H$33,$D$9,$H79,$D$11,AD$12,AD$13)</f>
        <v/>
      </c>
      <c r="AE79" s="109" t="str">
        <f ca="1">_xll.DBRW($B$17,AE$7,$H$33,$D$9,$H79,$D$11,AE$12,AE$13)</f>
        <v/>
      </c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6"/>
      <c r="EJ79" s="16"/>
      <c r="EK79" s="16"/>
      <c r="EL79" s="16"/>
      <c r="EM79" s="16"/>
      <c r="EN79" s="16"/>
      <c r="EO79" s="16"/>
      <c r="EP79" s="16"/>
      <c r="EQ79" s="16"/>
      <c r="ER79" s="16"/>
      <c r="ES79" s="16"/>
      <c r="ET79" s="16"/>
      <c r="EU79" s="16"/>
      <c r="EV79" s="16"/>
      <c r="EW79" s="16"/>
      <c r="EX79" s="16"/>
      <c r="EY79" s="16"/>
      <c r="EZ79" s="16"/>
      <c r="FA79" s="16"/>
      <c r="FB79" s="16"/>
      <c r="FC79" s="16"/>
      <c r="FD79" s="16"/>
      <c r="FE79" s="16"/>
      <c r="FF79" s="16"/>
      <c r="FG79" s="16"/>
      <c r="FH79" s="16"/>
      <c r="FI79" s="16"/>
      <c r="FJ79" s="16"/>
      <c r="FK79" s="16"/>
      <c r="FL79" s="16"/>
      <c r="FM79" s="16"/>
      <c r="FN79" s="16"/>
      <c r="FO79" s="16"/>
      <c r="FP79" s="16"/>
      <c r="FQ79" s="16"/>
      <c r="FR79" s="16"/>
      <c r="FS79" s="16"/>
      <c r="FT79" s="16"/>
      <c r="FU79" s="16"/>
      <c r="FV79" s="16"/>
      <c r="FW79" s="16"/>
      <c r="FX79" s="16"/>
      <c r="FY79" s="16"/>
      <c r="FZ79" s="16"/>
      <c r="GA79" s="16"/>
      <c r="GB79" s="16"/>
      <c r="GC79" s="16"/>
      <c r="GD79" s="16"/>
      <c r="GE79" s="16"/>
      <c r="GF79" s="16"/>
      <c r="GG79" s="16"/>
      <c r="GH79" s="16"/>
      <c r="GI79" s="16"/>
      <c r="GJ79" s="16"/>
      <c r="GK79" s="16"/>
      <c r="GL79" s="16"/>
      <c r="GM79" s="16"/>
      <c r="GN79" s="16"/>
      <c r="GO79" s="16"/>
      <c r="GP79" s="16"/>
      <c r="GQ79" s="16"/>
      <c r="GR79" s="16"/>
      <c r="GS79" s="16"/>
      <c r="GT79" s="16"/>
      <c r="GU79" s="16"/>
      <c r="GV79" s="16"/>
      <c r="GW79" s="16"/>
      <c r="GX79" s="16"/>
      <c r="GY79" s="16"/>
      <c r="GZ79" s="16"/>
      <c r="HA79" s="16"/>
      <c r="HB79" s="16"/>
      <c r="HC79" s="16"/>
      <c r="HD79" s="16"/>
      <c r="HE79" s="16"/>
      <c r="HF79" s="16"/>
      <c r="HG79" s="16"/>
      <c r="HH79" s="16"/>
      <c r="HI79" s="16"/>
      <c r="HJ79" s="16"/>
      <c r="HK79" s="16"/>
      <c r="HL79" s="16"/>
      <c r="HM79" s="16"/>
      <c r="HN79" s="16"/>
      <c r="HO79" s="16"/>
      <c r="HP79" s="16"/>
      <c r="HQ79" s="16"/>
      <c r="HR79" s="16"/>
      <c r="HS79" s="16"/>
      <c r="HT79" s="16"/>
      <c r="HU79" s="16"/>
      <c r="HV79" s="16"/>
      <c r="HW79" s="16"/>
      <c r="HX79" s="16"/>
      <c r="HY79" s="16"/>
      <c r="HZ79" s="16"/>
      <c r="IA79" s="16"/>
      <c r="IB79" s="16"/>
      <c r="IC79" s="16"/>
      <c r="ID79" s="16"/>
      <c r="IE79" s="16"/>
      <c r="IF79" s="16"/>
      <c r="IG79" s="16"/>
      <c r="IH79" s="16"/>
      <c r="II79" s="16"/>
      <c r="IJ79" s="16"/>
      <c r="IK79" s="16"/>
      <c r="IL79" s="16"/>
      <c r="IM79" s="16"/>
      <c r="IN79" s="16"/>
      <c r="IO79" s="16"/>
      <c r="IP79" s="16"/>
      <c r="IQ79" s="16"/>
      <c r="IR79" s="16"/>
      <c r="IS79" s="16"/>
      <c r="IT79" s="16"/>
      <c r="IU79" s="16"/>
      <c r="IV79" s="16"/>
      <c r="IW79" s="16"/>
      <c r="IX79" s="16"/>
      <c r="IY79" s="16"/>
      <c r="IZ79" s="16"/>
      <c r="JA79" s="16"/>
      <c r="JB79" s="16"/>
      <c r="JC79" s="16"/>
      <c r="JD79" s="16"/>
      <c r="JE79" s="16"/>
      <c r="JF79" s="16"/>
      <c r="JG79" s="16"/>
      <c r="JH79" s="16"/>
      <c r="JI79" s="16"/>
      <c r="JJ79" s="16"/>
      <c r="JK79" s="16"/>
      <c r="JL79" s="16"/>
      <c r="JM79" s="16"/>
      <c r="JN79" s="16"/>
      <c r="JO79" s="16"/>
      <c r="JP79" s="16"/>
      <c r="JQ79" s="16"/>
      <c r="JR79" s="16"/>
      <c r="JS79" s="16"/>
      <c r="JT79" s="16"/>
      <c r="JU79" s="16"/>
      <c r="JV79" s="16"/>
      <c r="JW79" s="16"/>
      <c r="JX79" s="16"/>
      <c r="JY79" s="16"/>
      <c r="JZ79" s="16"/>
      <c r="KA79" s="16"/>
      <c r="KB79" s="16"/>
      <c r="KC79" s="16"/>
      <c r="KD79" s="16"/>
      <c r="KE79" s="16"/>
      <c r="KF79" s="16"/>
      <c r="KG79" s="16"/>
      <c r="KH79" s="16"/>
      <c r="KI79" s="16"/>
      <c r="KJ79" s="16"/>
      <c r="KK79" s="16"/>
      <c r="KL79" s="16"/>
      <c r="KM79" s="16"/>
      <c r="KN79" s="16"/>
      <c r="KO79" s="16"/>
      <c r="KP79" s="16"/>
      <c r="KQ79" s="16"/>
      <c r="KR79" s="16"/>
      <c r="KS79" s="16"/>
      <c r="KT79" s="16"/>
      <c r="KU79" s="16"/>
      <c r="KV79" s="16"/>
      <c r="KW79" s="16"/>
      <c r="KX79" s="16"/>
      <c r="KY79" s="16"/>
      <c r="KZ79" s="16"/>
      <c r="LA79" s="16"/>
      <c r="LB79" s="16"/>
      <c r="LC79" s="16"/>
      <c r="LD79" s="16"/>
      <c r="LE79" s="16"/>
      <c r="LF79" s="16"/>
      <c r="LG79" s="16"/>
      <c r="LH79" s="16"/>
      <c r="LI79" s="16"/>
      <c r="LJ79" s="16"/>
      <c r="LK79" s="16"/>
      <c r="LL79" s="16"/>
      <c r="LM79" s="16"/>
      <c r="LN79" s="16"/>
      <c r="LO79" s="16"/>
      <c r="LP79" s="16"/>
      <c r="LQ79" s="16"/>
      <c r="LR79" s="16"/>
      <c r="LS79" s="16"/>
      <c r="LT79" s="16"/>
      <c r="LU79" s="16"/>
      <c r="LV79" s="16"/>
      <c r="LW79" s="16"/>
      <c r="LX79" s="16"/>
      <c r="LY79" s="16"/>
      <c r="LZ79" s="16"/>
      <c r="MA79" s="16"/>
      <c r="MB79" s="16"/>
      <c r="MC79" s="16"/>
      <c r="MD79" s="16"/>
      <c r="ME79" s="16"/>
      <c r="MF79" s="16"/>
      <c r="MG79" s="16"/>
      <c r="MH79" s="16"/>
      <c r="MI79" s="16"/>
      <c r="MJ79" s="16"/>
      <c r="MK79" s="16"/>
      <c r="ML79" s="16"/>
      <c r="MM79" s="16"/>
      <c r="MN79" s="16"/>
      <c r="MO79" s="16"/>
      <c r="MP79" s="16"/>
      <c r="MQ79" s="16"/>
      <c r="MR79" s="16"/>
      <c r="MS79" s="16"/>
      <c r="MT79" s="16"/>
      <c r="MU79" s="16"/>
      <c r="MV79" s="16"/>
      <c r="MW79" s="16"/>
      <c r="MX79" s="16"/>
      <c r="MY79" s="16"/>
      <c r="MZ79" s="16"/>
      <c r="NA79" s="16"/>
      <c r="NB79" s="16"/>
      <c r="NC79" s="16"/>
      <c r="ND79" s="16"/>
      <c r="NE79" s="16"/>
      <c r="NF79" s="16"/>
      <c r="NG79" s="16"/>
      <c r="NH79" s="16"/>
      <c r="NI79" s="16"/>
      <c r="NJ79" s="16"/>
      <c r="NK79" s="16"/>
      <c r="NL79" s="16"/>
      <c r="NM79" s="16"/>
      <c r="NN79" s="16"/>
      <c r="NO79" s="16"/>
      <c r="NP79" s="16"/>
      <c r="NQ79" s="16"/>
      <c r="NR79" s="16"/>
      <c r="NS79" s="16"/>
      <c r="NT79" s="16"/>
      <c r="NU79" s="16"/>
      <c r="NV79" s="16"/>
      <c r="NW79" s="16"/>
      <c r="NX79" s="16"/>
      <c r="NY79" s="16"/>
      <c r="NZ79" s="16"/>
      <c r="OA79" s="16"/>
      <c r="OB79" s="16"/>
      <c r="OC79" s="16"/>
      <c r="OD79" s="16"/>
      <c r="OE79" s="16"/>
      <c r="OF79" s="16"/>
      <c r="OG79" s="16"/>
      <c r="OH79" s="16"/>
      <c r="OI79" s="16"/>
      <c r="OJ79" s="16"/>
      <c r="OK79" s="16"/>
      <c r="OL79" s="16"/>
      <c r="OM79" s="16"/>
      <c r="ON79" s="16"/>
      <c r="OO79" s="16"/>
      <c r="OP79" s="16"/>
      <c r="OQ79" s="16"/>
      <c r="OR79" s="16"/>
      <c r="OS79" s="16"/>
      <c r="OT79" s="16"/>
      <c r="OU79" s="16"/>
      <c r="OV79" s="16"/>
      <c r="OW79" s="16"/>
      <c r="OX79" s="16"/>
      <c r="OY79" s="16"/>
      <c r="OZ79" s="16"/>
      <c r="PA79" s="16"/>
      <c r="PB79" s="16"/>
      <c r="PC79" s="16"/>
      <c r="PD79" s="16"/>
      <c r="PE79" s="16"/>
      <c r="PF79" s="16"/>
      <c r="PG79" s="16"/>
      <c r="PH79" s="16"/>
      <c r="PI79" s="16"/>
      <c r="PJ79" s="16"/>
      <c r="PK79" s="16"/>
      <c r="PL79" s="16"/>
      <c r="PM79" s="16"/>
      <c r="PN79" s="16"/>
      <c r="PO79" s="16"/>
      <c r="PP79" s="16"/>
      <c r="PQ79" s="16"/>
      <c r="PR79" s="16"/>
      <c r="PS79" s="16"/>
      <c r="PT79" s="16"/>
      <c r="PU79" s="16"/>
      <c r="PV79" s="16"/>
      <c r="PW79" s="16"/>
      <c r="PX79" s="16"/>
      <c r="PY79" s="16"/>
      <c r="PZ79" s="16"/>
      <c r="QA79" s="16"/>
      <c r="QB79" s="16"/>
      <c r="QC79" s="16"/>
      <c r="QD79" s="16"/>
      <c r="QE79" s="16"/>
      <c r="QF79" s="16"/>
      <c r="QG79" s="16"/>
      <c r="QH79" s="16"/>
      <c r="QI79" s="16"/>
      <c r="QJ79" s="16"/>
      <c r="QK79" s="16"/>
      <c r="QL79" s="16"/>
      <c r="QM79" s="16"/>
      <c r="QN79" s="16"/>
      <c r="QO79" s="16"/>
      <c r="QP79" s="16"/>
      <c r="QQ79" s="16"/>
      <c r="QR79" s="16"/>
      <c r="QS79" s="16"/>
      <c r="QT79" s="16"/>
      <c r="QU79" s="16"/>
      <c r="QV79" s="16"/>
      <c r="QW79" s="16"/>
      <c r="QX79" s="16"/>
      <c r="QY79" s="16"/>
      <c r="QZ79" s="16"/>
      <c r="RA79" s="16"/>
      <c r="RB79" s="16"/>
      <c r="RC79" s="16"/>
      <c r="RD79" s="16"/>
      <c r="RE79" s="16"/>
      <c r="RF79" s="16"/>
      <c r="RG79" s="16"/>
      <c r="RH79" s="16"/>
      <c r="RI79" s="16"/>
      <c r="RJ79" s="16"/>
      <c r="RK79" s="16"/>
      <c r="RL79" s="16"/>
      <c r="RM79" s="16"/>
      <c r="RN79" s="16"/>
      <c r="RO79" s="16"/>
      <c r="RP79" s="16"/>
      <c r="RQ79" s="16"/>
      <c r="RR79" s="16"/>
      <c r="RS79" s="16"/>
      <c r="RT79" s="16"/>
      <c r="RU79" s="16"/>
      <c r="RV79" s="16"/>
      <c r="RW79" s="16"/>
      <c r="RX79" s="16"/>
      <c r="RY79" s="16"/>
      <c r="RZ79" s="16"/>
      <c r="SA79" s="16"/>
      <c r="SB79" s="16"/>
      <c r="SC79" s="16"/>
      <c r="SD79" s="16"/>
      <c r="SE79" s="16"/>
      <c r="SF79" s="16"/>
      <c r="SG79" s="16"/>
      <c r="SH79" s="16"/>
      <c r="SI79" s="16"/>
      <c r="SJ79" s="16"/>
      <c r="SK79" s="16"/>
      <c r="SL79" s="16"/>
      <c r="SM79" s="16"/>
      <c r="SN79" s="16"/>
      <c r="SO79" s="16"/>
      <c r="SP79" s="16"/>
      <c r="SQ79" s="16"/>
      <c r="SR79" s="16"/>
      <c r="SS79" s="16"/>
      <c r="ST79" s="16"/>
      <c r="SU79" s="16"/>
      <c r="SV79" s="16"/>
      <c r="SW79" s="16"/>
      <c r="SX79" s="16"/>
      <c r="SY79" s="16"/>
      <c r="SZ79" s="16"/>
      <c r="TA79" s="16"/>
      <c r="TB79" s="16"/>
      <c r="TC79" s="16"/>
      <c r="TD79" s="16"/>
      <c r="TE79" s="16"/>
      <c r="TF79" s="16"/>
      <c r="TG79" s="16"/>
      <c r="TH79" s="16"/>
      <c r="TI79" s="16"/>
      <c r="TJ79" s="16"/>
      <c r="TK79" s="16"/>
      <c r="TL79" s="16"/>
      <c r="TM79" s="16"/>
      <c r="TN79" s="16"/>
      <c r="TO79" s="16"/>
      <c r="TP79" s="16"/>
      <c r="TQ79" s="16"/>
      <c r="TR79" s="16"/>
      <c r="TS79" s="16"/>
      <c r="TT79" s="16"/>
      <c r="TU79" s="16"/>
      <c r="TV79" s="16"/>
      <c r="TW79" s="16"/>
      <c r="TX79" s="16"/>
      <c r="TY79" s="16"/>
      <c r="TZ79" s="16"/>
      <c r="UA79" s="16"/>
      <c r="UB79" s="16"/>
      <c r="UC79" s="16"/>
      <c r="UD79" s="16"/>
      <c r="UE79" s="16"/>
      <c r="UF79" s="16"/>
      <c r="UG79" s="16"/>
      <c r="UH79" s="16"/>
      <c r="UI79" s="16"/>
      <c r="UJ79" s="16"/>
      <c r="UK79" s="16"/>
      <c r="UL79" s="16"/>
      <c r="UM79" s="16"/>
      <c r="UN79" s="16"/>
      <c r="UO79" s="16"/>
      <c r="UP79" s="16"/>
      <c r="UQ79" s="16"/>
      <c r="UR79" s="16"/>
      <c r="US79" s="16"/>
      <c r="UT79" s="16"/>
      <c r="UU79" s="16"/>
      <c r="UV79" s="16"/>
      <c r="UW79" s="16"/>
      <c r="UX79" s="16"/>
      <c r="UY79" s="16"/>
      <c r="UZ79" s="16"/>
      <c r="VA79" s="16"/>
      <c r="VB79" s="16"/>
      <c r="VC79" s="16"/>
      <c r="VD79" s="16"/>
      <c r="VE79" s="16"/>
      <c r="VF79" s="16"/>
      <c r="VG79" s="16"/>
      <c r="VH79" s="16"/>
      <c r="VI79" s="16"/>
      <c r="VJ79" s="16"/>
      <c r="VK79" s="16"/>
      <c r="VL79" s="16"/>
      <c r="VM79" s="16"/>
      <c r="VN79" s="16"/>
      <c r="VO79" s="16"/>
      <c r="VP79" s="16"/>
      <c r="VQ79" s="16"/>
      <c r="VR79" s="16"/>
      <c r="VS79" s="16"/>
      <c r="VT79" s="16"/>
      <c r="VU79" s="16"/>
      <c r="VV79" s="16"/>
      <c r="VW79" s="16"/>
      <c r="VX79" s="16"/>
      <c r="VY79" s="16"/>
      <c r="VZ79" s="16"/>
      <c r="WA79" s="16"/>
      <c r="WB79" s="16"/>
      <c r="WC79" s="16"/>
      <c r="WD79" s="16"/>
      <c r="WE79" s="16"/>
      <c r="WF79" s="16"/>
      <c r="WG79" s="16"/>
      <c r="WH79" s="16"/>
      <c r="WI79" s="16"/>
      <c r="WJ79" s="16"/>
      <c r="WK79" s="16"/>
      <c r="WL79" s="16"/>
      <c r="WM79" s="16"/>
      <c r="WN79" s="16"/>
      <c r="WO79" s="16"/>
      <c r="WP79" s="16"/>
      <c r="WQ79" s="16"/>
      <c r="WR79" s="16"/>
      <c r="WS79" s="16"/>
      <c r="WT79" s="16"/>
      <c r="WU79" s="16"/>
      <c r="WV79" s="16"/>
      <c r="WW79" s="16"/>
      <c r="WX79" s="16"/>
      <c r="WY79" s="16"/>
      <c r="WZ79" s="16"/>
      <c r="XA79" s="16"/>
      <c r="XB79" s="16"/>
      <c r="XC79" s="16"/>
      <c r="XD79" s="16"/>
      <c r="XE79" s="16"/>
      <c r="XF79" s="16"/>
      <c r="XG79" s="16"/>
      <c r="XH79" s="16"/>
      <c r="XI79" s="16"/>
      <c r="XJ79" s="16"/>
      <c r="XK79" s="16"/>
      <c r="XL79" s="16"/>
      <c r="XM79" s="16"/>
      <c r="XN79" s="16"/>
      <c r="XO79" s="16"/>
      <c r="XP79" s="16"/>
      <c r="XQ79" s="16"/>
      <c r="XR79" s="16"/>
      <c r="XS79" s="16"/>
      <c r="XT79" s="16"/>
      <c r="XU79" s="16"/>
      <c r="XV79" s="16"/>
      <c r="XW79" s="16"/>
      <c r="XX79" s="16"/>
      <c r="XY79" s="16"/>
      <c r="XZ79" s="16"/>
      <c r="YA79" s="16"/>
      <c r="YB79" s="16"/>
      <c r="YC79" s="16"/>
      <c r="YD79" s="16"/>
      <c r="YE79" s="16"/>
      <c r="YF79" s="16"/>
      <c r="YG79" s="16"/>
      <c r="YH79" s="16"/>
      <c r="YI79" s="16"/>
      <c r="YJ79" s="16"/>
      <c r="YK79" s="16"/>
      <c r="YL79" s="16"/>
      <c r="YM79" s="16"/>
      <c r="YN79" s="16"/>
      <c r="YO79" s="16"/>
      <c r="YP79" s="16"/>
      <c r="YQ79" s="16"/>
      <c r="YR79" s="16"/>
      <c r="YS79" s="16"/>
      <c r="YT79" s="16"/>
      <c r="YU79" s="16"/>
      <c r="YV79" s="16"/>
      <c r="YW79" s="16"/>
      <c r="YX79" s="16"/>
      <c r="YY79" s="16"/>
      <c r="YZ79" s="16"/>
      <c r="ZA79" s="16"/>
      <c r="ZB79" s="16"/>
      <c r="ZC79" s="16"/>
      <c r="ZD79" s="16"/>
      <c r="ZE79" s="16"/>
      <c r="ZF79" s="16"/>
      <c r="ZG79" s="16"/>
      <c r="ZH79" s="16"/>
      <c r="ZI79" s="16"/>
      <c r="ZJ79" s="16"/>
      <c r="ZK79" s="16"/>
      <c r="ZL79" s="16"/>
      <c r="ZM79" s="16"/>
      <c r="ZN79" s="16"/>
      <c r="ZO79" s="16"/>
      <c r="ZP79" s="16"/>
      <c r="ZQ79" s="16"/>
      <c r="ZR79" s="16"/>
      <c r="ZS79" s="16"/>
      <c r="ZT79" s="16"/>
      <c r="ZU79" s="16"/>
      <c r="ZV79" s="16"/>
      <c r="ZW79" s="16"/>
      <c r="ZX79" s="16"/>
      <c r="ZY79" s="16"/>
      <c r="ZZ79" s="16"/>
      <c r="AAA79" s="16"/>
      <c r="AAB79" s="16"/>
      <c r="AAC79" s="16"/>
      <c r="AAD79" s="16"/>
      <c r="AAE79" s="16"/>
      <c r="AAF79" s="16"/>
      <c r="AAG79" s="16"/>
      <c r="AAH79" s="16"/>
      <c r="AAI79" s="16"/>
      <c r="AAJ79" s="16"/>
      <c r="AAK79" s="16"/>
      <c r="AAL79" s="16"/>
      <c r="AAM79" s="16"/>
      <c r="AAN79" s="16"/>
      <c r="AAO79" s="16"/>
      <c r="AAP79" s="16"/>
      <c r="AAQ79" s="16"/>
      <c r="AAR79" s="16"/>
      <c r="AAS79" s="16"/>
      <c r="AAT79" s="16"/>
      <c r="AAU79" s="16"/>
      <c r="AAV79" s="16"/>
      <c r="AAW79" s="16"/>
      <c r="AAX79" s="16"/>
      <c r="AAY79" s="16"/>
      <c r="AAZ79" s="16"/>
      <c r="ABA79" s="16"/>
      <c r="ABB79" s="16"/>
      <c r="ABC79" s="16"/>
      <c r="ABD79" s="16"/>
      <c r="ABE79" s="16"/>
      <c r="ABF79" s="16"/>
      <c r="ABG79" s="16"/>
      <c r="ABH79" s="16"/>
      <c r="ABI79" s="16"/>
      <c r="ABJ79" s="16"/>
      <c r="ABK79" s="16"/>
      <c r="ABL79" s="16"/>
      <c r="ABM79" s="16"/>
      <c r="ABN79" s="16"/>
      <c r="ABO79" s="16"/>
      <c r="ABP79" s="16"/>
      <c r="ABQ79" s="16"/>
      <c r="ABR79" s="16"/>
      <c r="ABS79" s="16"/>
      <c r="ABT79" s="16"/>
      <c r="ABU79" s="16"/>
      <c r="ABV79" s="16"/>
      <c r="ABW79" s="16"/>
      <c r="ABX79" s="16"/>
      <c r="ABY79" s="16"/>
      <c r="ABZ79" s="16"/>
      <c r="ACA79" s="16"/>
      <c r="ACB79" s="16"/>
      <c r="ACC79" s="16"/>
      <c r="ACD79" s="16"/>
      <c r="ACE79" s="16"/>
      <c r="ACF79" s="16"/>
      <c r="ACG79" s="16"/>
      <c r="ACH79" s="16"/>
      <c r="ACI79" s="16"/>
      <c r="ACJ79" s="16"/>
      <c r="ACK79" s="16"/>
      <c r="ACL79" s="16"/>
      <c r="ACM79" s="16"/>
      <c r="ACN79" s="16"/>
      <c r="ACO79" s="16"/>
      <c r="ACP79" s="16"/>
      <c r="ACQ79" s="16"/>
      <c r="ACR79" s="16"/>
      <c r="ACS79" s="16"/>
      <c r="ACT79" s="16"/>
      <c r="ACU79" s="16"/>
      <c r="ACV79" s="16"/>
      <c r="ACW79" s="16"/>
      <c r="ACX79" s="16"/>
      <c r="ACY79" s="16"/>
      <c r="ACZ79" s="16"/>
      <c r="ADA79" s="16"/>
      <c r="ADB79" s="16"/>
      <c r="ADC79" s="16"/>
      <c r="ADD79" s="16"/>
      <c r="ADE79" s="16"/>
      <c r="ADF79" s="16"/>
      <c r="ADG79" s="16"/>
      <c r="ADH79" s="16"/>
      <c r="ADI79" s="16"/>
      <c r="ADJ79" s="16"/>
      <c r="ADK79" s="16"/>
      <c r="ADL79" s="16"/>
      <c r="ADM79" s="16"/>
      <c r="ADN79" s="16"/>
      <c r="ADO79" s="16"/>
      <c r="ADP79" s="16"/>
      <c r="ADQ79" s="16"/>
      <c r="ADR79" s="16"/>
      <c r="ADS79" s="16"/>
      <c r="ADT79" s="16"/>
      <c r="ADU79" s="16"/>
      <c r="ADV79" s="16"/>
      <c r="ADW79" s="16"/>
      <c r="ADX79" s="16"/>
      <c r="ADY79" s="16"/>
      <c r="ADZ79" s="16"/>
      <c r="AEA79" s="16"/>
      <c r="AEB79" s="16"/>
      <c r="AEC79" s="16"/>
      <c r="AED79" s="16"/>
      <c r="AEE79" s="16"/>
      <c r="AEF79" s="16"/>
      <c r="AEG79" s="16"/>
      <c r="AEH79" s="16"/>
      <c r="AEI79" s="16"/>
      <c r="AEJ79" s="16"/>
      <c r="AEK79" s="16"/>
      <c r="AEL79" s="16"/>
      <c r="AEM79" s="16"/>
      <c r="AEN79" s="16"/>
      <c r="AEO79" s="16"/>
      <c r="AEP79" s="16"/>
      <c r="AEQ79" s="16"/>
      <c r="AER79" s="16"/>
      <c r="AES79" s="16"/>
      <c r="AET79" s="16"/>
      <c r="AEU79" s="16"/>
      <c r="AEV79" s="16"/>
      <c r="AEW79" s="16"/>
      <c r="AEX79" s="16"/>
      <c r="AEY79" s="16"/>
      <c r="AEZ79" s="16"/>
      <c r="AFA79" s="16"/>
      <c r="AFB79" s="16"/>
      <c r="AFC79" s="16"/>
      <c r="AFD79" s="16"/>
      <c r="AFE79" s="16"/>
      <c r="AFF79" s="16"/>
      <c r="AFG79" s="16"/>
      <c r="AFH79" s="16"/>
      <c r="AFI79" s="16"/>
      <c r="AFJ79" s="16"/>
      <c r="AFK79" s="16"/>
      <c r="AFL79" s="16"/>
      <c r="AFM79" s="16"/>
      <c r="AFN79" s="16"/>
      <c r="AFO79" s="16"/>
      <c r="AFP79" s="16"/>
      <c r="AFQ79" s="16"/>
      <c r="AFR79" s="16"/>
      <c r="AFS79" s="16"/>
      <c r="AFT79" s="16"/>
      <c r="AFU79" s="16"/>
      <c r="AFV79" s="16"/>
      <c r="AFW79" s="16"/>
      <c r="AFX79" s="16"/>
      <c r="AFY79" s="16"/>
      <c r="AFZ79" s="16"/>
      <c r="AGA79" s="16"/>
      <c r="AGB79" s="16"/>
      <c r="AGC79" s="16"/>
      <c r="AGD79" s="16"/>
      <c r="AGE79" s="16"/>
      <c r="AGF79" s="16"/>
      <c r="AGG79" s="16"/>
      <c r="AGH79" s="16"/>
      <c r="AGI79" s="16"/>
      <c r="AGJ79" s="16"/>
      <c r="AGK79" s="16"/>
      <c r="AGL79" s="16"/>
      <c r="AGM79" s="16"/>
      <c r="AGN79" s="16"/>
      <c r="AGO79" s="16"/>
      <c r="AGP79" s="16"/>
      <c r="AGQ79" s="16"/>
      <c r="AGR79" s="16"/>
      <c r="AGS79" s="16"/>
      <c r="AGT79" s="16"/>
      <c r="AGU79" s="16"/>
      <c r="AGV79" s="16"/>
      <c r="AGW79" s="16"/>
      <c r="AGX79" s="16"/>
      <c r="AGY79" s="16"/>
      <c r="AGZ79" s="16"/>
      <c r="AHA79" s="16"/>
      <c r="AHB79" s="16"/>
      <c r="AHC79" s="16"/>
      <c r="AHD79" s="16"/>
      <c r="AHE79" s="16"/>
      <c r="AHF79" s="16"/>
      <c r="AHG79" s="16"/>
      <c r="AHH79" s="16"/>
      <c r="AHI79" s="16"/>
      <c r="AHJ79" s="16"/>
      <c r="AHK79" s="16"/>
      <c r="AHL79" s="16"/>
      <c r="AHM79" s="16"/>
      <c r="AHN79" s="16"/>
      <c r="AHO79" s="16"/>
      <c r="AHP79" s="16"/>
      <c r="AHQ79" s="16"/>
      <c r="AHR79" s="16"/>
      <c r="AHS79" s="16"/>
      <c r="AHT79" s="16"/>
      <c r="AHU79" s="16"/>
      <c r="AHV79" s="16"/>
      <c r="AHW79" s="16"/>
      <c r="AHX79" s="16"/>
      <c r="AHY79" s="16"/>
      <c r="AHZ79" s="16"/>
      <c r="AIA79" s="16"/>
      <c r="AIB79" s="16"/>
      <c r="AIC79" s="16"/>
      <c r="AID79" s="16"/>
      <c r="AIE79" s="16"/>
      <c r="AIF79" s="16"/>
      <c r="AIG79" s="16"/>
      <c r="AIH79" s="16"/>
      <c r="AII79" s="16"/>
      <c r="AIJ79" s="16"/>
      <c r="AIK79" s="16"/>
      <c r="AIL79" s="16"/>
      <c r="AIM79" s="16"/>
      <c r="AIN79" s="16"/>
      <c r="AIO79" s="16"/>
      <c r="AIP79" s="16"/>
      <c r="AIQ79" s="16"/>
      <c r="AIR79" s="16"/>
      <c r="AIS79" s="16"/>
      <c r="AIT79" s="16"/>
      <c r="AIU79" s="16"/>
      <c r="AIV79" s="16"/>
      <c r="AIW79" s="16"/>
      <c r="AIX79" s="16"/>
      <c r="AIY79" s="16"/>
      <c r="AIZ79" s="16"/>
      <c r="AJA79" s="16"/>
      <c r="AJB79" s="16"/>
      <c r="AJC79" s="16"/>
      <c r="AJD79" s="16"/>
      <c r="AJE79" s="16"/>
      <c r="AJF79" s="16"/>
      <c r="AJG79" s="16"/>
      <c r="AJH79" s="16"/>
      <c r="AJI79" s="16"/>
      <c r="AJJ79" s="16"/>
      <c r="AJK79" s="16"/>
      <c r="AJL79" s="16"/>
      <c r="AJM79" s="16"/>
      <c r="AJN79" s="16"/>
      <c r="AJO79" s="16"/>
      <c r="AJP79" s="16"/>
      <c r="AJQ79" s="16"/>
      <c r="AJR79" s="16"/>
      <c r="AJS79" s="16"/>
      <c r="AJT79" s="16"/>
      <c r="AJU79" s="16"/>
      <c r="AJV79" s="16"/>
      <c r="AJW79" s="16"/>
      <c r="AJX79" s="16"/>
      <c r="AJY79" s="16"/>
      <c r="AJZ79" s="16"/>
      <c r="AKA79" s="16"/>
      <c r="AKB79" s="16"/>
      <c r="AKC79" s="16"/>
      <c r="AKD79" s="16"/>
      <c r="AKE79" s="16"/>
      <c r="AKF79" s="16"/>
      <c r="AKG79" s="16"/>
      <c r="AKH79" s="16"/>
      <c r="AKI79" s="16"/>
      <c r="AKJ79" s="16"/>
      <c r="AKK79" s="16"/>
      <c r="AKL79" s="16"/>
      <c r="AKM79" s="16"/>
      <c r="AKN79" s="16"/>
      <c r="AKO79" s="16"/>
      <c r="AKP79" s="16"/>
      <c r="AKQ79" s="16"/>
      <c r="AKR79" s="16"/>
      <c r="AKS79" s="16"/>
      <c r="AKT79" s="16"/>
      <c r="AKU79" s="16"/>
      <c r="AKV79" s="16"/>
      <c r="AKW79" s="16"/>
      <c r="AKX79" s="16"/>
      <c r="AKY79" s="16"/>
      <c r="AKZ79" s="16"/>
      <c r="ALA79" s="16"/>
      <c r="ALB79" s="16"/>
      <c r="ALC79" s="16"/>
      <c r="ALD79" s="16"/>
      <c r="ALE79" s="16"/>
      <c r="ALF79" s="16"/>
      <c r="ALG79" s="16"/>
      <c r="ALH79" s="16"/>
      <c r="ALI79" s="16"/>
      <c r="ALJ79" s="16"/>
      <c r="ALK79" s="16"/>
      <c r="ALL79" s="16"/>
    </row>
    <row r="80" spans="1:1000" customFormat="1" ht="12.75" x14ac:dyDescent="0.2">
      <c r="A80" s="41" t="str">
        <f ca="1">IF(_xll.TM1RPTELLEV($H$75,$H80)=0,"Root",IF(OR(_xll.ELLEV($B$10,$H80)=0,_xll.TM1RPTELLEV($H$75,$H80)+1&gt;=VALUE($L$29)),"Base","Default"))</f>
        <v>Base</v>
      </c>
      <c r="B80" s="16"/>
      <c r="C80" s="16" t="str">
        <f ca="1">_xll.DBRW($G$16,$H80,C$38)</f>
        <v>-1</v>
      </c>
      <c r="D80" s="16">
        <f ca="1">_xll.DBRW($D$16,E$7,$H$33,$E$9,$H80,$D$11,$H$34,$D$38)</f>
        <v>0</v>
      </c>
      <c r="E80" s="25">
        <f ca="1">_xll.DBRW($E$16,E$7,$H$33,$E$9,$H80,$D$11,E$38,E$12,E$13)</f>
        <v>0</v>
      </c>
      <c r="F80" s="22"/>
      <c r="G80" s="89" t="str">
        <f ca="1">_xll.DBRW($G$16,$H80,G$13)&amp;IF(_xll.ELLEV($B$10,$H80)&lt;&gt;0,"",IF($D80&lt;&gt;0,"Annual",IF($E80&lt;&gt;0,"LID","")))</f>
        <v/>
      </c>
      <c r="H80" s="116" t="s">
        <v>192</v>
      </c>
      <c r="I80" s="91">
        <f ca="1">_xll.DBRW($B$17,I$7,$H$33,$D$9,$H80,$D$11,I$12,I$13)</f>
        <v>-0.12877361554738401</v>
      </c>
      <c r="J80" s="91">
        <f ca="1">_xll.DBRW($B$17,J$7,$H$33,$D$9,$H80,$D$11,J$12,J$13)</f>
        <v>-4.58898209581474E-2</v>
      </c>
      <c r="K80" s="91">
        <f ca="1">_xll.DBRW($B$17,K$7,$H$33,$D$9,$H80,$D$11,K$12,K$13)</f>
        <v>1.3620042025613E-3</v>
      </c>
      <c r="L80" s="91">
        <f ca="1">_xll.DBRW($B$17,L$7,$H$33,$D$9,$H80,$D$11,L$12,L$13)</f>
        <v>-1.072691478740857E-3</v>
      </c>
      <c r="M80" s="91">
        <f ca="1">_xll.DBRW($B$17,M$7,$H$33,$D$9,$H80,$D$11,M$12,M$13)</f>
        <v>-3.9856863548718403E-2</v>
      </c>
      <c r="N80" s="91">
        <f ca="1">_xll.DBRW($B$17,N$7,$H$33,$D$9,$H80,$D$11,N$12,N$13)</f>
        <v>-2.2295980864945299E-2</v>
      </c>
      <c r="O80" s="91">
        <f ca="1">_xll.DBRW($B$17,O$7,$H$33,$D$9,$H80,$D$11,O$12,O$13)</f>
        <v>-2.09385552424384E-2</v>
      </c>
      <c r="P80" s="91">
        <f ca="1">_xll.DBRW($B$17,P$7,$H$33,$D$9,$H80,$D$11,P$12,P$13)</f>
        <v>-4.58898209581474E-2</v>
      </c>
      <c r="Q80" s="91">
        <f ca="1">_xll.DBRW($B$17,Q$7,$H$33,$D$9,$H80,$D$11,Q$12,Q$13)</f>
        <v>1.3620042025613E-3</v>
      </c>
      <c r="R80" s="91">
        <f ca="1">_xll.DBRW($B$17,R$7,$H$33,$D$9,$H80,$D$11,R$12,R$13)</f>
        <v>-5.5805030837252398E-2</v>
      </c>
      <c r="S80" s="91">
        <f ca="1">_xll.DBRW($B$17,S$7,$H$33,$D$9,$H80,$D$11,S$12,S$13)</f>
        <v>-3.9856863548718403E-2</v>
      </c>
      <c r="T80" s="91">
        <f ca="1">_xll.DBRW($B$17,T$7,$H$33,$D$9,$H80,$D$11,T$12,T$13)</f>
        <v>8.3958908733980306E-2</v>
      </c>
      <c r="U80" s="91">
        <f ca="1">_xll.DBRW($B$17,U$7,$H$33,$D$9,$H80,$D$11,U$12,U$13)</f>
        <v>6.6857736491258896E-2</v>
      </c>
      <c r="V80" s="91">
        <f ca="1">_xll.DBRW($B$17,V$7,$H$33,$D$9,$H80,$D$11,V$12,V$13)</f>
        <v>-0.24683858935413075</v>
      </c>
      <c r="W80" s="16"/>
      <c r="X80" s="92">
        <f ca="1">_xll.DBRW($B$17,X$7,$H$33,$D$9,$H80,$D$11,X$12,X$13)</f>
        <v>-0.25767862276335995</v>
      </c>
      <c r="Y80" s="93">
        <f t="shared" ca="1" si="8"/>
        <v>4.2068035341776056E-2</v>
      </c>
      <c r="Z80" s="16"/>
      <c r="AA80" s="92">
        <f ca="1">_xll.DBRW($B$17,AA$7,$H$33,$D$9,$H80,$D$11,AA$12,AA$13)</f>
        <v>0</v>
      </c>
      <c r="AB80" s="93" t="str">
        <f t="shared" ca="1" si="9"/>
        <v/>
      </c>
      <c r="AC80" s="16"/>
      <c r="AD80" s="111" t="str">
        <f ca="1">_xll.DBRW($B$17,AD$7,$H$33,$D$9,$H80,$D$11,AD$12,AD$13)</f>
        <v/>
      </c>
      <c r="AE80" s="111" t="str">
        <f ca="1">_xll.DBRW($B$17,AE$7,$H$33,$D$9,$H80,$D$11,AE$12,AE$13)</f>
        <v/>
      </c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  <c r="EM80" s="16"/>
      <c r="EN80" s="16"/>
      <c r="EO80" s="16"/>
      <c r="EP80" s="16"/>
      <c r="EQ80" s="16"/>
      <c r="ER80" s="16"/>
      <c r="ES80" s="16"/>
      <c r="ET80" s="16"/>
      <c r="EU80" s="16"/>
      <c r="EV80" s="16"/>
      <c r="EW80" s="16"/>
      <c r="EX80" s="16"/>
      <c r="EY80" s="16"/>
      <c r="EZ80" s="16"/>
      <c r="FA80" s="16"/>
      <c r="FB80" s="16"/>
      <c r="FC80" s="16"/>
      <c r="FD80" s="16"/>
      <c r="FE80" s="16"/>
      <c r="FF80" s="16"/>
      <c r="FG80" s="16"/>
      <c r="FH80" s="16"/>
      <c r="FI80" s="16"/>
      <c r="FJ80" s="16"/>
      <c r="FK80" s="16"/>
      <c r="FL80" s="16"/>
      <c r="FM80" s="16"/>
      <c r="FN80" s="16"/>
      <c r="FO80" s="16"/>
      <c r="FP80" s="16"/>
      <c r="FQ80" s="16"/>
      <c r="FR80" s="16"/>
      <c r="FS80" s="16"/>
      <c r="FT80" s="16"/>
      <c r="FU80" s="16"/>
      <c r="FV80" s="16"/>
      <c r="FW80" s="16"/>
      <c r="FX80" s="16"/>
      <c r="FY80" s="16"/>
      <c r="FZ80" s="16"/>
      <c r="GA80" s="16"/>
      <c r="GB80" s="16"/>
      <c r="GC80" s="16"/>
      <c r="GD80" s="16"/>
      <c r="GE80" s="16"/>
      <c r="GF80" s="16"/>
      <c r="GG80" s="16"/>
      <c r="GH80" s="16"/>
      <c r="GI80" s="16"/>
      <c r="GJ80" s="16"/>
      <c r="GK80" s="16"/>
      <c r="GL80" s="16"/>
      <c r="GM80" s="16"/>
      <c r="GN80" s="16"/>
      <c r="GO80" s="16"/>
      <c r="GP80" s="16"/>
      <c r="GQ80" s="16"/>
      <c r="GR80" s="16"/>
      <c r="GS80" s="16"/>
      <c r="GT80" s="16"/>
      <c r="GU80" s="16"/>
      <c r="GV80" s="16"/>
      <c r="GW80" s="16"/>
      <c r="GX80" s="16"/>
      <c r="GY80" s="16"/>
      <c r="GZ80" s="16"/>
      <c r="HA80" s="16"/>
      <c r="HB80" s="16"/>
      <c r="HC80" s="16"/>
      <c r="HD80" s="16"/>
      <c r="HE80" s="16"/>
      <c r="HF80" s="16"/>
      <c r="HG80" s="16"/>
      <c r="HH80" s="16"/>
      <c r="HI80" s="16"/>
      <c r="HJ80" s="16"/>
      <c r="HK80" s="16"/>
      <c r="HL80" s="16"/>
      <c r="HM80" s="16"/>
      <c r="HN80" s="16"/>
      <c r="HO80" s="16"/>
      <c r="HP80" s="16"/>
      <c r="HQ80" s="16"/>
      <c r="HR80" s="16"/>
      <c r="HS80" s="16"/>
      <c r="HT80" s="16"/>
      <c r="HU80" s="16"/>
      <c r="HV80" s="16"/>
      <c r="HW80" s="16"/>
      <c r="HX80" s="16"/>
      <c r="HY80" s="16"/>
      <c r="HZ80" s="16"/>
      <c r="IA80" s="16"/>
      <c r="IB80" s="16"/>
      <c r="IC80" s="16"/>
      <c r="ID80" s="16"/>
      <c r="IE80" s="16"/>
      <c r="IF80" s="16"/>
      <c r="IG80" s="16"/>
      <c r="IH80" s="16"/>
      <c r="II80" s="16"/>
      <c r="IJ80" s="16"/>
      <c r="IK80" s="16"/>
      <c r="IL80" s="16"/>
      <c r="IM80" s="16"/>
      <c r="IN80" s="16"/>
      <c r="IO80" s="16"/>
      <c r="IP80" s="16"/>
      <c r="IQ80" s="16"/>
      <c r="IR80" s="16"/>
      <c r="IS80" s="16"/>
      <c r="IT80" s="16"/>
      <c r="IU80" s="16"/>
      <c r="IV80" s="16"/>
      <c r="IW80" s="16"/>
      <c r="IX80" s="16"/>
      <c r="IY80" s="16"/>
      <c r="IZ80" s="16"/>
      <c r="JA80" s="16"/>
      <c r="JB80" s="16"/>
      <c r="JC80" s="16"/>
      <c r="JD80" s="16"/>
      <c r="JE80" s="16"/>
      <c r="JF80" s="16"/>
      <c r="JG80" s="16"/>
      <c r="JH80" s="16"/>
      <c r="JI80" s="16"/>
      <c r="JJ80" s="16"/>
      <c r="JK80" s="16"/>
      <c r="JL80" s="16"/>
      <c r="JM80" s="16"/>
      <c r="JN80" s="16"/>
      <c r="JO80" s="16"/>
      <c r="JP80" s="16"/>
      <c r="JQ80" s="16"/>
      <c r="JR80" s="16"/>
      <c r="JS80" s="16"/>
      <c r="JT80" s="16"/>
      <c r="JU80" s="16"/>
      <c r="JV80" s="16"/>
      <c r="JW80" s="16"/>
      <c r="JX80" s="16"/>
      <c r="JY80" s="16"/>
      <c r="JZ80" s="16"/>
      <c r="KA80" s="16"/>
      <c r="KB80" s="16"/>
      <c r="KC80" s="16"/>
      <c r="KD80" s="16"/>
      <c r="KE80" s="16"/>
      <c r="KF80" s="16"/>
      <c r="KG80" s="16"/>
      <c r="KH80" s="16"/>
      <c r="KI80" s="16"/>
      <c r="KJ80" s="16"/>
      <c r="KK80" s="16"/>
      <c r="KL80" s="16"/>
      <c r="KM80" s="16"/>
      <c r="KN80" s="16"/>
      <c r="KO80" s="16"/>
      <c r="KP80" s="16"/>
      <c r="KQ80" s="16"/>
      <c r="KR80" s="16"/>
      <c r="KS80" s="16"/>
      <c r="KT80" s="16"/>
      <c r="KU80" s="16"/>
      <c r="KV80" s="16"/>
      <c r="KW80" s="16"/>
      <c r="KX80" s="16"/>
      <c r="KY80" s="16"/>
      <c r="KZ80" s="16"/>
      <c r="LA80" s="16"/>
      <c r="LB80" s="16"/>
      <c r="LC80" s="16"/>
      <c r="LD80" s="16"/>
      <c r="LE80" s="16"/>
      <c r="LF80" s="16"/>
      <c r="LG80" s="16"/>
      <c r="LH80" s="16"/>
      <c r="LI80" s="16"/>
      <c r="LJ80" s="16"/>
      <c r="LK80" s="16"/>
      <c r="LL80" s="16"/>
      <c r="LM80" s="16"/>
      <c r="LN80" s="16"/>
      <c r="LO80" s="16"/>
      <c r="LP80" s="16"/>
      <c r="LQ80" s="16"/>
      <c r="LR80" s="16"/>
      <c r="LS80" s="16"/>
      <c r="LT80" s="16"/>
      <c r="LU80" s="16"/>
      <c r="LV80" s="16"/>
      <c r="LW80" s="16"/>
      <c r="LX80" s="16"/>
      <c r="LY80" s="16"/>
      <c r="LZ80" s="16"/>
      <c r="MA80" s="16"/>
      <c r="MB80" s="16"/>
      <c r="MC80" s="16"/>
      <c r="MD80" s="16"/>
      <c r="ME80" s="16"/>
      <c r="MF80" s="16"/>
      <c r="MG80" s="16"/>
      <c r="MH80" s="16"/>
      <c r="MI80" s="16"/>
      <c r="MJ80" s="16"/>
      <c r="MK80" s="16"/>
      <c r="ML80" s="16"/>
      <c r="MM80" s="16"/>
      <c r="MN80" s="16"/>
      <c r="MO80" s="16"/>
      <c r="MP80" s="16"/>
      <c r="MQ80" s="16"/>
      <c r="MR80" s="16"/>
      <c r="MS80" s="16"/>
      <c r="MT80" s="16"/>
      <c r="MU80" s="16"/>
      <c r="MV80" s="16"/>
      <c r="MW80" s="16"/>
      <c r="MX80" s="16"/>
      <c r="MY80" s="16"/>
      <c r="MZ80" s="16"/>
      <c r="NA80" s="16"/>
      <c r="NB80" s="16"/>
      <c r="NC80" s="16"/>
      <c r="ND80" s="16"/>
      <c r="NE80" s="16"/>
      <c r="NF80" s="16"/>
      <c r="NG80" s="16"/>
      <c r="NH80" s="16"/>
      <c r="NI80" s="16"/>
      <c r="NJ80" s="16"/>
      <c r="NK80" s="16"/>
      <c r="NL80" s="16"/>
      <c r="NM80" s="16"/>
      <c r="NN80" s="16"/>
      <c r="NO80" s="16"/>
      <c r="NP80" s="16"/>
      <c r="NQ80" s="16"/>
      <c r="NR80" s="16"/>
      <c r="NS80" s="16"/>
      <c r="NT80" s="16"/>
      <c r="NU80" s="16"/>
      <c r="NV80" s="16"/>
      <c r="NW80" s="16"/>
      <c r="NX80" s="16"/>
      <c r="NY80" s="16"/>
      <c r="NZ80" s="16"/>
      <c r="OA80" s="16"/>
      <c r="OB80" s="16"/>
      <c r="OC80" s="16"/>
      <c r="OD80" s="16"/>
      <c r="OE80" s="16"/>
      <c r="OF80" s="16"/>
      <c r="OG80" s="16"/>
      <c r="OH80" s="16"/>
      <c r="OI80" s="16"/>
      <c r="OJ80" s="16"/>
      <c r="OK80" s="16"/>
      <c r="OL80" s="16"/>
      <c r="OM80" s="16"/>
      <c r="ON80" s="16"/>
      <c r="OO80" s="16"/>
      <c r="OP80" s="16"/>
      <c r="OQ80" s="16"/>
      <c r="OR80" s="16"/>
      <c r="OS80" s="16"/>
      <c r="OT80" s="16"/>
      <c r="OU80" s="16"/>
      <c r="OV80" s="16"/>
      <c r="OW80" s="16"/>
      <c r="OX80" s="16"/>
      <c r="OY80" s="16"/>
      <c r="OZ80" s="16"/>
      <c r="PA80" s="16"/>
      <c r="PB80" s="16"/>
      <c r="PC80" s="16"/>
      <c r="PD80" s="16"/>
      <c r="PE80" s="16"/>
      <c r="PF80" s="16"/>
      <c r="PG80" s="16"/>
      <c r="PH80" s="16"/>
      <c r="PI80" s="16"/>
      <c r="PJ80" s="16"/>
      <c r="PK80" s="16"/>
      <c r="PL80" s="16"/>
      <c r="PM80" s="16"/>
      <c r="PN80" s="16"/>
      <c r="PO80" s="16"/>
      <c r="PP80" s="16"/>
      <c r="PQ80" s="16"/>
      <c r="PR80" s="16"/>
      <c r="PS80" s="16"/>
      <c r="PT80" s="16"/>
      <c r="PU80" s="16"/>
      <c r="PV80" s="16"/>
      <c r="PW80" s="16"/>
      <c r="PX80" s="16"/>
      <c r="PY80" s="16"/>
      <c r="PZ80" s="16"/>
      <c r="QA80" s="16"/>
      <c r="QB80" s="16"/>
      <c r="QC80" s="16"/>
      <c r="QD80" s="16"/>
      <c r="QE80" s="16"/>
      <c r="QF80" s="16"/>
      <c r="QG80" s="16"/>
      <c r="QH80" s="16"/>
      <c r="QI80" s="16"/>
      <c r="QJ80" s="16"/>
      <c r="QK80" s="16"/>
      <c r="QL80" s="16"/>
      <c r="QM80" s="16"/>
      <c r="QN80" s="16"/>
      <c r="QO80" s="16"/>
      <c r="QP80" s="16"/>
      <c r="QQ80" s="16"/>
      <c r="QR80" s="16"/>
      <c r="QS80" s="16"/>
      <c r="QT80" s="16"/>
      <c r="QU80" s="16"/>
      <c r="QV80" s="16"/>
      <c r="QW80" s="16"/>
      <c r="QX80" s="16"/>
      <c r="QY80" s="16"/>
      <c r="QZ80" s="16"/>
      <c r="RA80" s="16"/>
      <c r="RB80" s="16"/>
      <c r="RC80" s="16"/>
      <c r="RD80" s="16"/>
      <c r="RE80" s="16"/>
      <c r="RF80" s="16"/>
      <c r="RG80" s="16"/>
      <c r="RH80" s="16"/>
      <c r="RI80" s="16"/>
      <c r="RJ80" s="16"/>
      <c r="RK80" s="16"/>
      <c r="RL80" s="16"/>
      <c r="RM80" s="16"/>
      <c r="RN80" s="16"/>
      <c r="RO80" s="16"/>
      <c r="RP80" s="16"/>
      <c r="RQ80" s="16"/>
      <c r="RR80" s="16"/>
      <c r="RS80" s="16"/>
      <c r="RT80" s="16"/>
      <c r="RU80" s="16"/>
      <c r="RV80" s="16"/>
      <c r="RW80" s="16"/>
      <c r="RX80" s="16"/>
      <c r="RY80" s="16"/>
      <c r="RZ80" s="16"/>
      <c r="SA80" s="16"/>
      <c r="SB80" s="16"/>
      <c r="SC80" s="16"/>
      <c r="SD80" s="16"/>
      <c r="SE80" s="16"/>
      <c r="SF80" s="16"/>
      <c r="SG80" s="16"/>
      <c r="SH80" s="16"/>
      <c r="SI80" s="16"/>
      <c r="SJ80" s="16"/>
      <c r="SK80" s="16"/>
      <c r="SL80" s="16"/>
      <c r="SM80" s="16"/>
      <c r="SN80" s="16"/>
      <c r="SO80" s="16"/>
      <c r="SP80" s="16"/>
      <c r="SQ80" s="16"/>
      <c r="SR80" s="16"/>
      <c r="SS80" s="16"/>
      <c r="ST80" s="16"/>
      <c r="SU80" s="16"/>
      <c r="SV80" s="16"/>
      <c r="SW80" s="16"/>
      <c r="SX80" s="16"/>
      <c r="SY80" s="16"/>
      <c r="SZ80" s="16"/>
      <c r="TA80" s="16"/>
      <c r="TB80" s="16"/>
      <c r="TC80" s="16"/>
      <c r="TD80" s="16"/>
      <c r="TE80" s="16"/>
      <c r="TF80" s="16"/>
      <c r="TG80" s="16"/>
      <c r="TH80" s="16"/>
      <c r="TI80" s="16"/>
      <c r="TJ80" s="16"/>
      <c r="TK80" s="16"/>
      <c r="TL80" s="16"/>
      <c r="TM80" s="16"/>
      <c r="TN80" s="16"/>
      <c r="TO80" s="16"/>
      <c r="TP80" s="16"/>
      <c r="TQ80" s="16"/>
      <c r="TR80" s="16"/>
      <c r="TS80" s="16"/>
      <c r="TT80" s="16"/>
      <c r="TU80" s="16"/>
      <c r="TV80" s="16"/>
      <c r="TW80" s="16"/>
      <c r="TX80" s="16"/>
      <c r="TY80" s="16"/>
      <c r="TZ80" s="16"/>
      <c r="UA80" s="16"/>
      <c r="UB80" s="16"/>
      <c r="UC80" s="16"/>
      <c r="UD80" s="16"/>
      <c r="UE80" s="16"/>
      <c r="UF80" s="16"/>
      <c r="UG80" s="16"/>
      <c r="UH80" s="16"/>
      <c r="UI80" s="16"/>
      <c r="UJ80" s="16"/>
      <c r="UK80" s="16"/>
      <c r="UL80" s="16"/>
      <c r="UM80" s="16"/>
      <c r="UN80" s="16"/>
      <c r="UO80" s="16"/>
      <c r="UP80" s="16"/>
      <c r="UQ80" s="16"/>
      <c r="UR80" s="16"/>
      <c r="US80" s="16"/>
      <c r="UT80" s="16"/>
      <c r="UU80" s="16"/>
      <c r="UV80" s="16"/>
      <c r="UW80" s="16"/>
      <c r="UX80" s="16"/>
      <c r="UY80" s="16"/>
      <c r="UZ80" s="16"/>
      <c r="VA80" s="16"/>
      <c r="VB80" s="16"/>
      <c r="VC80" s="16"/>
      <c r="VD80" s="16"/>
      <c r="VE80" s="16"/>
      <c r="VF80" s="16"/>
      <c r="VG80" s="16"/>
      <c r="VH80" s="16"/>
      <c r="VI80" s="16"/>
      <c r="VJ80" s="16"/>
      <c r="VK80" s="16"/>
      <c r="VL80" s="16"/>
      <c r="VM80" s="16"/>
      <c r="VN80" s="16"/>
      <c r="VO80" s="16"/>
      <c r="VP80" s="16"/>
      <c r="VQ80" s="16"/>
      <c r="VR80" s="16"/>
      <c r="VS80" s="16"/>
      <c r="VT80" s="16"/>
      <c r="VU80" s="16"/>
      <c r="VV80" s="16"/>
      <c r="VW80" s="16"/>
      <c r="VX80" s="16"/>
      <c r="VY80" s="16"/>
      <c r="VZ80" s="16"/>
      <c r="WA80" s="16"/>
      <c r="WB80" s="16"/>
      <c r="WC80" s="16"/>
      <c r="WD80" s="16"/>
      <c r="WE80" s="16"/>
      <c r="WF80" s="16"/>
      <c r="WG80" s="16"/>
      <c r="WH80" s="16"/>
      <c r="WI80" s="16"/>
      <c r="WJ80" s="16"/>
      <c r="WK80" s="16"/>
      <c r="WL80" s="16"/>
      <c r="WM80" s="16"/>
      <c r="WN80" s="16"/>
      <c r="WO80" s="16"/>
      <c r="WP80" s="16"/>
      <c r="WQ80" s="16"/>
      <c r="WR80" s="16"/>
      <c r="WS80" s="16"/>
      <c r="WT80" s="16"/>
      <c r="WU80" s="16"/>
      <c r="WV80" s="16"/>
      <c r="WW80" s="16"/>
      <c r="WX80" s="16"/>
      <c r="WY80" s="16"/>
      <c r="WZ80" s="16"/>
      <c r="XA80" s="16"/>
      <c r="XB80" s="16"/>
      <c r="XC80" s="16"/>
      <c r="XD80" s="16"/>
      <c r="XE80" s="16"/>
      <c r="XF80" s="16"/>
      <c r="XG80" s="16"/>
      <c r="XH80" s="16"/>
      <c r="XI80" s="16"/>
      <c r="XJ80" s="16"/>
      <c r="XK80" s="16"/>
      <c r="XL80" s="16"/>
      <c r="XM80" s="16"/>
      <c r="XN80" s="16"/>
      <c r="XO80" s="16"/>
      <c r="XP80" s="16"/>
      <c r="XQ80" s="16"/>
      <c r="XR80" s="16"/>
      <c r="XS80" s="16"/>
      <c r="XT80" s="16"/>
      <c r="XU80" s="16"/>
      <c r="XV80" s="16"/>
      <c r="XW80" s="16"/>
      <c r="XX80" s="16"/>
      <c r="XY80" s="16"/>
      <c r="XZ80" s="16"/>
      <c r="YA80" s="16"/>
      <c r="YB80" s="16"/>
      <c r="YC80" s="16"/>
      <c r="YD80" s="16"/>
      <c r="YE80" s="16"/>
      <c r="YF80" s="16"/>
      <c r="YG80" s="16"/>
      <c r="YH80" s="16"/>
      <c r="YI80" s="16"/>
      <c r="YJ80" s="16"/>
      <c r="YK80" s="16"/>
      <c r="YL80" s="16"/>
      <c r="YM80" s="16"/>
      <c r="YN80" s="16"/>
      <c r="YO80" s="16"/>
      <c r="YP80" s="16"/>
      <c r="YQ80" s="16"/>
      <c r="YR80" s="16"/>
      <c r="YS80" s="16"/>
      <c r="YT80" s="16"/>
      <c r="YU80" s="16"/>
      <c r="YV80" s="16"/>
      <c r="YW80" s="16"/>
      <c r="YX80" s="16"/>
      <c r="YY80" s="16"/>
      <c r="YZ80" s="16"/>
      <c r="ZA80" s="16"/>
      <c r="ZB80" s="16"/>
      <c r="ZC80" s="16"/>
      <c r="ZD80" s="16"/>
      <c r="ZE80" s="16"/>
      <c r="ZF80" s="16"/>
      <c r="ZG80" s="16"/>
      <c r="ZH80" s="16"/>
      <c r="ZI80" s="16"/>
      <c r="ZJ80" s="16"/>
      <c r="ZK80" s="16"/>
      <c r="ZL80" s="16"/>
      <c r="ZM80" s="16"/>
      <c r="ZN80" s="16"/>
      <c r="ZO80" s="16"/>
      <c r="ZP80" s="16"/>
      <c r="ZQ80" s="16"/>
      <c r="ZR80" s="16"/>
      <c r="ZS80" s="16"/>
      <c r="ZT80" s="16"/>
      <c r="ZU80" s="16"/>
      <c r="ZV80" s="16"/>
      <c r="ZW80" s="16"/>
      <c r="ZX80" s="16"/>
      <c r="ZY80" s="16"/>
      <c r="ZZ80" s="16"/>
      <c r="AAA80" s="16"/>
      <c r="AAB80" s="16"/>
      <c r="AAC80" s="16"/>
      <c r="AAD80" s="16"/>
      <c r="AAE80" s="16"/>
      <c r="AAF80" s="16"/>
      <c r="AAG80" s="16"/>
      <c r="AAH80" s="16"/>
      <c r="AAI80" s="16"/>
      <c r="AAJ80" s="16"/>
      <c r="AAK80" s="16"/>
      <c r="AAL80" s="16"/>
      <c r="AAM80" s="16"/>
      <c r="AAN80" s="16"/>
      <c r="AAO80" s="16"/>
      <c r="AAP80" s="16"/>
      <c r="AAQ80" s="16"/>
      <c r="AAR80" s="16"/>
      <c r="AAS80" s="16"/>
      <c r="AAT80" s="16"/>
      <c r="AAU80" s="16"/>
      <c r="AAV80" s="16"/>
      <c r="AAW80" s="16"/>
      <c r="AAX80" s="16"/>
      <c r="AAY80" s="16"/>
      <c r="AAZ80" s="16"/>
      <c r="ABA80" s="16"/>
      <c r="ABB80" s="16"/>
      <c r="ABC80" s="16"/>
      <c r="ABD80" s="16"/>
      <c r="ABE80" s="16"/>
      <c r="ABF80" s="16"/>
      <c r="ABG80" s="16"/>
      <c r="ABH80" s="16"/>
      <c r="ABI80" s="16"/>
      <c r="ABJ80" s="16"/>
      <c r="ABK80" s="16"/>
      <c r="ABL80" s="16"/>
      <c r="ABM80" s="16"/>
      <c r="ABN80" s="16"/>
      <c r="ABO80" s="16"/>
      <c r="ABP80" s="16"/>
      <c r="ABQ80" s="16"/>
      <c r="ABR80" s="16"/>
      <c r="ABS80" s="16"/>
      <c r="ABT80" s="16"/>
      <c r="ABU80" s="16"/>
      <c r="ABV80" s="16"/>
      <c r="ABW80" s="16"/>
      <c r="ABX80" s="16"/>
      <c r="ABY80" s="16"/>
      <c r="ABZ80" s="16"/>
      <c r="ACA80" s="16"/>
      <c r="ACB80" s="16"/>
      <c r="ACC80" s="16"/>
      <c r="ACD80" s="16"/>
      <c r="ACE80" s="16"/>
      <c r="ACF80" s="16"/>
      <c r="ACG80" s="16"/>
      <c r="ACH80" s="16"/>
      <c r="ACI80" s="16"/>
      <c r="ACJ80" s="16"/>
      <c r="ACK80" s="16"/>
      <c r="ACL80" s="16"/>
      <c r="ACM80" s="16"/>
      <c r="ACN80" s="16"/>
      <c r="ACO80" s="16"/>
      <c r="ACP80" s="16"/>
      <c r="ACQ80" s="16"/>
      <c r="ACR80" s="16"/>
      <c r="ACS80" s="16"/>
      <c r="ACT80" s="16"/>
      <c r="ACU80" s="16"/>
      <c r="ACV80" s="16"/>
      <c r="ACW80" s="16"/>
      <c r="ACX80" s="16"/>
      <c r="ACY80" s="16"/>
      <c r="ACZ80" s="16"/>
      <c r="ADA80" s="16"/>
      <c r="ADB80" s="16"/>
      <c r="ADC80" s="16"/>
      <c r="ADD80" s="16"/>
      <c r="ADE80" s="16"/>
      <c r="ADF80" s="16"/>
      <c r="ADG80" s="16"/>
      <c r="ADH80" s="16"/>
      <c r="ADI80" s="16"/>
      <c r="ADJ80" s="16"/>
      <c r="ADK80" s="16"/>
      <c r="ADL80" s="16"/>
      <c r="ADM80" s="16"/>
      <c r="ADN80" s="16"/>
      <c r="ADO80" s="16"/>
      <c r="ADP80" s="16"/>
      <c r="ADQ80" s="16"/>
      <c r="ADR80" s="16"/>
      <c r="ADS80" s="16"/>
      <c r="ADT80" s="16"/>
      <c r="ADU80" s="16"/>
      <c r="ADV80" s="16"/>
      <c r="ADW80" s="16"/>
      <c r="ADX80" s="16"/>
      <c r="ADY80" s="16"/>
      <c r="ADZ80" s="16"/>
      <c r="AEA80" s="16"/>
      <c r="AEB80" s="16"/>
      <c r="AEC80" s="16"/>
      <c r="AED80" s="16"/>
      <c r="AEE80" s="16"/>
      <c r="AEF80" s="16"/>
      <c r="AEG80" s="16"/>
      <c r="AEH80" s="16"/>
      <c r="AEI80" s="16"/>
      <c r="AEJ80" s="16"/>
      <c r="AEK80" s="16"/>
      <c r="AEL80" s="16"/>
      <c r="AEM80" s="16"/>
      <c r="AEN80" s="16"/>
      <c r="AEO80" s="16"/>
      <c r="AEP80" s="16"/>
      <c r="AEQ80" s="16"/>
      <c r="AER80" s="16"/>
      <c r="AES80" s="16"/>
      <c r="AET80" s="16"/>
      <c r="AEU80" s="16"/>
      <c r="AEV80" s="16"/>
      <c r="AEW80" s="16"/>
      <c r="AEX80" s="16"/>
      <c r="AEY80" s="16"/>
      <c r="AEZ80" s="16"/>
      <c r="AFA80" s="16"/>
      <c r="AFB80" s="16"/>
      <c r="AFC80" s="16"/>
      <c r="AFD80" s="16"/>
      <c r="AFE80" s="16"/>
      <c r="AFF80" s="16"/>
      <c r="AFG80" s="16"/>
      <c r="AFH80" s="16"/>
      <c r="AFI80" s="16"/>
      <c r="AFJ80" s="16"/>
      <c r="AFK80" s="16"/>
      <c r="AFL80" s="16"/>
      <c r="AFM80" s="16"/>
      <c r="AFN80" s="16"/>
      <c r="AFO80" s="16"/>
      <c r="AFP80" s="16"/>
      <c r="AFQ80" s="16"/>
      <c r="AFR80" s="16"/>
      <c r="AFS80" s="16"/>
      <c r="AFT80" s="16"/>
      <c r="AFU80" s="16"/>
      <c r="AFV80" s="16"/>
      <c r="AFW80" s="16"/>
      <c r="AFX80" s="16"/>
      <c r="AFY80" s="16"/>
      <c r="AFZ80" s="16"/>
      <c r="AGA80" s="16"/>
      <c r="AGB80" s="16"/>
      <c r="AGC80" s="16"/>
      <c r="AGD80" s="16"/>
      <c r="AGE80" s="16"/>
      <c r="AGF80" s="16"/>
      <c r="AGG80" s="16"/>
      <c r="AGH80" s="16"/>
      <c r="AGI80" s="16"/>
      <c r="AGJ80" s="16"/>
      <c r="AGK80" s="16"/>
      <c r="AGL80" s="16"/>
      <c r="AGM80" s="16"/>
      <c r="AGN80" s="16"/>
      <c r="AGO80" s="16"/>
      <c r="AGP80" s="16"/>
      <c r="AGQ80" s="16"/>
      <c r="AGR80" s="16"/>
      <c r="AGS80" s="16"/>
      <c r="AGT80" s="16"/>
      <c r="AGU80" s="16"/>
      <c r="AGV80" s="16"/>
      <c r="AGW80" s="16"/>
      <c r="AGX80" s="16"/>
      <c r="AGY80" s="16"/>
      <c r="AGZ80" s="16"/>
      <c r="AHA80" s="16"/>
      <c r="AHB80" s="16"/>
      <c r="AHC80" s="16"/>
      <c r="AHD80" s="16"/>
      <c r="AHE80" s="16"/>
      <c r="AHF80" s="16"/>
      <c r="AHG80" s="16"/>
      <c r="AHH80" s="16"/>
      <c r="AHI80" s="16"/>
      <c r="AHJ80" s="16"/>
      <c r="AHK80" s="16"/>
      <c r="AHL80" s="16"/>
      <c r="AHM80" s="16"/>
      <c r="AHN80" s="16"/>
      <c r="AHO80" s="16"/>
      <c r="AHP80" s="16"/>
      <c r="AHQ80" s="16"/>
      <c r="AHR80" s="16"/>
      <c r="AHS80" s="16"/>
      <c r="AHT80" s="16"/>
      <c r="AHU80" s="16"/>
      <c r="AHV80" s="16"/>
      <c r="AHW80" s="16"/>
      <c r="AHX80" s="16"/>
      <c r="AHY80" s="16"/>
      <c r="AHZ80" s="16"/>
      <c r="AIA80" s="16"/>
      <c r="AIB80" s="16"/>
      <c r="AIC80" s="16"/>
      <c r="AID80" s="16"/>
      <c r="AIE80" s="16"/>
      <c r="AIF80" s="16"/>
      <c r="AIG80" s="16"/>
      <c r="AIH80" s="16"/>
      <c r="AII80" s="16"/>
      <c r="AIJ80" s="16"/>
      <c r="AIK80" s="16"/>
      <c r="AIL80" s="16"/>
      <c r="AIM80" s="16"/>
      <c r="AIN80" s="16"/>
      <c r="AIO80" s="16"/>
      <c r="AIP80" s="16"/>
      <c r="AIQ80" s="16"/>
      <c r="AIR80" s="16"/>
      <c r="AIS80" s="16"/>
      <c r="AIT80" s="16"/>
      <c r="AIU80" s="16"/>
      <c r="AIV80" s="16"/>
      <c r="AIW80" s="16"/>
      <c r="AIX80" s="16"/>
      <c r="AIY80" s="16"/>
      <c r="AIZ80" s="16"/>
      <c r="AJA80" s="16"/>
      <c r="AJB80" s="16"/>
      <c r="AJC80" s="16"/>
      <c r="AJD80" s="16"/>
      <c r="AJE80" s="16"/>
      <c r="AJF80" s="16"/>
      <c r="AJG80" s="16"/>
      <c r="AJH80" s="16"/>
      <c r="AJI80" s="16"/>
      <c r="AJJ80" s="16"/>
      <c r="AJK80" s="16"/>
      <c r="AJL80" s="16"/>
      <c r="AJM80" s="16"/>
      <c r="AJN80" s="16"/>
      <c r="AJO80" s="16"/>
      <c r="AJP80" s="16"/>
      <c r="AJQ80" s="16"/>
      <c r="AJR80" s="16"/>
      <c r="AJS80" s="16"/>
      <c r="AJT80" s="16"/>
      <c r="AJU80" s="16"/>
      <c r="AJV80" s="16"/>
      <c r="AJW80" s="16"/>
      <c r="AJX80" s="16"/>
      <c r="AJY80" s="16"/>
      <c r="AJZ80" s="16"/>
      <c r="AKA80" s="16"/>
      <c r="AKB80" s="16"/>
      <c r="AKC80" s="16"/>
      <c r="AKD80" s="16"/>
      <c r="AKE80" s="16"/>
      <c r="AKF80" s="16"/>
      <c r="AKG80" s="16"/>
      <c r="AKH80" s="16"/>
      <c r="AKI80" s="16"/>
      <c r="AKJ80" s="16"/>
      <c r="AKK80" s="16"/>
      <c r="AKL80" s="16"/>
      <c r="AKM80" s="16"/>
      <c r="AKN80" s="16"/>
      <c r="AKO80" s="16"/>
      <c r="AKP80" s="16"/>
      <c r="AKQ80" s="16"/>
      <c r="AKR80" s="16"/>
      <c r="AKS80" s="16"/>
      <c r="AKT80" s="16"/>
      <c r="AKU80" s="16"/>
      <c r="AKV80" s="16"/>
      <c r="AKW80" s="16"/>
      <c r="AKX80" s="16"/>
      <c r="AKY80" s="16"/>
      <c r="AKZ80" s="16"/>
      <c r="ALA80" s="16"/>
      <c r="ALB80" s="16"/>
      <c r="ALC80" s="16"/>
      <c r="ALD80" s="16"/>
      <c r="ALE80" s="16"/>
      <c r="ALF80" s="16"/>
      <c r="ALG80" s="16"/>
      <c r="ALH80" s="16"/>
      <c r="ALI80" s="16"/>
      <c r="ALJ80" s="16"/>
      <c r="ALK80" s="16"/>
      <c r="ALL80" s="16"/>
    </row>
    <row r="81" spans="1:1000" customFormat="1" ht="12.75" x14ac:dyDescent="0.2">
      <c r="A81" s="41" t="str">
        <f ca="1">IF(_xll.TM1RPTELLEV($H$75,$H81)=0,"Root",IF(OR(_xll.ELLEV($B$10,$H81)=0,_xll.TM1RPTELLEV($H$75,$H81)+1&gt;=VALUE($L$29)),"Base","Default"))</f>
        <v>Default</v>
      </c>
      <c r="B81" s="16"/>
      <c r="C81" s="16" t="str">
        <f ca="1">_xll.DBRW($G$16,$H81,C$38)</f>
        <v>-1</v>
      </c>
      <c r="D81" s="16">
        <f ca="1">_xll.DBRW($D$16,E$7,$H$33,$E$9,$H81,$D$11,$H$34,$D$38)</f>
        <v>0</v>
      </c>
      <c r="E81" s="25">
        <f ca="1">_xll.DBRW($E$16,E$7,$H$33,$E$9,$H81,$D$11,E$38,E$12,E$13)</f>
        <v>0</v>
      </c>
      <c r="F81" s="22"/>
      <c r="G81" s="44" t="str">
        <f ca="1">_xll.DBRW($G$16,$H81,G$13)&amp;IF(_xll.ELLEV($B$10,$H81)&lt;&gt;0,"",IF($D81&lt;&gt;0,"Annual",IF($E81&lt;&gt;0,"LID","")))</f>
        <v/>
      </c>
      <c r="H81" s="117" t="s">
        <v>193</v>
      </c>
      <c r="I81" s="46">
        <f ca="1">_xll.DBRW($B$17,I$7,$H$33,$D$9,$H81,$D$11,I$12,I$13)</f>
        <v>-0.12877361554738401</v>
      </c>
      <c r="J81" s="46">
        <f ca="1">_xll.DBRW($B$17,J$7,$H$33,$D$9,$H81,$D$11,J$12,J$13)</f>
        <v>-4.58898209581474E-2</v>
      </c>
      <c r="K81" s="46">
        <f ca="1">_xll.DBRW($B$17,K$7,$H$33,$D$9,$H81,$D$11,K$12,K$13)</f>
        <v>1.3620042025613E-3</v>
      </c>
      <c r="L81" s="46">
        <f ca="1">_xll.DBRW($B$17,L$7,$H$33,$D$9,$H81,$D$11,L$12,L$13)</f>
        <v>-1.072691478740857E-3</v>
      </c>
      <c r="M81" s="46">
        <f ca="1">_xll.DBRW($B$17,M$7,$H$33,$D$9,$H81,$D$11,M$12,M$13)</f>
        <v>-3.9856863548718403E-2</v>
      </c>
      <c r="N81" s="46">
        <f ca="1">_xll.DBRW($B$17,N$7,$H$33,$D$9,$H81,$D$11,N$12,N$13)</f>
        <v>-2.2295980864945299E-2</v>
      </c>
      <c r="O81" s="46">
        <f ca="1">_xll.DBRW($B$17,O$7,$H$33,$D$9,$H81,$D$11,O$12,O$13)</f>
        <v>-2.09385552424384E-2</v>
      </c>
      <c r="P81" s="46">
        <f ca="1">_xll.DBRW($B$17,P$7,$H$33,$D$9,$H81,$D$11,P$12,P$13)</f>
        <v>-4.58898209581474E-2</v>
      </c>
      <c r="Q81" s="46">
        <f ca="1">_xll.DBRW($B$17,Q$7,$H$33,$D$9,$H81,$D$11,Q$12,Q$13)</f>
        <v>1.3620042025613E-3</v>
      </c>
      <c r="R81" s="46">
        <f ca="1">_xll.DBRW($B$17,R$7,$H$33,$D$9,$H81,$D$11,R$12,R$13)</f>
        <v>-5.5805030837252398E-2</v>
      </c>
      <c r="S81" s="46">
        <f ca="1">_xll.DBRW($B$17,S$7,$H$33,$D$9,$H81,$D$11,S$12,S$13)</f>
        <v>-3.9856863548718403E-2</v>
      </c>
      <c r="T81" s="46">
        <f ca="1">_xll.DBRW($B$17,T$7,$H$33,$D$9,$H81,$D$11,T$12,T$13)</f>
        <v>8.3958908733980306E-2</v>
      </c>
      <c r="U81" s="46">
        <f ca="1">_xll.DBRW($B$17,U$7,$H$33,$D$9,$H81,$D$11,U$12,U$13)</f>
        <v>6.6857736491258896E-2</v>
      </c>
      <c r="V81" s="46">
        <f ca="1">_xll.DBRW($B$17,V$7,$H$33,$D$9,$H81,$D$11,V$12,V$13)</f>
        <v>-0.24683858935413075</v>
      </c>
      <c r="W81" s="16"/>
      <c r="X81" s="46">
        <f ca="1">_xll.DBRW($B$17,X$7,$H$33,$D$9,$H81,$D$11,X$12,X$13)</f>
        <v>-0.25767862276335995</v>
      </c>
      <c r="Y81" s="99">
        <f t="shared" ca="1" si="8"/>
        <v>4.2068035341776056E-2</v>
      </c>
      <c r="Z81" s="16"/>
      <c r="AA81" s="46">
        <f ca="1">_xll.DBRW($B$17,AA$7,$H$33,$D$9,$H81,$D$11,AA$12,AA$13)</f>
        <v>0</v>
      </c>
      <c r="AB81" s="99" t="str">
        <f t="shared" ca="1" si="9"/>
        <v/>
      </c>
      <c r="AC81" s="16"/>
      <c r="AD81" s="109" t="str">
        <f ca="1">_xll.DBRW($B$17,AD$7,$H$33,$D$9,$H81,$D$11,AD$12,AD$13)</f>
        <v/>
      </c>
      <c r="AE81" s="109" t="str">
        <f ca="1">_xll.DBRW($B$17,AE$7,$H$33,$D$9,$H81,$D$11,AE$12,AE$13)</f>
        <v/>
      </c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6"/>
      <c r="EJ81" s="16"/>
      <c r="EK81" s="16"/>
      <c r="EL81" s="16"/>
      <c r="EM81" s="16"/>
      <c r="EN81" s="16"/>
      <c r="EO81" s="16"/>
      <c r="EP81" s="16"/>
      <c r="EQ81" s="16"/>
      <c r="ER81" s="16"/>
      <c r="ES81" s="16"/>
      <c r="ET81" s="16"/>
      <c r="EU81" s="16"/>
      <c r="EV81" s="16"/>
      <c r="EW81" s="16"/>
      <c r="EX81" s="16"/>
      <c r="EY81" s="16"/>
      <c r="EZ81" s="16"/>
      <c r="FA81" s="16"/>
      <c r="FB81" s="16"/>
      <c r="FC81" s="16"/>
      <c r="FD81" s="16"/>
      <c r="FE81" s="16"/>
      <c r="FF81" s="16"/>
      <c r="FG81" s="16"/>
      <c r="FH81" s="16"/>
      <c r="FI81" s="16"/>
      <c r="FJ81" s="16"/>
      <c r="FK81" s="16"/>
      <c r="FL81" s="16"/>
      <c r="FM81" s="16"/>
      <c r="FN81" s="16"/>
      <c r="FO81" s="16"/>
      <c r="FP81" s="16"/>
      <c r="FQ81" s="16"/>
      <c r="FR81" s="16"/>
      <c r="FS81" s="16"/>
      <c r="FT81" s="16"/>
      <c r="FU81" s="16"/>
      <c r="FV81" s="16"/>
      <c r="FW81" s="16"/>
      <c r="FX81" s="16"/>
      <c r="FY81" s="16"/>
      <c r="FZ81" s="16"/>
      <c r="GA81" s="16"/>
      <c r="GB81" s="16"/>
      <c r="GC81" s="16"/>
      <c r="GD81" s="16"/>
      <c r="GE81" s="16"/>
      <c r="GF81" s="16"/>
      <c r="GG81" s="16"/>
      <c r="GH81" s="16"/>
      <c r="GI81" s="16"/>
      <c r="GJ81" s="16"/>
      <c r="GK81" s="16"/>
      <c r="GL81" s="16"/>
      <c r="GM81" s="16"/>
      <c r="GN81" s="16"/>
      <c r="GO81" s="16"/>
      <c r="GP81" s="16"/>
      <c r="GQ81" s="16"/>
      <c r="GR81" s="16"/>
      <c r="GS81" s="16"/>
      <c r="GT81" s="16"/>
      <c r="GU81" s="16"/>
      <c r="GV81" s="16"/>
      <c r="GW81" s="16"/>
      <c r="GX81" s="16"/>
      <c r="GY81" s="16"/>
      <c r="GZ81" s="16"/>
      <c r="HA81" s="16"/>
      <c r="HB81" s="16"/>
      <c r="HC81" s="16"/>
      <c r="HD81" s="16"/>
      <c r="HE81" s="16"/>
      <c r="HF81" s="16"/>
      <c r="HG81" s="16"/>
      <c r="HH81" s="16"/>
      <c r="HI81" s="16"/>
      <c r="HJ81" s="16"/>
      <c r="HK81" s="16"/>
      <c r="HL81" s="16"/>
      <c r="HM81" s="16"/>
      <c r="HN81" s="16"/>
      <c r="HO81" s="16"/>
      <c r="HP81" s="16"/>
      <c r="HQ81" s="16"/>
      <c r="HR81" s="16"/>
      <c r="HS81" s="16"/>
      <c r="HT81" s="16"/>
      <c r="HU81" s="16"/>
      <c r="HV81" s="16"/>
      <c r="HW81" s="16"/>
      <c r="HX81" s="16"/>
      <c r="HY81" s="16"/>
      <c r="HZ81" s="16"/>
      <c r="IA81" s="16"/>
      <c r="IB81" s="16"/>
      <c r="IC81" s="16"/>
      <c r="ID81" s="16"/>
      <c r="IE81" s="16"/>
      <c r="IF81" s="16"/>
      <c r="IG81" s="16"/>
      <c r="IH81" s="16"/>
      <c r="II81" s="16"/>
      <c r="IJ81" s="16"/>
      <c r="IK81" s="16"/>
      <c r="IL81" s="16"/>
      <c r="IM81" s="16"/>
      <c r="IN81" s="16"/>
      <c r="IO81" s="16"/>
      <c r="IP81" s="16"/>
      <c r="IQ81" s="16"/>
      <c r="IR81" s="16"/>
      <c r="IS81" s="16"/>
      <c r="IT81" s="16"/>
      <c r="IU81" s="16"/>
      <c r="IV81" s="16"/>
      <c r="IW81" s="16"/>
      <c r="IX81" s="16"/>
      <c r="IY81" s="16"/>
      <c r="IZ81" s="16"/>
      <c r="JA81" s="16"/>
      <c r="JB81" s="16"/>
      <c r="JC81" s="16"/>
      <c r="JD81" s="16"/>
      <c r="JE81" s="16"/>
      <c r="JF81" s="16"/>
      <c r="JG81" s="16"/>
      <c r="JH81" s="16"/>
      <c r="JI81" s="16"/>
      <c r="JJ81" s="16"/>
      <c r="JK81" s="16"/>
      <c r="JL81" s="16"/>
      <c r="JM81" s="16"/>
      <c r="JN81" s="16"/>
      <c r="JO81" s="16"/>
      <c r="JP81" s="16"/>
      <c r="JQ81" s="16"/>
      <c r="JR81" s="16"/>
      <c r="JS81" s="16"/>
      <c r="JT81" s="16"/>
      <c r="JU81" s="16"/>
      <c r="JV81" s="16"/>
      <c r="JW81" s="16"/>
      <c r="JX81" s="16"/>
      <c r="JY81" s="16"/>
      <c r="JZ81" s="16"/>
      <c r="KA81" s="16"/>
      <c r="KB81" s="16"/>
      <c r="KC81" s="16"/>
      <c r="KD81" s="16"/>
      <c r="KE81" s="16"/>
      <c r="KF81" s="16"/>
      <c r="KG81" s="16"/>
      <c r="KH81" s="16"/>
      <c r="KI81" s="16"/>
      <c r="KJ81" s="16"/>
      <c r="KK81" s="16"/>
      <c r="KL81" s="16"/>
      <c r="KM81" s="16"/>
      <c r="KN81" s="16"/>
      <c r="KO81" s="16"/>
      <c r="KP81" s="16"/>
      <c r="KQ81" s="16"/>
      <c r="KR81" s="16"/>
      <c r="KS81" s="16"/>
      <c r="KT81" s="16"/>
      <c r="KU81" s="16"/>
      <c r="KV81" s="16"/>
      <c r="KW81" s="16"/>
      <c r="KX81" s="16"/>
      <c r="KY81" s="16"/>
      <c r="KZ81" s="16"/>
      <c r="LA81" s="16"/>
      <c r="LB81" s="16"/>
      <c r="LC81" s="16"/>
      <c r="LD81" s="16"/>
      <c r="LE81" s="16"/>
      <c r="LF81" s="16"/>
      <c r="LG81" s="16"/>
      <c r="LH81" s="16"/>
      <c r="LI81" s="16"/>
      <c r="LJ81" s="16"/>
      <c r="LK81" s="16"/>
      <c r="LL81" s="16"/>
      <c r="LM81" s="16"/>
      <c r="LN81" s="16"/>
      <c r="LO81" s="16"/>
      <c r="LP81" s="16"/>
      <c r="LQ81" s="16"/>
      <c r="LR81" s="16"/>
      <c r="LS81" s="16"/>
      <c r="LT81" s="16"/>
      <c r="LU81" s="16"/>
      <c r="LV81" s="16"/>
      <c r="LW81" s="16"/>
      <c r="LX81" s="16"/>
      <c r="LY81" s="16"/>
      <c r="LZ81" s="16"/>
      <c r="MA81" s="16"/>
      <c r="MB81" s="16"/>
      <c r="MC81" s="16"/>
      <c r="MD81" s="16"/>
      <c r="ME81" s="16"/>
      <c r="MF81" s="16"/>
      <c r="MG81" s="16"/>
      <c r="MH81" s="16"/>
      <c r="MI81" s="16"/>
      <c r="MJ81" s="16"/>
      <c r="MK81" s="16"/>
      <c r="ML81" s="16"/>
      <c r="MM81" s="16"/>
      <c r="MN81" s="16"/>
      <c r="MO81" s="16"/>
      <c r="MP81" s="16"/>
      <c r="MQ81" s="16"/>
      <c r="MR81" s="16"/>
      <c r="MS81" s="16"/>
      <c r="MT81" s="16"/>
      <c r="MU81" s="16"/>
      <c r="MV81" s="16"/>
      <c r="MW81" s="16"/>
      <c r="MX81" s="16"/>
      <c r="MY81" s="16"/>
      <c r="MZ81" s="16"/>
      <c r="NA81" s="16"/>
      <c r="NB81" s="16"/>
      <c r="NC81" s="16"/>
      <c r="ND81" s="16"/>
      <c r="NE81" s="16"/>
      <c r="NF81" s="16"/>
      <c r="NG81" s="16"/>
      <c r="NH81" s="16"/>
      <c r="NI81" s="16"/>
      <c r="NJ81" s="16"/>
      <c r="NK81" s="16"/>
      <c r="NL81" s="16"/>
      <c r="NM81" s="16"/>
      <c r="NN81" s="16"/>
      <c r="NO81" s="16"/>
      <c r="NP81" s="16"/>
      <c r="NQ81" s="16"/>
      <c r="NR81" s="16"/>
      <c r="NS81" s="16"/>
      <c r="NT81" s="16"/>
      <c r="NU81" s="16"/>
      <c r="NV81" s="16"/>
      <c r="NW81" s="16"/>
      <c r="NX81" s="16"/>
      <c r="NY81" s="16"/>
      <c r="NZ81" s="16"/>
      <c r="OA81" s="16"/>
      <c r="OB81" s="16"/>
      <c r="OC81" s="16"/>
      <c r="OD81" s="16"/>
      <c r="OE81" s="16"/>
      <c r="OF81" s="16"/>
      <c r="OG81" s="16"/>
      <c r="OH81" s="16"/>
      <c r="OI81" s="16"/>
      <c r="OJ81" s="16"/>
      <c r="OK81" s="16"/>
      <c r="OL81" s="16"/>
      <c r="OM81" s="16"/>
      <c r="ON81" s="16"/>
      <c r="OO81" s="16"/>
      <c r="OP81" s="16"/>
      <c r="OQ81" s="16"/>
      <c r="OR81" s="16"/>
      <c r="OS81" s="16"/>
      <c r="OT81" s="16"/>
      <c r="OU81" s="16"/>
      <c r="OV81" s="16"/>
      <c r="OW81" s="16"/>
      <c r="OX81" s="16"/>
      <c r="OY81" s="16"/>
      <c r="OZ81" s="16"/>
      <c r="PA81" s="16"/>
      <c r="PB81" s="16"/>
      <c r="PC81" s="16"/>
      <c r="PD81" s="16"/>
      <c r="PE81" s="16"/>
      <c r="PF81" s="16"/>
      <c r="PG81" s="16"/>
      <c r="PH81" s="16"/>
      <c r="PI81" s="16"/>
      <c r="PJ81" s="16"/>
      <c r="PK81" s="16"/>
      <c r="PL81" s="16"/>
      <c r="PM81" s="16"/>
      <c r="PN81" s="16"/>
      <c r="PO81" s="16"/>
      <c r="PP81" s="16"/>
      <c r="PQ81" s="16"/>
      <c r="PR81" s="16"/>
      <c r="PS81" s="16"/>
      <c r="PT81" s="16"/>
      <c r="PU81" s="16"/>
      <c r="PV81" s="16"/>
      <c r="PW81" s="16"/>
      <c r="PX81" s="16"/>
      <c r="PY81" s="16"/>
      <c r="PZ81" s="16"/>
      <c r="QA81" s="16"/>
      <c r="QB81" s="16"/>
      <c r="QC81" s="16"/>
      <c r="QD81" s="16"/>
      <c r="QE81" s="16"/>
      <c r="QF81" s="16"/>
      <c r="QG81" s="16"/>
      <c r="QH81" s="16"/>
      <c r="QI81" s="16"/>
      <c r="QJ81" s="16"/>
      <c r="QK81" s="16"/>
      <c r="QL81" s="16"/>
      <c r="QM81" s="16"/>
      <c r="QN81" s="16"/>
      <c r="QO81" s="16"/>
      <c r="QP81" s="16"/>
      <c r="QQ81" s="16"/>
      <c r="QR81" s="16"/>
      <c r="QS81" s="16"/>
      <c r="QT81" s="16"/>
      <c r="QU81" s="16"/>
      <c r="QV81" s="16"/>
      <c r="QW81" s="16"/>
      <c r="QX81" s="16"/>
      <c r="QY81" s="16"/>
      <c r="QZ81" s="16"/>
      <c r="RA81" s="16"/>
      <c r="RB81" s="16"/>
      <c r="RC81" s="16"/>
      <c r="RD81" s="16"/>
      <c r="RE81" s="16"/>
      <c r="RF81" s="16"/>
      <c r="RG81" s="16"/>
      <c r="RH81" s="16"/>
      <c r="RI81" s="16"/>
      <c r="RJ81" s="16"/>
      <c r="RK81" s="16"/>
      <c r="RL81" s="16"/>
      <c r="RM81" s="16"/>
      <c r="RN81" s="16"/>
      <c r="RO81" s="16"/>
      <c r="RP81" s="16"/>
      <c r="RQ81" s="16"/>
      <c r="RR81" s="16"/>
      <c r="RS81" s="16"/>
      <c r="RT81" s="16"/>
      <c r="RU81" s="16"/>
      <c r="RV81" s="16"/>
      <c r="RW81" s="16"/>
      <c r="RX81" s="16"/>
      <c r="RY81" s="16"/>
      <c r="RZ81" s="16"/>
      <c r="SA81" s="16"/>
      <c r="SB81" s="16"/>
      <c r="SC81" s="16"/>
      <c r="SD81" s="16"/>
      <c r="SE81" s="16"/>
      <c r="SF81" s="16"/>
      <c r="SG81" s="16"/>
      <c r="SH81" s="16"/>
      <c r="SI81" s="16"/>
      <c r="SJ81" s="16"/>
      <c r="SK81" s="16"/>
      <c r="SL81" s="16"/>
      <c r="SM81" s="16"/>
      <c r="SN81" s="16"/>
      <c r="SO81" s="16"/>
      <c r="SP81" s="16"/>
      <c r="SQ81" s="16"/>
      <c r="SR81" s="16"/>
      <c r="SS81" s="16"/>
      <c r="ST81" s="16"/>
      <c r="SU81" s="16"/>
      <c r="SV81" s="16"/>
      <c r="SW81" s="16"/>
      <c r="SX81" s="16"/>
      <c r="SY81" s="16"/>
      <c r="SZ81" s="16"/>
      <c r="TA81" s="16"/>
      <c r="TB81" s="16"/>
      <c r="TC81" s="16"/>
      <c r="TD81" s="16"/>
      <c r="TE81" s="16"/>
      <c r="TF81" s="16"/>
      <c r="TG81" s="16"/>
      <c r="TH81" s="16"/>
      <c r="TI81" s="16"/>
      <c r="TJ81" s="16"/>
      <c r="TK81" s="16"/>
      <c r="TL81" s="16"/>
      <c r="TM81" s="16"/>
      <c r="TN81" s="16"/>
      <c r="TO81" s="16"/>
      <c r="TP81" s="16"/>
      <c r="TQ81" s="16"/>
      <c r="TR81" s="16"/>
      <c r="TS81" s="16"/>
      <c r="TT81" s="16"/>
      <c r="TU81" s="16"/>
      <c r="TV81" s="16"/>
      <c r="TW81" s="16"/>
      <c r="TX81" s="16"/>
      <c r="TY81" s="16"/>
      <c r="TZ81" s="16"/>
      <c r="UA81" s="16"/>
      <c r="UB81" s="16"/>
      <c r="UC81" s="16"/>
      <c r="UD81" s="16"/>
      <c r="UE81" s="16"/>
      <c r="UF81" s="16"/>
      <c r="UG81" s="16"/>
      <c r="UH81" s="16"/>
      <c r="UI81" s="16"/>
      <c r="UJ81" s="16"/>
      <c r="UK81" s="16"/>
      <c r="UL81" s="16"/>
      <c r="UM81" s="16"/>
      <c r="UN81" s="16"/>
      <c r="UO81" s="16"/>
      <c r="UP81" s="16"/>
      <c r="UQ81" s="16"/>
      <c r="UR81" s="16"/>
      <c r="US81" s="16"/>
      <c r="UT81" s="16"/>
      <c r="UU81" s="16"/>
      <c r="UV81" s="16"/>
      <c r="UW81" s="16"/>
      <c r="UX81" s="16"/>
      <c r="UY81" s="16"/>
      <c r="UZ81" s="16"/>
      <c r="VA81" s="16"/>
      <c r="VB81" s="16"/>
      <c r="VC81" s="16"/>
      <c r="VD81" s="16"/>
      <c r="VE81" s="16"/>
      <c r="VF81" s="16"/>
      <c r="VG81" s="16"/>
      <c r="VH81" s="16"/>
      <c r="VI81" s="16"/>
      <c r="VJ81" s="16"/>
      <c r="VK81" s="16"/>
      <c r="VL81" s="16"/>
      <c r="VM81" s="16"/>
      <c r="VN81" s="16"/>
      <c r="VO81" s="16"/>
      <c r="VP81" s="16"/>
      <c r="VQ81" s="16"/>
      <c r="VR81" s="16"/>
      <c r="VS81" s="16"/>
      <c r="VT81" s="16"/>
      <c r="VU81" s="16"/>
      <c r="VV81" s="16"/>
      <c r="VW81" s="16"/>
      <c r="VX81" s="16"/>
      <c r="VY81" s="16"/>
      <c r="VZ81" s="16"/>
      <c r="WA81" s="16"/>
      <c r="WB81" s="16"/>
      <c r="WC81" s="16"/>
      <c r="WD81" s="16"/>
      <c r="WE81" s="16"/>
      <c r="WF81" s="16"/>
      <c r="WG81" s="16"/>
      <c r="WH81" s="16"/>
      <c r="WI81" s="16"/>
      <c r="WJ81" s="16"/>
      <c r="WK81" s="16"/>
      <c r="WL81" s="16"/>
      <c r="WM81" s="16"/>
      <c r="WN81" s="16"/>
      <c r="WO81" s="16"/>
      <c r="WP81" s="16"/>
      <c r="WQ81" s="16"/>
      <c r="WR81" s="16"/>
      <c r="WS81" s="16"/>
      <c r="WT81" s="16"/>
      <c r="WU81" s="16"/>
      <c r="WV81" s="16"/>
      <c r="WW81" s="16"/>
      <c r="WX81" s="16"/>
      <c r="WY81" s="16"/>
      <c r="WZ81" s="16"/>
      <c r="XA81" s="16"/>
      <c r="XB81" s="16"/>
      <c r="XC81" s="16"/>
      <c r="XD81" s="16"/>
      <c r="XE81" s="16"/>
      <c r="XF81" s="16"/>
      <c r="XG81" s="16"/>
      <c r="XH81" s="16"/>
      <c r="XI81" s="16"/>
      <c r="XJ81" s="16"/>
      <c r="XK81" s="16"/>
      <c r="XL81" s="16"/>
      <c r="XM81" s="16"/>
      <c r="XN81" s="16"/>
      <c r="XO81" s="16"/>
      <c r="XP81" s="16"/>
      <c r="XQ81" s="16"/>
      <c r="XR81" s="16"/>
      <c r="XS81" s="16"/>
      <c r="XT81" s="16"/>
      <c r="XU81" s="16"/>
      <c r="XV81" s="16"/>
      <c r="XW81" s="16"/>
      <c r="XX81" s="16"/>
      <c r="XY81" s="16"/>
      <c r="XZ81" s="16"/>
      <c r="YA81" s="16"/>
      <c r="YB81" s="16"/>
      <c r="YC81" s="16"/>
      <c r="YD81" s="16"/>
      <c r="YE81" s="16"/>
      <c r="YF81" s="16"/>
      <c r="YG81" s="16"/>
      <c r="YH81" s="16"/>
      <c r="YI81" s="16"/>
      <c r="YJ81" s="16"/>
      <c r="YK81" s="16"/>
      <c r="YL81" s="16"/>
      <c r="YM81" s="16"/>
      <c r="YN81" s="16"/>
      <c r="YO81" s="16"/>
      <c r="YP81" s="16"/>
      <c r="YQ81" s="16"/>
      <c r="YR81" s="16"/>
      <c r="YS81" s="16"/>
      <c r="YT81" s="16"/>
      <c r="YU81" s="16"/>
      <c r="YV81" s="16"/>
      <c r="YW81" s="16"/>
      <c r="YX81" s="16"/>
      <c r="YY81" s="16"/>
      <c r="YZ81" s="16"/>
      <c r="ZA81" s="16"/>
      <c r="ZB81" s="16"/>
      <c r="ZC81" s="16"/>
      <c r="ZD81" s="16"/>
      <c r="ZE81" s="16"/>
      <c r="ZF81" s="16"/>
      <c r="ZG81" s="16"/>
      <c r="ZH81" s="16"/>
      <c r="ZI81" s="16"/>
      <c r="ZJ81" s="16"/>
      <c r="ZK81" s="16"/>
      <c r="ZL81" s="16"/>
      <c r="ZM81" s="16"/>
      <c r="ZN81" s="16"/>
      <c r="ZO81" s="16"/>
      <c r="ZP81" s="16"/>
      <c r="ZQ81" s="16"/>
      <c r="ZR81" s="16"/>
      <c r="ZS81" s="16"/>
      <c r="ZT81" s="16"/>
      <c r="ZU81" s="16"/>
      <c r="ZV81" s="16"/>
      <c r="ZW81" s="16"/>
      <c r="ZX81" s="16"/>
      <c r="ZY81" s="16"/>
      <c r="ZZ81" s="16"/>
      <c r="AAA81" s="16"/>
      <c r="AAB81" s="16"/>
      <c r="AAC81" s="16"/>
      <c r="AAD81" s="16"/>
      <c r="AAE81" s="16"/>
      <c r="AAF81" s="16"/>
      <c r="AAG81" s="16"/>
      <c r="AAH81" s="16"/>
      <c r="AAI81" s="16"/>
      <c r="AAJ81" s="16"/>
      <c r="AAK81" s="16"/>
      <c r="AAL81" s="16"/>
      <c r="AAM81" s="16"/>
      <c r="AAN81" s="16"/>
      <c r="AAO81" s="16"/>
      <c r="AAP81" s="16"/>
      <c r="AAQ81" s="16"/>
      <c r="AAR81" s="16"/>
      <c r="AAS81" s="16"/>
      <c r="AAT81" s="16"/>
      <c r="AAU81" s="16"/>
      <c r="AAV81" s="16"/>
      <c r="AAW81" s="16"/>
      <c r="AAX81" s="16"/>
      <c r="AAY81" s="16"/>
      <c r="AAZ81" s="16"/>
      <c r="ABA81" s="16"/>
      <c r="ABB81" s="16"/>
      <c r="ABC81" s="16"/>
      <c r="ABD81" s="16"/>
      <c r="ABE81" s="16"/>
      <c r="ABF81" s="16"/>
      <c r="ABG81" s="16"/>
      <c r="ABH81" s="16"/>
      <c r="ABI81" s="16"/>
      <c r="ABJ81" s="16"/>
      <c r="ABK81" s="16"/>
      <c r="ABL81" s="16"/>
      <c r="ABM81" s="16"/>
      <c r="ABN81" s="16"/>
      <c r="ABO81" s="16"/>
      <c r="ABP81" s="16"/>
      <c r="ABQ81" s="16"/>
      <c r="ABR81" s="16"/>
      <c r="ABS81" s="16"/>
      <c r="ABT81" s="16"/>
      <c r="ABU81" s="16"/>
      <c r="ABV81" s="16"/>
      <c r="ABW81" s="16"/>
      <c r="ABX81" s="16"/>
      <c r="ABY81" s="16"/>
      <c r="ABZ81" s="16"/>
      <c r="ACA81" s="16"/>
      <c r="ACB81" s="16"/>
      <c r="ACC81" s="16"/>
      <c r="ACD81" s="16"/>
      <c r="ACE81" s="16"/>
      <c r="ACF81" s="16"/>
      <c r="ACG81" s="16"/>
      <c r="ACH81" s="16"/>
      <c r="ACI81" s="16"/>
      <c r="ACJ81" s="16"/>
      <c r="ACK81" s="16"/>
      <c r="ACL81" s="16"/>
      <c r="ACM81" s="16"/>
      <c r="ACN81" s="16"/>
      <c r="ACO81" s="16"/>
      <c r="ACP81" s="16"/>
      <c r="ACQ81" s="16"/>
      <c r="ACR81" s="16"/>
      <c r="ACS81" s="16"/>
      <c r="ACT81" s="16"/>
      <c r="ACU81" s="16"/>
      <c r="ACV81" s="16"/>
      <c r="ACW81" s="16"/>
      <c r="ACX81" s="16"/>
      <c r="ACY81" s="16"/>
      <c r="ACZ81" s="16"/>
      <c r="ADA81" s="16"/>
      <c r="ADB81" s="16"/>
      <c r="ADC81" s="16"/>
      <c r="ADD81" s="16"/>
      <c r="ADE81" s="16"/>
      <c r="ADF81" s="16"/>
      <c r="ADG81" s="16"/>
      <c r="ADH81" s="16"/>
      <c r="ADI81" s="16"/>
      <c r="ADJ81" s="16"/>
      <c r="ADK81" s="16"/>
      <c r="ADL81" s="16"/>
      <c r="ADM81" s="16"/>
      <c r="ADN81" s="16"/>
      <c r="ADO81" s="16"/>
      <c r="ADP81" s="16"/>
      <c r="ADQ81" s="16"/>
      <c r="ADR81" s="16"/>
      <c r="ADS81" s="16"/>
      <c r="ADT81" s="16"/>
      <c r="ADU81" s="16"/>
      <c r="ADV81" s="16"/>
      <c r="ADW81" s="16"/>
      <c r="ADX81" s="16"/>
      <c r="ADY81" s="16"/>
      <c r="ADZ81" s="16"/>
      <c r="AEA81" s="16"/>
      <c r="AEB81" s="16"/>
      <c r="AEC81" s="16"/>
      <c r="AED81" s="16"/>
      <c r="AEE81" s="16"/>
      <c r="AEF81" s="16"/>
      <c r="AEG81" s="16"/>
      <c r="AEH81" s="16"/>
      <c r="AEI81" s="16"/>
      <c r="AEJ81" s="16"/>
      <c r="AEK81" s="16"/>
      <c r="AEL81" s="16"/>
      <c r="AEM81" s="16"/>
      <c r="AEN81" s="16"/>
      <c r="AEO81" s="16"/>
      <c r="AEP81" s="16"/>
      <c r="AEQ81" s="16"/>
      <c r="AER81" s="16"/>
      <c r="AES81" s="16"/>
      <c r="AET81" s="16"/>
      <c r="AEU81" s="16"/>
      <c r="AEV81" s="16"/>
      <c r="AEW81" s="16"/>
      <c r="AEX81" s="16"/>
      <c r="AEY81" s="16"/>
      <c r="AEZ81" s="16"/>
      <c r="AFA81" s="16"/>
      <c r="AFB81" s="16"/>
      <c r="AFC81" s="16"/>
      <c r="AFD81" s="16"/>
      <c r="AFE81" s="16"/>
      <c r="AFF81" s="16"/>
      <c r="AFG81" s="16"/>
      <c r="AFH81" s="16"/>
      <c r="AFI81" s="16"/>
      <c r="AFJ81" s="16"/>
      <c r="AFK81" s="16"/>
      <c r="AFL81" s="16"/>
      <c r="AFM81" s="16"/>
      <c r="AFN81" s="16"/>
      <c r="AFO81" s="16"/>
      <c r="AFP81" s="16"/>
      <c r="AFQ81" s="16"/>
      <c r="AFR81" s="16"/>
      <c r="AFS81" s="16"/>
      <c r="AFT81" s="16"/>
      <c r="AFU81" s="16"/>
      <c r="AFV81" s="16"/>
      <c r="AFW81" s="16"/>
      <c r="AFX81" s="16"/>
      <c r="AFY81" s="16"/>
      <c r="AFZ81" s="16"/>
      <c r="AGA81" s="16"/>
      <c r="AGB81" s="16"/>
      <c r="AGC81" s="16"/>
      <c r="AGD81" s="16"/>
      <c r="AGE81" s="16"/>
      <c r="AGF81" s="16"/>
      <c r="AGG81" s="16"/>
      <c r="AGH81" s="16"/>
      <c r="AGI81" s="16"/>
      <c r="AGJ81" s="16"/>
      <c r="AGK81" s="16"/>
      <c r="AGL81" s="16"/>
      <c r="AGM81" s="16"/>
      <c r="AGN81" s="16"/>
      <c r="AGO81" s="16"/>
      <c r="AGP81" s="16"/>
      <c r="AGQ81" s="16"/>
      <c r="AGR81" s="16"/>
      <c r="AGS81" s="16"/>
      <c r="AGT81" s="16"/>
      <c r="AGU81" s="16"/>
      <c r="AGV81" s="16"/>
      <c r="AGW81" s="16"/>
      <c r="AGX81" s="16"/>
      <c r="AGY81" s="16"/>
      <c r="AGZ81" s="16"/>
      <c r="AHA81" s="16"/>
      <c r="AHB81" s="16"/>
      <c r="AHC81" s="16"/>
      <c r="AHD81" s="16"/>
      <c r="AHE81" s="16"/>
      <c r="AHF81" s="16"/>
      <c r="AHG81" s="16"/>
      <c r="AHH81" s="16"/>
      <c r="AHI81" s="16"/>
      <c r="AHJ81" s="16"/>
      <c r="AHK81" s="16"/>
      <c r="AHL81" s="16"/>
      <c r="AHM81" s="16"/>
      <c r="AHN81" s="16"/>
      <c r="AHO81" s="16"/>
      <c r="AHP81" s="16"/>
      <c r="AHQ81" s="16"/>
      <c r="AHR81" s="16"/>
      <c r="AHS81" s="16"/>
      <c r="AHT81" s="16"/>
      <c r="AHU81" s="16"/>
      <c r="AHV81" s="16"/>
      <c r="AHW81" s="16"/>
      <c r="AHX81" s="16"/>
      <c r="AHY81" s="16"/>
      <c r="AHZ81" s="16"/>
      <c r="AIA81" s="16"/>
      <c r="AIB81" s="16"/>
      <c r="AIC81" s="16"/>
      <c r="AID81" s="16"/>
      <c r="AIE81" s="16"/>
      <c r="AIF81" s="16"/>
      <c r="AIG81" s="16"/>
      <c r="AIH81" s="16"/>
      <c r="AII81" s="16"/>
      <c r="AIJ81" s="16"/>
      <c r="AIK81" s="16"/>
      <c r="AIL81" s="16"/>
      <c r="AIM81" s="16"/>
      <c r="AIN81" s="16"/>
      <c r="AIO81" s="16"/>
      <c r="AIP81" s="16"/>
      <c r="AIQ81" s="16"/>
      <c r="AIR81" s="16"/>
      <c r="AIS81" s="16"/>
      <c r="AIT81" s="16"/>
      <c r="AIU81" s="16"/>
      <c r="AIV81" s="16"/>
      <c r="AIW81" s="16"/>
      <c r="AIX81" s="16"/>
      <c r="AIY81" s="16"/>
      <c r="AIZ81" s="16"/>
      <c r="AJA81" s="16"/>
      <c r="AJB81" s="16"/>
      <c r="AJC81" s="16"/>
      <c r="AJD81" s="16"/>
      <c r="AJE81" s="16"/>
      <c r="AJF81" s="16"/>
      <c r="AJG81" s="16"/>
      <c r="AJH81" s="16"/>
      <c r="AJI81" s="16"/>
      <c r="AJJ81" s="16"/>
      <c r="AJK81" s="16"/>
      <c r="AJL81" s="16"/>
      <c r="AJM81" s="16"/>
      <c r="AJN81" s="16"/>
      <c r="AJO81" s="16"/>
      <c r="AJP81" s="16"/>
      <c r="AJQ81" s="16"/>
      <c r="AJR81" s="16"/>
      <c r="AJS81" s="16"/>
      <c r="AJT81" s="16"/>
      <c r="AJU81" s="16"/>
      <c r="AJV81" s="16"/>
      <c r="AJW81" s="16"/>
      <c r="AJX81" s="16"/>
      <c r="AJY81" s="16"/>
      <c r="AJZ81" s="16"/>
      <c r="AKA81" s="16"/>
      <c r="AKB81" s="16"/>
      <c r="AKC81" s="16"/>
      <c r="AKD81" s="16"/>
      <c r="AKE81" s="16"/>
      <c r="AKF81" s="16"/>
      <c r="AKG81" s="16"/>
      <c r="AKH81" s="16"/>
      <c r="AKI81" s="16"/>
      <c r="AKJ81" s="16"/>
      <c r="AKK81" s="16"/>
      <c r="AKL81" s="16"/>
      <c r="AKM81" s="16"/>
      <c r="AKN81" s="16"/>
      <c r="AKO81" s="16"/>
      <c r="AKP81" s="16"/>
      <c r="AKQ81" s="16"/>
      <c r="AKR81" s="16"/>
      <c r="AKS81" s="16"/>
      <c r="AKT81" s="16"/>
      <c r="AKU81" s="16"/>
      <c r="AKV81" s="16"/>
      <c r="AKW81" s="16"/>
      <c r="AKX81" s="16"/>
      <c r="AKY81" s="16"/>
      <c r="AKZ81" s="16"/>
      <c r="ALA81" s="16"/>
      <c r="ALB81" s="16"/>
      <c r="ALC81" s="16"/>
      <c r="ALD81" s="16"/>
      <c r="ALE81" s="16"/>
      <c r="ALF81" s="16"/>
      <c r="ALG81" s="16"/>
      <c r="ALH81" s="16"/>
      <c r="ALI81" s="16"/>
      <c r="ALJ81" s="16"/>
      <c r="ALK81" s="16"/>
      <c r="ALL81" s="16"/>
    </row>
    <row r="82" spans="1:1000" customFormat="1" ht="12.75" x14ac:dyDescent="0.2">
      <c r="A82" s="41" t="str">
        <f ca="1">IF(_xll.TM1RPTELLEV($H$75,$H82)=0,"Root",IF(OR(_xll.ELLEV($B$10,$H82)=0,_xll.TM1RPTELLEV($H$75,$H82)+1&gt;=VALUE($L$29)),"Base","Default"))</f>
        <v>Base</v>
      </c>
      <c r="B82" s="16"/>
      <c r="C82" s="16" t="str">
        <f ca="1">_xll.DBRW($G$16,$H82,C$38)</f>
        <v>-1</v>
      </c>
      <c r="D82" s="16">
        <f ca="1">_xll.DBRW($D$16,E$7,$H$33,$E$9,$H82,$D$11,$H$34,$D$38)</f>
        <v>0</v>
      </c>
      <c r="E82" s="25">
        <f ca="1">_xll.DBRW($E$16,E$7,$H$33,$E$9,$H82,$D$11,E$38,E$12,E$13)</f>
        <v>0</v>
      </c>
      <c r="F82" s="22"/>
      <c r="G82" s="89" t="str">
        <f ca="1">_xll.DBRW($G$16,$H82,G$13)&amp;IF(_xll.ELLEV($B$10,$H82)&lt;&gt;0,"",IF($D82&lt;&gt;0,"Annual",IF($E82&lt;&gt;0,"LID","")))</f>
        <v/>
      </c>
      <c r="H82" s="116" t="s">
        <v>194</v>
      </c>
      <c r="I82" s="91">
        <f ca="1">_xll.DBRW($B$17,I$7,$H$33,$D$9,$H82,$D$11,I$12,I$13)</f>
        <v>-1092.366492232662</v>
      </c>
      <c r="J82" s="91">
        <f ca="1">_xll.DBRW($B$17,J$7,$H$33,$D$9,$H82,$D$11,J$12,J$13)</f>
        <v>-25.691966383565699</v>
      </c>
      <c r="K82" s="91">
        <f ca="1">_xll.DBRW($B$17,K$7,$H$33,$D$9,$H82,$D$11,K$12,K$13)</f>
        <v>42.6345080907724</v>
      </c>
      <c r="L82" s="91">
        <f ca="1">_xll.DBRW($B$17,L$7,$H$33,$D$9,$H82,$D$11,L$12,L$13)</f>
        <v>-0.20154093935320569</v>
      </c>
      <c r="M82" s="91">
        <f ca="1">_xll.DBRW($B$17,M$7,$H$33,$D$9,$H82,$D$11,M$12,M$13)</f>
        <v>-7.3439067849805397</v>
      </c>
      <c r="N82" s="91">
        <f ca="1">_xll.DBRW($B$17,N$7,$H$33,$D$9,$H82,$D$11,N$12,N$13)</f>
        <v>-32.251698143914403</v>
      </c>
      <c r="O82" s="91">
        <f ca="1">_xll.DBRW($B$17,O$7,$H$33,$D$9,$H82,$D$11,O$12,O$13)</f>
        <v>-12.409408587287601</v>
      </c>
      <c r="P82" s="91">
        <f ca="1">_xll.DBRW($B$17,P$7,$H$33,$D$9,$H82,$D$11,P$12,P$13)</f>
        <v>-25.691966383565699</v>
      </c>
      <c r="Q82" s="91">
        <f ca="1">_xll.DBRW($B$17,Q$7,$H$33,$D$9,$H82,$D$11,Q$12,Q$13)</f>
        <v>42.6345080907724</v>
      </c>
      <c r="R82" s="91">
        <f ca="1">_xll.DBRW($B$17,R$7,$H$33,$D$9,$H82,$D$11,R$12,R$13)</f>
        <v>-10.4848398243793</v>
      </c>
      <c r="S82" s="91">
        <f ca="1">_xll.DBRW($B$17,S$7,$H$33,$D$9,$H82,$D$11,S$12,S$13)</f>
        <v>-7.3439067849805397</v>
      </c>
      <c r="T82" s="91">
        <f ca="1">_xll.DBRW($B$17,T$7,$H$33,$D$9,$H82,$D$11,T$12,T$13)</f>
        <v>-19.898927522122499</v>
      </c>
      <c r="U82" s="91">
        <f ca="1">_xll.DBRW($B$17,U$7,$H$33,$D$9,$H82,$D$11,U$12,U$13)</f>
        <v>-42.644466079407799</v>
      </c>
      <c r="V82" s="91">
        <f ca="1">_xll.DBRW($B$17,V$7,$H$33,$D$9,$H82,$D$11,V$12,V$13)</f>
        <v>-1191.0601034846745</v>
      </c>
      <c r="W82" s="16"/>
      <c r="X82" s="92">
        <f ca="1">_xll.DBRW($B$17,X$7,$H$33,$D$9,$H82,$D$11,X$12,X$13)</f>
        <v>-1245.3535108373121</v>
      </c>
      <c r="Y82" s="93">
        <f t="shared" ca="1" si="8"/>
        <v>4.35967834676384E-2</v>
      </c>
      <c r="Z82" s="16"/>
      <c r="AA82" s="92">
        <f ca="1">_xll.DBRW($B$17,AA$7,$H$33,$D$9,$H82,$D$11,AA$12,AA$13)</f>
        <v>0</v>
      </c>
      <c r="AB82" s="93" t="str">
        <f t="shared" ca="1" si="9"/>
        <v/>
      </c>
      <c r="AC82" s="16"/>
      <c r="AD82" s="111" t="str">
        <f ca="1">_xll.DBRW($B$17,AD$7,$H$33,$D$9,$H82,$D$11,AD$12,AD$13)</f>
        <v/>
      </c>
      <c r="AE82" s="111" t="str">
        <f ca="1">_xll.DBRW($B$17,AE$7,$H$33,$D$9,$H82,$D$11,AE$12,AE$13)</f>
        <v/>
      </c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  <c r="DG82" s="16"/>
      <c r="DH82" s="16"/>
      <c r="DI82" s="16"/>
      <c r="DJ82" s="16"/>
      <c r="DK82" s="16"/>
      <c r="DL82" s="16"/>
      <c r="DM82" s="16"/>
      <c r="DN82" s="16"/>
      <c r="DO82" s="16"/>
      <c r="DP82" s="16"/>
      <c r="DQ82" s="16"/>
      <c r="DR82" s="16"/>
      <c r="DS82" s="16"/>
      <c r="DT82" s="16"/>
      <c r="DU82" s="16"/>
      <c r="DV82" s="16"/>
      <c r="DW82" s="16"/>
      <c r="DX82" s="16"/>
      <c r="DY82" s="16"/>
      <c r="DZ82" s="16"/>
      <c r="EA82" s="16"/>
      <c r="EB82" s="16"/>
      <c r="EC82" s="16"/>
      <c r="ED82" s="16"/>
      <c r="EE82" s="16"/>
      <c r="EF82" s="16"/>
      <c r="EG82" s="16"/>
      <c r="EH82" s="16"/>
      <c r="EI82" s="16"/>
      <c r="EJ82" s="16"/>
      <c r="EK82" s="16"/>
      <c r="EL82" s="16"/>
      <c r="EM82" s="16"/>
      <c r="EN82" s="16"/>
      <c r="EO82" s="16"/>
      <c r="EP82" s="16"/>
      <c r="EQ82" s="16"/>
      <c r="ER82" s="16"/>
      <c r="ES82" s="16"/>
      <c r="ET82" s="16"/>
      <c r="EU82" s="16"/>
      <c r="EV82" s="16"/>
      <c r="EW82" s="16"/>
      <c r="EX82" s="16"/>
      <c r="EY82" s="16"/>
      <c r="EZ82" s="16"/>
      <c r="FA82" s="16"/>
      <c r="FB82" s="16"/>
      <c r="FC82" s="16"/>
      <c r="FD82" s="16"/>
      <c r="FE82" s="16"/>
      <c r="FF82" s="16"/>
      <c r="FG82" s="16"/>
      <c r="FH82" s="16"/>
      <c r="FI82" s="16"/>
      <c r="FJ82" s="16"/>
      <c r="FK82" s="16"/>
      <c r="FL82" s="16"/>
      <c r="FM82" s="16"/>
      <c r="FN82" s="16"/>
      <c r="FO82" s="16"/>
      <c r="FP82" s="16"/>
      <c r="FQ82" s="16"/>
      <c r="FR82" s="16"/>
      <c r="FS82" s="16"/>
      <c r="FT82" s="16"/>
      <c r="FU82" s="16"/>
      <c r="FV82" s="16"/>
      <c r="FW82" s="16"/>
      <c r="FX82" s="16"/>
      <c r="FY82" s="16"/>
      <c r="FZ82" s="16"/>
      <c r="GA82" s="16"/>
      <c r="GB82" s="16"/>
      <c r="GC82" s="16"/>
      <c r="GD82" s="16"/>
      <c r="GE82" s="16"/>
      <c r="GF82" s="16"/>
      <c r="GG82" s="16"/>
      <c r="GH82" s="16"/>
      <c r="GI82" s="16"/>
      <c r="GJ82" s="16"/>
      <c r="GK82" s="16"/>
      <c r="GL82" s="16"/>
      <c r="GM82" s="16"/>
      <c r="GN82" s="16"/>
      <c r="GO82" s="16"/>
      <c r="GP82" s="16"/>
      <c r="GQ82" s="16"/>
      <c r="GR82" s="16"/>
      <c r="GS82" s="16"/>
      <c r="GT82" s="16"/>
      <c r="GU82" s="16"/>
      <c r="GV82" s="16"/>
      <c r="GW82" s="16"/>
      <c r="GX82" s="16"/>
      <c r="GY82" s="16"/>
      <c r="GZ82" s="16"/>
      <c r="HA82" s="16"/>
      <c r="HB82" s="16"/>
      <c r="HC82" s="16"/>
      <c r="HD82" s="16"/>
      <c r="HE82" s="16"/>
      <c r="HF82" s="16"/>
      <c r="HG82" s="16"/>
      <c r="HH82" s="16"/>
      <c r="HI82" s="16"/>
      <c r="HJ82" s="16"/>
      <c r="HK82" s="16"/>
      <c r="HL82" s="16"/>
      <c r="HM82" s="16"/>
      <c r="HN82" s="16"/>
      <c r="HO82" s="16"/>
      <c r="HP82" s="16"/>
      <c r="HQ82" s="16"/>
      <c r="HR82" s="16"/>
      <c r="HS82" s="16"/>
      <c r="HT82" s="16"/>
      <c r="HU82" s="16"/>
      <c r="HV82" s="16"/>
      <c r="HW82" s="16"/>
      <c r="HX82" s="16"/>
      <c r="HY82" s="16"/>
      <c r="HZ82" s="16"/>
      <c r="IA82" s="16"/>
      <c r="IB82" s="16"/>
      <c r="IC82" s="16"/>
      <c r="ID82" s="16"/>
      <c r="IE82" s="16"/>
      <c r="IF82" s="16"/>
      <c r="IG82" s="16"/>
      <c r="IH82" s="16"/>
      <c r="II82" s="16"/>
      <c r="IJ82" s="16"/>
      <c r="IK82" s="16"/>
      <c r="IL82" s="16"/>
      <c r="IM82" s="16"/>
      <c r="IN82" s="16"/>
      <c r="IO82" s="16"/>
      <c r="IP82" s="16"/>
      <c r="IQ82" s="16"/>
      <c r="IR82" s="16"/>
      <c r="IS82" s="16"/>
      <c r="IT82" s="16"/>
      <c r="IU82" s="16"/>
      <c r="IV82" s="16"/>
      <c r="IW82" s="16"/>
      <c r="IX82" s="16"/>
      <c r="IY82" s="16"/>
      <c r="IZ82" s="16"/>
      <c r="JA82" s="16"/>
      <c r="JB82" s="16"/>
      <c r="JC82" s="16"/>
      <c r="JD82" s="16"/>
      <c r="JE82" s="16"/>
      <c r="JF82" s="16"/>
      <c r="JG82" s="16"/>
      <c r="JH82" s="16"/>
      <c r="JI82" s="16"/>
      <c r="JJ82" s="16"/>
      <c r="JK82" s="16"/>
      <c r="JL82" s="16"/>
      <c r="JM82" s="16"/>
      <c r="JN82" s="16"/>
      <c r="JO82" s="16"/>
      <c r="JP82" s="16"/>
      <c r="JQ82" s="16"/>
      <c r="JR82" s="16"/>
      <c r="JS82" s="16"/>
      <c r="JT82" s="16"/>
      <c r="JU82" s="16"/>
      <c r="JV82" s="16"/>
      <c r="JW82" s="16"/>
      <c r="JX82" s="16"/>
      <c r="JY82" s="16"/>
      <c r="JZ82" s="16"/>
      <c r="KA82" s="16"/>
      <c r="KB82" s="16"/>
      <c r="KC82" s="16"/>
      <c r="KD82" s="16"/>
      <c r="KE82" s="16"/>
      <c r="KF82" s="16"/>
      <c r="KG82" s="16"/>
      <c r="KH82" s="16"/>
      <c r="KI82" s="16"/>
      <c r="KJ82" s="16"/>
      <c r="KK82" s="16"/>
      <c r="KL82" s="16"/>
      <c r="KM82" s="16"/>
      <c r="KN82" s="16"/>
      <c r="KO82" s="16"/>
      <c r="KP82" s="16"/>
      <c r="KQ82" s="16"/>
      <c r="KR82" s="16"/>
      <c r="KS82" s="16"/>
      <c r="KT82" s="16"/>
      <c r="KU82" s="16"/>
      <c r="KV82" s="16"/>
      <c r="KW82" s="16"/>
      <c r="KX82" s="16"/>
      <c r="KY82" s="16"/>
      <c r="KZ82" s="16"/>
      <c r="LA82" s="16"/>
      <c r="LB82" s="16"/>
      <c r="LC82" s="16"/>
      <c r="LD82" s="16"/>
      <c r="LE82" s="16"/>
      <c r="LF82" s="16"/>
      <c r="LG82" s="16"/>
      <c r="LH82" s="16"/>
      <c r="LI82" s="16"/>
      <c r="LJ82" s="16"/>
      <c r="LK82" s="16"/>
      <c r="LL82" s="16"/>
      <c r="LM82" s="16"/>
      <c r="LN82" s="16"/>
      <c r="LO82" s="16"/>
      <c r="LP82" s="16"/>
      <c r="LQ82" s="16"/>
      <c r="LR82" s="16"/>
      <c r="LS82" s="16"/>
      <c r="LT82" s="16"/>
      <c r="LU82" s="16"/>
      <c r="LV82" s="16"/>
      <c r="LW82" s="16"/>
      <c r="LX82" s="16"/>
      <c r="LY82" s="16"/>
      <c r="LZ82" s="16"/>
      <c r="MA82" s="16"/>
      <c r="MB82" s="16"/>
      <c r="MC82" s="16"/>
      <c r="MD82" s="16"/>
      <c r="ME82" s="16"/>
      <c r="MF82" s="16"/>
      <c r="MG82" s="16"/>
      <c r="MH82" s="16"/>
      <c r="MI82" s="16"/>
      <c r="MJ82" s="16"/>
      <c r="MK82" s="16"/>
      <c r="ML82" s="16"/>
      <c r="MM82" s="16"/>
      <c r="MN82" s="16"/>
      <c r="MO82" s="16"/>
      <c r="MP82" s="16"/>
      <c r="MQ82" s="16"/>
      <c r="MR82" s="16"/>
      <c r="MS82" s="16"/>
      <c r="MT82" s="16"/>
      <c r="MU82" s="16"/>
      <c r="MV82" s="16"/>
      <c r="MW82" s="16"/>
      <c r="MX82" s="16"/>
      <c r="MY82" s="16"/>
      <c r="MZ82" s="16"/>
      <c r="NA82" s="16"/>
      <c r="NB82" s="16"/>
      <c r="NC82" s="16"/>
      <c r="ND82" s="16"/>
      <c r="NE82" s="16"/>
      <c r="NF82" s="16"/>
      <c r="NG82" s="16"/>
      <c r="NH82" s="16"/>
      <c r="NI82" s="16"/>
      <c r="NJ82" s="16"/>
      <c r="NK82" s="16"/>
      <c r="NL82" s="16"/>
      <c r="NM82" s="16"/>
      <c r="NN82" s="16"/>
      <c r="NO82" s="16"/>
      <c r="NP82" s="16"/>
      <c r="NQ82" s="16"/>
      <c r="NR82" s="16"/>
      <c r="NS82" s="16"/>
      <c r="NT82" s="16"/>
      <c r="NU82" s="16"/>
      <c r="NV82" s="16"/>
      <c r="NW82" s="16"/>
      <c r="NX82" s="16"/>
      <c r="NY82" s="16"/>
      <c r="NZ82" s="16"/>
      <c r="OA82" s="16"/>
      <c r="OB82" s="16"/>
      <c r="OC82" s="16"/>
      <c r="OD82" s="16"/>
      <c r="OE82" s="16"/>
      <c r="OF82" s="16"/>
      <c r="OG82" s="16"/>
      <c r="OH82" s="16"/>
      <c r="OI82" s="16"/>
      <c r="OJ82" s="16"/>
      <c r="OK82" s="16"/>
      <c r="OL82" s="16"/>
      <c r="OM82" s="16"/>
      <c r="ON82" s="16"/>
      <c r="OO82" s="16"/>
      <c r="OP82" s="16"/>
      <c r="OQ82" s="16"/>
      <c r="OR82" s="16"/>
      <c r="OS82" s="16"/>
      <c r="OT82" s="16"/>
      <c r="OU82" s="16"/>
      <c r="OV82" s="16"/>
      <c r="OW82" s="16"/>
      <c r="OX82" s="16"/>
      <c r="OY82" s="16"/>
      <c r="OZ82" s="16"/>
      <c r="PA82" s="16"/>
      <c r="PB82" s="16"/>
      <c r="PC82" s="16"/>
      <c r="PD82" s="16"/>
      <c r="PE82" s="16"/>
      <c r="PF82" s="16"/>
      <c r="PG82" s="16"/>
      <c r="PH82" s="16"/>
      <c r="PI82" s="16"/>
      <c r="PJ82" s="16"/>
      <c r="PK82" s="16"/>
      <c r="PL82" s="16"/>
      <c r="PM82" s="16"/>
      <c r="PN82" s="16"/>
      <c r="PO82" s="16"/>
      <c r="PP82" s="16"/>
      <c r="PQ82" s="16"/>
      <c r="PR82" s="16"/>
      <c r="PS82" s="16"/>
      <c r="PT82" s="16"/>
      <c r="PU82" s="16"/>
      <c r="PV82" s="16"/>
      <c r="PW82" s="16"/>
      <c r="PX82" s="16"/>
      <c r="PY82" s="16"/>
      <c r="PZ82" s="16"/>
      <c r="QA82" s="16"/>
      <c r="QB82" s="16"/>
      <c r="QC82" s="16"/>
      <c r="QD82" s="16"/>
      <c r="QE82" s="16"/>
      <c r="QF82" s="16"/>
      <c r="QG82" s="16"/>
      <c r="QH82" s="16"/>
      <c r="QI82" s="16"/>
      <c r="QJ82" s="16"/>
      <c r="QK82" s="16"/>
      <c r="QL82" s="16"/>
      <c r="QM82" s="16"/>
      <c r="QN82" s="16"/>
      <c r="QO82" s="16"/>
      <c r="QP82" s="16"/>
      <c r="QQ82" s="16"/>
      <c r="QR82" s="16"/>
      <c r="QS82" s="16"/>
      <c r="QT82" s="16"/>
      <c r="QU82" s="16"/>
      <c r="QV82" s="16"/>
      <c r="QW82" s="16"/>
      <c r="QX82" s="16"/>
      <c r="QY82" s="16"/>
      <c r="QZ82" s="16"/>
      <c r="RA82" s="16"/>
      <c r="RB82" s="16"/>
      <c r="RC82" s="16"/>
      <c r="RD82" s="16"/>
      <c r="RE82" s="16"/>
      <c r="RF82" s="16"/>
      <c r="RG82" s="16"/>
      <c r="RH82" s="16"/>
      <c r="RI82" s="16"/>
      <c r="RJ82" s="16"/>
      <c r="RK82" s="16"/>
      <c r="RL82" s="16"/>
      <c r="RM82" s="16"/>
      <c r="RN82" s="16"/>
      <c r="RO82" s="16"/>
      <c r="RP82" s="16"/>
      <c r="RQ82" s="16"/>
      <c r="RR82" s="16"/>
      <c r="RS82" s="16"/>
      <c r="RT82" s="16"/>
      <c r="RU82" s="16"/>
      <c r="RV82" s="16"/>
      <c r="RW82" s="16"/>
      <c r="RX82" s="16"/>
      <c r="RY82" s="16"/>
      <c r="RZ82" s="16"/>
      <c r="SA82" s="16"/>
      <c r="SB82" s="16"/>
      <c r="SC82" s="16"/>
      <c r="SD82" s="16"/>
      <c r="SE82" s="16"/>
      <c r="SF82" s="16"/>
      <c r="SG82" s="16"/>
      <c r="SH82" s="16"/>
      <c r="SI82" s="16"/>
      <c r="SJ82" s="16"/>
      <c r="SK82" s="16"/>
      <c r="SL82" s="16"/>
      <c r="SM82" s="16"/>
      <c r="SN82" s="16"/>
      <c r="SO82" s="16"/>
      <c r="SP82" s="16"/>
      <c r="SQ82" s="16"/>
      <c r="SR82" s="16"/>
      <c r="SS82" s="16"/>
      <c r="ST82" s="16"/>
      <c r="SU82" s="16"/>
      <c r="SV82" s="16"/>
      <c r="SW82" s="16"/>
      <c r="SX82" s="16"/>
      <c r="SY82" s="16"/>
      <c r="SZ82" s="16"/>
      <c r="TA82" s="16"/>
      <c r="TB82" s="16"/>
      <c r="TC82" s="16"/>
      <c r="TD82" s="16"/>
      <c r="TE82" s="16"/>
      <c r="TF82" s="16"/>
      <c r="TG82" s="16"/>
      <c r="TH82" s="16"/>
      <c r="TI82" s="16"/>
      <c r="TJ82" s="16"/>
      <c r="TK82" s="16"/>
      <c r="TL82" s="16"/>
      <c r="TM82" s="16"/>
      <c r="TN82" s="16"/>
      <c r="TO82" s="16"/>
      <c r="TP82" s="16"/>
      <c r="TQ82" s="16"/>
      <c r="TR82" s="16"/>
      <c r="TS82" s="16"/>
      <c r="TT82" s="16"/>
      <c r="TU82" s="16"/>
      <c r="TV82" s="16"/>
      <c r="TW82" s="16"/>
      <c r="TX82" s="16"/>
      <c r="TY82" s="16"/>
      <c r="TZ82" s="16"/>
      <c r="UA82" s="16"/>
      <c r="UB82" s="16"/>
      <c r="UC82" s="16"/>
      <c r="UD82" s="16"/>
      <c r="UE82" s="16"/>
      <c r="UF82" s="16"/>
      <c r="UG82" s="16"/>
      <c r="UH82" s="16"/>
      <c r="UI82" s="16"/>
      <c r="UJ82" s="16"/>
      <c r="UK82" s="16"/>
      <c r="UL82" s="16"/>
      <c r="UM82" s="16"/>
      <c r="UN82" s="16"/>
      <c r="UO82" s="16"/>
      <c r="UP82" s="16"/>
      <c r="UQ82" s="16"/>
      <c r="UR82" s="16"/>
      <c r="US82" s="16"/>
      <c r="UT82" s="16"/>
      <c r="UU82" s="16"/>
      <c r="UV82" s="16"/>
      <c r="UW82" s="16"/>
      <c r="UX82" s="16"/>
      <c r="UY82" s="16"/>
      <c r="UZ82" s="16"/>
      <c r="VA82" s="16"/>
      <c r="VB82" s="16"/>
      <c r="VC82" s="16"/>
      <c r="VD82" s="16"/>
      <c r="VE82" s="16"/>
      <c r="VF82" s="16"/>
      <c r="VG82" s="16"/>
      <c r="VH82" s="16"/>
      <c r="VI82" s="16"/>
      <c r="VJ82" s="16"/>
      <c r="VK82" s="16"/>
      <c r="VL82" s="16"/>
      <c r="VM82" s="16"/>
      <c r="VN82" s="16"/>
      <c r="VO82" s="16"/>
      <c r="VP82" s="16"/>
      <c r="VQ82" s="16"/>
      <c r="VR82" s="16"/>
      <c r="VS82" s="16"/>
      <c r="VT82" s="16"/>
      <c r="VU82" s="16"/>
      <c r="VV82" s="16"/>
      <c r="VW82" s="16"/>
      <c r="VX82" s="16"/>
      <c r="VY82" s="16"/>
      <c r="VZ82" s="16"/>
      <c r="WA82" s="16"/>
      <c r="WB82" s="16"/>
      <c r="WC82" s="16"/>
      <c r="WD82" s="16"/>
      <c r="WE82" s="16"/>
      <c r="WF82" s="16"/>
      <c r="WG82" s="16"/>
      <c r="WH82" s="16"/>
      <c r="WI82" s="16"/>
      <c r="WJ82" s="16"/>
      <c r="WK82" s="16"/>
      <c r="WL82" s="16"/>
      <c r="WM82" s="16"/>
      <c r="WN82" s="16"/>
      <c r="WO82" s="16"/>
      <c r="WP82" s="16"/>
      <c r="WQ82" s="16"/>
      <c r="WR82" s="16"/>
      <c r="WS82" s="16"/>
      <c r="WT82" s="16"/>
      <c r="WU82" s="16"/>
      <c r="WV82" s="16"/>
      <c r="WW82" s="16"/>
      <c r="WX82" s="16"/>
      <c r="WY82" s="16"/>
      <c r="WZ82" s="16"/>
      <c r="XA82" s="16"/>
      <c r="XB82" s="16"/>
      <c r="XC82" s="16"/>
      <c r="XD82" s="16"/>
      <c r="XE82" s="16"/>
      <c r="XF82" s="16"/>
      <c r="XG82" s="16"/>
      <c r="XH82" s="16"/>
      <c r="XI82" s="16"/>
      <c r="XJ82" s="16"/>
      <c r="XK82" s="16"/>
      <c r="XL82" s="16"/>
      <c r="XM82" s="16"/>
      <c r="XN82" s="16"/>
      <c r="XO82" s="16"/>
      <c r="XP82" s="16"/>
      <c r="XQ82" s="16"/>
      <c r="XR82" s="16"/>
      <c r="XS82" s="16"/>
      <c r="XT82" s="16"/>
      <c r="XU82" s="16"/>
      <c r="XV82" s="16"/>
      <c r="XW82" s="16"/>
      <c r="XX82" s="16"/>
      <c r="XY82" s="16"/>
      <c r="XZ82" s="16"/>
      <c r="YA82" s="16"/>
      <c r="YB82" s="16"/>
      <c r="YC82" s="16"/>
      <c r="YD82" s="16"/>
      <c r="YE82" s="16"/>
      <c r="YF82" s="16"/>
      <c r="YG82" s="16"/>
      <c r="YH82" s="16"/>
      <c r="YI82" s="16"/>
      <c r="YJ82" s="16"/>
      <c r="YK82" s="16"/>
      <c r="YL82" s="16"/>
      <c r="YM82" s="16"/>
      <c r="YN82" s="16"/>
      <c r="YO82" s="16"/>
      <c r="YP82" s="16"/>
      <c r="YQ82" s="16"/>
      <c r="YR82" s="16"/>
      <c r="YS82" s="16"/>
      <c r="YT82" s="16"/>
      <c r="YU82" s="16"/>
      <c r="YV82" s="16"/>
      <c r="YW82" s="16"/>
      <c r="YX82" s="16"/>
      <c r="YY82" s="16"/>
      <c r="YZ82" s="16"/>
      <c r="ZA82" s="16"/>
      <c r="ZB82" s="16"/>
      <c r="ZC82" s="16"/>
      <c r="ZD82" s="16"/>
      <c r="ZE82" s="16"/>
      <c r="ZF82" s="16"/>
      <c r="ZG82" s="16"/>
      <c r="ZH82" s="16"/>
      <c r="ZI82" s="16"/>
      <c r="ZJ82" s="16"/>
      <c r="ZK82" s="16"/>
      <c r="ZL82" s="16"/>
      <c r="ZM82" s="16"/>
      <c r="ZN82" s="16"/>
      <c r="ZO82" s="16"/>
      <c r="ZP82" s="16"/>
      <c r="ZQ82" s="16"/>
      <c r="ZR82" s="16"/>
      <c r="ZS82" s="16"/>
      <c r="ZT82" s="16"/>
      <c r="ZU82" s="16"/>
      <c r="ZV82" s="16"/>
      <c r="ZW82" s="16"/>
      <c r="ZX82" s="16"/>
      <c r="ZY82" s="16"/>
      <c r="ZZ82" s="16"/>
      <c r="AAA82" s="16"/>
      <c r="AAB82" s="16"/>
      <c r="AAC82" s="16"/>
      <c r="AAD82" s="16"/>
      <c r="AAE82" s="16"/>
      <c r="AAF82" s="16"/>
      <c r="AAG82" s="16"/>
      <c r="AAH82" s="16"/>
      <c r="AAI82" s="16"/>
      <c r="AAJ82" s="16"/>
      <c r="AAK82" s="16"/>
      <c r="AAL82" s="16"/>
      <c r="AAM82" s="16"/>
      <c r="AAN82" s="16"/>
      <c r="AAO82" s="16"/>
      <c r="AAP82" s="16"/>
      <c r="AAQ82" s="16"/>
      <c r="AAR82" s="16"/>
      <c r="AAS82" s="16"/>
      <c r="AAT82" s="16"/>
      <c r="AAU82" s="16"/>
      <c r="AAV82" s="16"/>
      <c r="AAW82" s="16"/>
      <c r="AAX82" s="16"/>
      <c r="AAY82" s="16"/>
      <c r="AAZ82" s="16"/>
      <c r="ABA82" s="16"/>
      <c r="ABB82" s="16"/>
      <c r="ABC82" s="16"/>
      <c r="ABD82" s="16"/>
      <c r="ABE82" s="16"/>
      <c r="ABF82" s="16"/>
      <c r="ABG82" s="16"/>
      <c r="ABH82" s="16"/>
      <c r="ABI82" s="16"/>
      <c r="ABJ82" s="16"/>
      <c r="ABK82" s="16"/>
      <c r="ABL82" s="16"/>
      <c r="ABM82" s="16"/>
      <c r="ABN82" s="16"/>
      <c r="ABO82" s="16"/>
      <c r="ABP82" s="16"/>
      <c r="ABQ82" s="16"/>
      <c r="ABR82" s="16"/>
      <c r="ABS82" s="16"/>
      <c r="ABT82" s="16"/>
      <c r="ABU82" s="16"/>
      <c r="ABV82" s="16"/>
      <c r="ABW82" s="16"/>
      <c r="ABX82" s="16"/>
      <c r="ABY82" s="16"/>
      <c r="ABZ82" s="16"/>
      <c r="ACA82" s="16"/>
      <c r="ACB82" s="16"/>
      <c r="ACC82" s="16"/>
      <c r="ACD82" s="16"/>
      <c r="ACE82" s="16"/>
      <c r="ACF82" s="16"/>
      <c r="ACG82" s="16"/>
      <c r="ACH82" s="16"/>
      <c r="ACI82" s="16"/>
      <c r="ACJ82" s="16"/>
      <c r="ACK82" s="16"/>
      <c r="ACL82" s="16"/>
      <c r="ACM82" s="16"/>
      <c r="ACN82" s="16"/>
      <c r="ACO82" s="16"/>
      <c r="ACP82" s="16"/>
      <c r="ACQ82" s="16"/>
      <c r="ACR82" s="16"/>
      <c r="ACS82" s="16"/>
      <c r="ACT82" s="16"/>
      <c r="ACU82" s="16"/>
      <c r="ACV82" s="16"/>
      <c r="ACW82" s="16"/>
      <c r="ACX82" s="16"/>
      <c r="ACY82" s="16"/>
      <c r="ACZ82" s="16"/>
      <c r="ADA82" s="16"/>
      <c r="ADB82" s="16"/>
      <c r="ADC82" s="16"/>
      <c r="ADD82" s="16"/>
      <c r="ADE82" s="16"/>
      <c r="ADF82" s="16"/>
      <c r="ADG82" s="16"/>
      <c r="ADH82" s="16"/>
      <c r="ADI82" s="16"/>
      <c r="ADJ82" s="16"/>
      <c r="ADK82" s="16"/>
      <c r="ADL82" s="16"/>
      <c r="ADM82" s="16"/>
      <c r="ADN82" s="16"/>
      <c r="ADO82" s="16"/>
      <c r="ADP82" s="16"/>
      <c r="ADQ82" s="16"/>
      <c r="ADR82" s="16"/>
      <c r="ADS82" s="16"/>
      <c r="ADT82" s="16"/>
      <c r="ADU82" s="16"/>
      <c r="ADV82" s="16"/>
      <c r="ADW82" s="16"/>
      <c r="ADX82" s="16"/>
      <c r="ADY82" s="16"/>
      <c r="ADZ82" s="16"/>
      <c r="AEA82" s="16"/>
      <c r="AEB82" s="16"/>
      <c r="AEC82" s="16"/>
      <c r="AED82" s="16"/>
      <c r="AEE82" s="16"/>
      <c r="AEF82" s="16"/>
      <c r="AEG82" s="16"/>
      <c r="AEH82" s="16"/>
      <c r="AEI82" s="16"/>
      <c r="AEJ82" s="16"/>
      <c r="AEK82" s="16"/>
      <c r="AEL82" s="16"/>
      <c r="AEM82" s="16"/>
      <c r="AEN82" s="16"/>
      <c r="AEO82" s="16"/>
      <c r="AEP82" s="16"/>
      <c r="AEQ82" s="16"/>
      <c r="AER82" s="16"/>
      <c r="AES82" s="16"/>
      <c r="AET82" s="16"/>
      <c r="AEU82" s="16"/>
      <c r="AEV82" s="16"/>
      <c r="AEW82" s="16"/>
      <c r="AEX82" s="16"/>
      <c r="AEY82" s="16"/>
      <c r="AEZ82" s="16"/>
      <c r="AFA82" s="16"/>
      <c r="AFB82" s="16"/>
      <c r="AFC82" s="16"/>
      <c r="AFD82" s="16"/>
      <c r="AFE82" s="16"/>
      <c r="AFF82" s="16"/>
      <c r="AFG82" s="16"/>
      <c r="AFH82" s="16"/>
      <c r="AFI82" s="16"/>
      <c r="AFJ82" s="16"/>
      <c r="AFK82" s="16"/>
      <c r="AFL82" s="16"/>
      <c r="AFM82" s="16"/>
      <c r="AFN82" s="16"/>
      <c r="AFO82" s="16"/>
      <c r="AFP82" s="16"/>
      <c r="AFQ82" s="16"/>
      <c r="AFR82" s="16"/>
      <c r="AFS82" s="16"/>
      <c r="AFT82" s="16"/>
      <c r="AFU82" s="16"/>
      <c r="AFV82" s="16"/>
      <c r="AFW82" s="16"/>
      <c r="AFX82" s="16"/>
      <c r="AFY82" s="16"/>
      <c r="AFZ82" s="16"/>
      <c r="AGA82" s="16"/>
      <c r="AGB82" s="16"/>
      <c r="AGC82" s="16"/>
      <c r="AGD82" s="16"/>
      <c r="AGE82" s="16"/>
      <c r="AGF82" s="16"/>
      <c r="AGG82" s="16"/>
      <c r="AGH82" s="16"/>
      <c r="AGI82" s="16"/>
      <c r="AGJ82" s="16"/>
      <c r="AGK82" s="16"/>
      <c r="AGL82" s="16"/>
      <c r="AGM82" s="16"/>
      <c r="AGN82" s="16"/>
      <c r="AGO82" s="16"/>
      <c r="AGP82" s="16"/>
      <c r="AGQ82" s="16"/>
      <c r="AGR82" s="16"/>
      <c r="AGS82" s="16"/>
      <c r="AGT82" s="16"/>
      <c r="AGU82" s="16"/>
      <c r="AGV82" s="16"/>
      <c r="AGW82" s="16"/>
      <c r="AGX82" s="16"/>
      <c r="AGY82" s="16"/>
      <c r="AGZ82" s="16"/>
      <c r="AHA82" s="16"/>
      <c r="AHB82" s="16"/>
      <c r="AHC82" s="16"/>
      <c r="AHD82" s="16"/>
      <c r="AHE82" s="16"/>
      <c r="AHF82" s="16"/>
      <c r="AHG82" s="16"/>
      <c r="AHH82" s="16"/>
      <c r="AHI82" s="16"/>
      <c r="AHJ82" s="16"/>
      <c r="AHK82" s="16"/>
      <c r="AHL82" s="16"/>
      <c r="AHM82" s="16"/>
      <c r="AHN82" s="16"/>
      <c r="AHO82" s="16"/>
      <c r="AHP82" s="16"/>
      <c r="AHQ82" s="16"/>
      <c r="AHR82" s="16"/>
      <c r="AHS82" s="16"/>
      <c r="AHT82" s="16"/>
      <c r="AHU82" s="16"/>
      <c r="AHV82" s="16"/>
      <c r="AHW82" s="16"/>
      <c r="AHX82" s="16"/>
      <c r="AHY82" s="16"/>
      <c r="AHZ82" s="16"/>
      <c r="AIA82" s="16"/>
      <c r="AIB82" s="16"/>
      <c r="AIC82" s="16"/>
      <c r="AID82" s="16"/>
      <c r="AIE82" s="16"/>
      <c r="AIF82" s="16"/>
      <c r="AIG82" s="16"/>
      <c r="AIH82" s="16"/>
      <c r="AII82" s="16"/>
      <c r="AIJ82" s="16"/>
      <c r="AIK82" s="16"/>
      <c r="AIL82" s="16"/>
      <c r="AIM82" s="16"/>
      <c r="AIN82" s="16"/>
      <c r="AIO82" s="16"/>
      <c r="AIP82" s="16"/>
      <c r="AIQ82" s="16"/>
      <c r="AIR82" s="16"/>
      <c r="AIS82" s="16"/>
      <c r="AIT82" s="16"/>
      <c r="AIU82" s="16"/>
      <c r="AIV82" s="16"/>
      <c r="AIW82" s="16"/>
      <c r="AIX82" s="16"/>
      <c r="AIY82" s="16"/>
      <c r="AIZ82" s="16"/>
      <c r="AJA82" s="16"/>
      <c r="AJB82" s="16"/>
      <c r="AJC82" s="16"/>
      <c r="AJD82" s="16"/>
      <c r="AJE82" s="16"/>
      <c r="AJF82" s="16"/>
      <c r="AJG82" s="16"/>
      <c r="AJH82" s="16"/>
      <c r="AJI82" s="16"/>
      <c r="AJJ82" s="16"/>
      <c r="AJK82" s="16"/>
      <c r="AJL82" s="16"/>
      <c r="AJM82" s="16"/>
      <c r="AJN82" s="16"/>
      <c r="AJO82" s="16"/>
      <c r="AJP82" s="16"/>
      <c r="AJQ82" s="16"/>
      <c r="AJR82" s="16"/>
      <c r="AJS82" s="16"/>
      <c r="AJT82" s="16"/>
      <c r="AJU82" s="16"/>
      <c r="AJV82" s="16"/>
      <c r="AJW82" s="16"/>
      <c r="AJX82" s="16"/>
      <c r="AJY82" s="16"/>
      <c r="AJZ82" s="16"/>
      <c r="AKA82" s="16"/>
      <c r="AKB82" s="16"/>
      <c r="AKC82" s="16"/>
      <c r="AKD82" s="16"/>
      <c r="AKE82" s="16"/>
      <c r="AKF82" s="16"/>
      <c r="AKG82" s="16"/>
      <c r="AKH82" s="16"/>
      <c r="AKI82" s="16"/>
      <c r="AKJ82" s="16"/>
      <c r="AKK82" s="16"/>
      <c r="AKL82" s="16"/>
      <c r="AKM82" s="16"/>
      <c r="AKN82" s="16"/>
      <c r="AKO82" s="16"/>
      <c r="AKP82" s="16"/>
      <c r="AKQ82" s="16"/>
      <c r="AKR82" s="16"/>
      <c r="AKS82" s="16"/>
      <c r="AKT82" s="16"/>
      <c r="AKU82" s="16"/>
      <c r="AKV82" s="16"/>
      <c r="AKW82" s="16"/>
      <c r="AKX82" s="16"/>
      <c r="AKY82" s="16"/>
      <c r="AKZ82" s="16"/>
      <c r="ALA82" s="16"/>
      <c r="ALB82" s="16"/>
      <c r="ALC82" s="16"/>
      <c r="ALD82" s="16"/>
      <c r="ALE82" s="16"/>
      <c r="ALF82" s="16"/>
      <c r="ALG82" s="16"/>
      <c r="ALH82" s="16"/>
      <c r="ALI82" s="16"/>
      <c r="ALJ82" s="16"/>
      <c r="ALK82" s="16"/>
      <c r="ALL82" s="16"/>
    </row>
    <row r="83" spans="1:1000" customFormat="1" ht="12.75" x14ac:dyDescent="0.2">
      <c r="A83" s="41" t="str">
        <f ca="1">IF(_xll.TM1RPTELLEV($H$75,$H83)=0,"Root",IF(OR(_xll.ELLEV($B$10,$H83)=0,_xll.TM1RPTELLEV($H$75,$H83)+1&gt;=VALUE($L$29)),"Base","Default"))</f>
        <v>Default</v>
      </c>
      <c r="B83" s="16"/>
      <c r="C83" s="16" t="str">
        <f ca="1">_xll.DBRW($G$16,$H83,C$38)</f>
        <v>-1</v>
      </c>
      <c r="D83" s="16">
        <f ca="1">_xll.DBRW($D$16,E$7,$H$33,$E$9,$H83,$D$11,$H$34,$D$38)</f>
        <v>0</v>
      </c>
      <c r="E83" s="25">
        <f ca="1">_xll.DBRW($E$16,E$7,$H$33,$E$9,$H83,$D$11,E$38,E$12,E$13)</f>
        <v>0</v>
      </c>
      <c r="F83" s="22"/>
      <c r="G83" s="44" t="str">
        <f ca="1">_xll.DBRW($G$16,$H83,G$13)&amp;IF(_xll.ELLEV($B$10,$H83)&lt;&gt;0,"",IF($D83&lt;&gt;0,"Annual",IF($E83&lt;&gt;0,"LID","")))</f>
        <v/>
      </c>
      <c r="H83" s="117" t="s">
        <v>195</v>
      </c>
      <c r="I83" s="46">
        <f ca="1">_xll.DBRW($B$17,I$7,$H$33,$D$9,$H83,$D$11,I$12,I$13)</f>
        <v>-1092.366492232662</v>
      </c>
      <c r="J83" s="46">
        <f ca="1">_xll.DBRW($B$17,J$7,$H$33,$D$9,$H83,$D$11,J$12,J$13)</f>
        <v>-25.691966383565699</v>
      </c>
      <c r="K83" s="46">
        <f ca="1">_xll.DBRW($B$17,K$7,$H$33,$D$9,$H83,$D$11,K$12,K$13)</f>
        <v>42.6345080907724</v>
      </c>
      <c r="L83" s="46">
        <f ca="1">_xll.DBRW($B$17,L$7,$H$33,$D$9,$H83,$D$11,L$12,L$13)</f>
        <v>-0.20154093935320569</v>
      </c>
      <c r="M83" s="46">
        <f ca="1">_xll.DBRW($B$17,M$7,$H$33,$D$9,$H83,$D$11,M$12,M$13)</f>
        <v>-7.3439067849805397</v>
      </c>
      <c r="N83" s="46">
        <f ca="1">_xll.DBRW($B$17,N$7,$H$33,$D$9,$H83,$D$11,N$12,N$13)</f>
        <v>-32.251698143914403</v>
      </c>
      <c r="O83" s="46">
        <f ca="1">_xll.DBRW($B$17,O$7,$H$33,$D$9,$H83,$D$11,O$12,O$13)</f>
        <v>-12.409408587287601</v>
      </c>
      <c r="P83" s="46">
        <f ca="1">_xll.DBRW($B$17,P$7,$H$33,$D$9,$H83,$D$11,P$12,P$13)</f>
        <v>-25.691966383565699</v>
      </c>
      <c r="Q83" s="46">
        <f ca="1">_xll.DBRW($B$17,Q$7,$H$33,$D$9,$H83,$D$11,Q$12,Q$13)</f>
        <v>42.6345080907724</v>
      </c>
      <c r="R83" s="46">
        <f ca="1">_xll.DBRW($B$17,R$7,$H$33,$D$9,$H83,$D$11,R$12,R$13)</f>
        <v>-10.4848398243793</v>
      </c>
      <c r="S83" s="46">
        <f ca="1">_xll.DBRW($B$17,S$7,$H$33,$D$9,$H83,$D$11,S$12,S$13)</f>
        <v>-7.3439067849805397</v>
      </c>
      <c r="T83" s="46">
        <f ca="1">_xll.DBRW($B$17,T$7,$H$33,$D$9,$H83,$D$11,T$12,T$13)</f>
        <v>-19.898927522122499</v>
      </c>
      <c r="U83" s="46">
        <f ca="1">_xll.DBRW($B$17,U$7,$H$33,$D$9,$H83,$D$11,U$12,U$13)</f>
        <v>-42.644466079407799</v>
      </c>
      <c r="V83" s="46">
        <f ca="1">_xll.DBRW($B$17,V$7,$H$33,$D$9,$H83,$D$11,V$12,V$13)</f>
        <v>-1191.0601034846745</v>
      </c>
      <c r="W83" s="16"/>
      <c r="X83" s="46">
        <f ca="1">_xll.DBRW($B$17,X$7,$H$33,$D$9,$H83,$D$11,X$12,X$13)</f>
        <v>-1245.3535108373121</v>
      </c>
      <c r="Y83" s="99">
        <f t="shared" ca="1" si="8"/>
        <v>4.35967834676384E-2</v>
      </c>
      <c r="Z83" s="16"/>
      <c r="AA83" s="46">
        <f ca="1">_xll.DBRW($B$17,AA$7,$H$33,$D$9,$H83,$D$11,AA$12,AA$13)</f>
        <v>0</v>
      </c>
      <c r="AB83" s="99" t="str">
        <f t="shared" ca="1" si="9"/>
        <v/>
      </c>
      <c r="AC83" s="16"/>
      <c r="AD83" s="109" t="str">
        <f ca="1">_xll.DBRW($B$17,AD$7,$H$33,$D$9,$H83,$D$11,AD$12,AD$13)</f>
        <v/>
      </c>
      <c r="AE83" s="109" t="str">
        <f ca="1">_xll.DBRW($B$17,AE$7,$H$33,$D$9,$H83,$D$11,AE$12,AE$13)</f>
        <v/>
      </c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6"/>
      <c r="EJ83" s="16"/>
      <c r="EK83" s="16"/>
      <c r="EL83" s="16"/>
      <c r="EM83" s="16"/>
      <c r="EN83" s="16"/>
      <c r="EO83" s="16"/>
      <c r="EP83" s="16"/>
      <c r="EQ83" s="16"/>
      <c r="ER83" s="16"/>
      <c r="ES83" s="16"/>
      <c r="ET83" s="16"/>
      <c r="EU83" s="16"/>
      <c r="EV83" s="16"/>
      <c r="EW83" s="16"/>
      <c r="EX83" s="16"/>
      <c r="EY83" s="16"/>
      <c r="EZ83" s="16"/>
      <c r="FA83" s="16"/>
      <c r="FB83" s="16"/>
      <c r="FC83" s="16"/>
      <c r="FD83" s="16"/>
      <c r="FE83" s="16"/>
      <c r="FF83" s="16"/>
      <c r="FG83" s="16"/>
      <c r="FH83" s="16"/>
      <c r="FI83" s="16"/>
      <c r="FJ83" s="16"/>
      <c r="FK83" s="16"/>
      <c r="FL83" s="16"/>
      <c r="FM83" s="16"/>
      <c r="FN83" s="16"/>
      <c r="FO83" s="16"/>
      <c r="FP83" s="16"/>
      <c r="FQ83" s="16"/>
      <c r="FR83" s="16"/>
      <c r="FS83" s="16"/>
      <c r="FT83" s="16"/>
      <c r="FU83" s="16"/>
      <c r="FV83" s="16"/>
      <c r="FW83" s="16"/>
      <c r="FX83" s="16"/>
      <c r="FY83" s="16"/>
      <c r="FZ83" s="16"/>
      <c r="GA83" s="16"/>
      <c r="GB83" s="16"/>
      <c r="GC83" s="16"/>
      <c r="GD83" s="16"/>
      <c r="GE83" s="16"/>
      <c r="GF83" s="16"/>
      <c r="GG83" s="16"/>
      <c r="GH83" s="16"/>
      <c r="GI83" s="16"/>
      <c r="GJ83" s="16"/>
      <c r="GK83" s="16"/>
      <c r="GL83" s="16"/>
      <c r="GM83" s="16"/>
      <c r="GN83" s="16"/>
      <c r="GO83" s="16"/>
      <c r="GP83" s="16"/>
      <c r="GQ83" s="16"/>
      <c r="GR83" s="16"/>
      <c r="GS83" s="16"/>
      <c r="GT83" s="16"/>
      <c r="GU83" s="16"/>
      <c r="GV83" s="16"/>
      <c r="GW83" s="16"/>
      <c r="GX83" s="16"/>
      <c r="GY83" s="16"/>
      <c r="GZ83" s="16"/>
      <c r="HA83" s="16"/>
      <c r="HB83" s="16"/>
      <c r="HC83" s="16"/>
      <c r="HD83" s="16"/>
      <c r="HE83" s="16"/>
      <c r="HF83" s="16"/>
      <c r="HG83" s="16"/>
      <c r="HH83" s="16"/>
      <c r="HI83" s="16"/>
      <c r="HJ83" s="16"/>
      <c r="HK83" s="16"/>
      <c r="HL83" s="16"/>
      <c r="HM83" s="16"/>
      <c r="HN83" s="16"/>
      <c r="HO83" s="16"/>
      <c r="HP83" s="16"/>
      <c r="HQ83" s="16"/>
      <c r="HR83" s="16"/>
      <c r="HS83" s="16"/>
      <c r="HT83" s="16"/>
      <c r="HU83" s="16"/>
      <c r="HV83" s="16"/>
      <c r="HW83" s="16"/>
      <c r="HX83" s="16"/>
      <c r="HY83" s="16"/>
      <c r="HZ83" s="16"/>
      <c r="IA83" s="16"/>
      <c r="IB83" s="16"/>
      <c r="IC83" s="16"/>
      <c r="ID83" s="16"/>
      <c r="IE83" s="16"/>
      <c r="IF83" s="16"/>
      <c r="IG83" s="16"/>
      <c r="IH83" s="16"/>
      <c r="II83" s="16"/>
      <c r="IJ83" s="16"/>
      <c r="IK83" s="16"/>
      <c r="IL83" s="16"/>
      <c r="IM83" s="16"/>
      <c r="IN83" s="16"/>
      <c r="IO83" s="16"/>
      <c r="IP83" s="16"/>
      <c r="IQ83" s="16"/>
      <c r="IR83" s="16"/>
      <c r="IS83" s="16"/>
      <c r="IT83" s="16"/>
      <c r="IU83" s="16"/>
      <c r="IV83" s="16"/>
      <c r="IW83" s="16"/>
      <c r="IX83" s="16"/>
      <c r="IY83" s="16"/>
      <c r="IZ83" s="16"/>
      <c r="JA83" s="16"/>
      <c r="JB83" s="16"/>
      <c r="JC83" s="16"/>
      <c r="JD83" s="16"/>
      <c r="JE83" s="16"/>
      <c r="JF83" s="16"/>
      <c r="JG83" s="16"/>
      <c r="JH83" s="16"/>
      <c r="JI83" s="16"/>
      <c r="JJ83" s="16"/>
      <c r="JK83" s="16"/>
      <c r="JL83" s="16"/>
      <c r="JM83" s="16"/>
      <c r="JN83" s="16"/>
      <c r="JO83" s="16"/>
      <c r="JP83" s="16"/>
      <c r="JQ83" s="16"/>
      <c r="JR83" s="16"/>
      <c r="JS83" s="16"/>
      <c r="JT83" s="16"/>
      <c r="JU83" s="16"/>
      <c r="JV83" s="16"/>
      <c r="JW83" s="16"/>
      <c r="JX83" s="16"/>
      <c r="JY83" s="16"/>
      <c r="JZ83" s="16"/>
      <c r="KA83" s="16"/>
      <c r="KB83" s="16"/>
      <c r="KC83" s="16"/>
      <c r="KD83" s="16"/>
      <c r="KE83" s="16"/>
      <c r="KF83" s="16"/>
      <c r="KG83" s="16"/>
      <c r="KH83" s="16"/>
      <c r="KI83" s="16"/>
      <c r="KJ83" s="16"/>
      <c r="KK83" s="16"/>
      <c r="KL83" s="16"/>
      <c r="KM83" s="16"/>
      <c r="KN83" s="16"/>
      <c r="KO83" s="16"/>
      <c r="KP83" s="16"/>
      <c r="KQ83" s="16"/>
      <c r="KR83" s="16"/>
      <c r="KS83" s="16"/>
      <c r="KT83" s="16"/>
      <c r="KU83" s="16"/>
      <c r="KV83" s="16"/>
      <c r="KW83" s="16"/>
      <c r="KX83" s="16"/>
      <c r="KY83" s="16"/>
      <c r="KZ83" s="16"/>
      <c r="LA83" s="16"/>
      <c r="LB83" s="16"/>
      <c r="LC83" s="16"/>
      <c r="LD83" s="16"/>
      <c r="LE83" s="16"/>
      <c r="LF83" s="16"/>
      <c r="LG83" s="16"/>
      <c r="LH83" s="16"/>
      <c r="LI83" s="16"/>
      <c r="LJ83" s="16"/>
      <c r="LK83" s="16"/>
      <c r="LL83" s="16"/>
      <c r="LM83" s="16"/>
      <c r="LN83" s="16"/>
      <c r="LO83" s="16"/>
      <c r="LP83" s="16"/>
      <c r="LQ83" s="16"/>
      <c r="LR83" s="16"/>
      <c r="LS83" s="16"/>
      <c r="LT83" s="16"/>
      <c r="LU83" s="16"/>
      <c r="LV83" s="16"/>
      <c r="LW83" s="16"/>
      <c r="LX83" s="16"/>
      <c r="LY83" s="16"/>
      <c r="LZ83" s="16"/>
      <c r="MA83" s="16"/>
      <c r="MB83" s="16"/>
      <c r="MC83" s="16"/>
      <c r="MD83" s="16"/>
      <c r="ME83" s="16"/>
      <c r="MF83" s="16"/>
      <c r="MG83" s="16"/>
      <c r="MH83" s="16"/>
      <c r="MI83" s="16"/>
      <c r="MJ83" s="16"/>
      <c r="MK83" s="16"/>
      <c r="ML83" s="16"/>
      <c r="MM83" s="16"/>
      <c r="MN83" s="16"/>
      <c r="MO83" s="16"/>
      <c r="MP83" s="16"/>
      <c r="MQ83" s="16"/>
      <c r="MR83" s="16"/>
      <c r="MS83" s="16"/>
      <c r="MT83" s="16"/>
      <c r="MU83" s="16"/>
      <c r="MV83" s="16"/>
      <c r="MW83" s="16"/>
      <c r="MX83" s="16"/>
      <c r="MY83" s="16"/>
      <c r="MZ83" s="16"/>
      <c r="NA83" s="16"/>
      <c r="NB83" s="16"/>
      <c r="NC83" s="16"/>
      <c r="ND83" s="16"/>
      <c r="NE83" s="16"/>
      <c r="NF83" s="16"/>
      <c r="NG83" s="16"/>
      <c r="NH83" s="16"/>
      <c r="NI83" s="16"/>
      <c r="NJ83" s="16"/>
      <c r="NK83" s="16"/>
      <c r="NL83" s="16"/>
      <c r="NM83" s="16"/>
      <c r="NN83" s="16"/>
      <c r="NO83" s="16"/>
      <c r="NP83" s="16"/>
      <c r="NQ83" s="16"/>
      <c r="NR83" s="16"/>
      <c r="NS83" s="16"/>
      <c r="NT83" s="16"/>
      <c r="NU83" s="16"/>
      <c r="NV83" s="16"/>
      <c r="NW83" s="16"/>
      <c r="NX83" s="16"/>
      <c r="NY83" s="16"/>
      <c r="NZ83" s="16"/>
      <c r="OA83" s="16"/>
      <c r="OB83" s="16"/>
      <c r="OC83" s="16"/>
      <c r="OD83" s="16"/>
      <c r="OE83" s="16"/>
      <c r="OF83" s="16"/>
      <c r="OG83" s="16"/>
      <c r="OH83" s="16"/>
      <c r="OI83" s="16"/>
      <c r="OJ83" s="16"/>
      <c r="OK83" s="16"/>
      <c r="OL83" s="16"/>
      <c r="OM83" s="16"/>
      <c r="ON83" s="16"/>
      <c r="OO83" s="16"/>
      <c r="OP83" s="16"/>
      <c r="OQ83" s="16"/>
      <c r="OR83" s="16"/>
      <c r="OS83" s="16"/>
      <c r="OT83" s="16"/>
      <c r="OU83" s="16"/>
      <c r="OV83" s="16"/>
      <c r="OW83" s="16"/>
      <c r="OX83" s="16"/>
      <c r="OY83" s="16"/>
      <c r="OZ83" s="16"/>
      <c r="PA83" s="16"/>
      <c r="PB83" s="16"/>
      <c r="PC83" s="16"/>
      <c r="PD83" s="16"/>
      <c r="PE83" s="16"/>
      <c r="PF83" s="16"/>
      <c r="PG83" s="16"/>
      <c r="PH83" s="16"/>
      <c r="PI83" s="16"/>
      <c r="PJ83" s="16"/>
      <c r="PK83" s="16"/>
      <c r="PL83" s="16"/>
      <c r="PM83" s="16"/>
      <c r="PN83" s="16"/>
      <c r="PO83" s="16"/>
      <c r="PP83" s="16"/>
      <c r="PQ83" s="16"/>
      <c r="PR83" s="16"/>
      <c r="PS83" s="16"/>
      <c r="PT83" s="16"/>
      <c r="PU83" s="16"/>
      <c r="PV83" s="16"/>
      <c r="PW83" s="16"/>
      <c r="PX83" s="16"/>
      <c r="PY83" s="16"/>
      <c r="PZ83" s="16"/>
      <c r="QA83" s="16"/>
      <c r="QB83" s="16"/>
      <c r="QC83" s="16"/>
      <c r="QD83" s="16"/>
      <c r="QE83" s="16"/>
      <c r="QF83" s="16"/>
      <c r="QG83" s="16"/>
      <c r="QH83" s="16"/>
      <c r="QI83" s="16"/>
      <c r="QJ83" s="16"/>
      <c r="QK83" s="16"/>
      <c r="QL83" s="16"/>
      <c r="QM83" s="16"/>
      <c r="QN83" s="16"/>
      <c r="QO83" s="16"/>
      <c r="QP83" s="16"/>
      <c r="QQ83" s="16"/>
      <c r="QR83" s="16"/>
      <c r="QS83" s="16"/>
      <c r="QT83" s="16"/>
      <c r="QU83" s="16"/>
      <c r="QV83" s="16"/>
      <c r="QW83" s="16"/>
      <c r="QX83" s="16"/>
      <c r="QY83" s="16"/>
      <c r="QZ83" s="16"/>
      <c r="RA83" s="16"/>
      <c r="RB83" s="16"/>
      <c r="RC83" s="16"/>
      <c r="RD83" s="16"/>
      <c r="RE83" s="16"/>
      <c r="RF83" s="16"/>
      <c r="RG83" s="16"/>
      <c r="RH83" s="16"/>
      <c r="RI83" s="16"/>
      <c r="RJ83" s="16"/>
      <c r="RK83" s="16"/>
      <c r="RL83" s="16"/>
      <c r="RM83" s="16"/>
      <c r="RN83" s="16"/>
      <c r="RO83" s="16"/>
      <c r="RP83" s="16"/>
      <c r="RQ83" s="16"/>
      <c r="RR83" s="16"/>
      <c r="RS83" s="16"/>
      <c r="RT83" s="16"/>
      <c r="RU83" s="16"/>
      <c r="RV83" s="16"/>
      <c r="RW83" s="16"/>
      <c r="RX83" s="16"/>
      <c r="RY83" s="16"/>
      <c r="RZ83" s="16"/>
      <c r="SA83" s="16"/>
      <c r="SB83" s="16"/>
      <c r="SC83" s="16"/>
      <c r="SD83" s="16"/>
      <c r="SE83" s="16"/>
      <c r="SF83" s="16"/>
      <c r="SG83" s="16"/>
      <c r="SH83" s="16"/>
      <c r="SI83" s="16"/>
      <c r="SJ83" s="16"/>
      <c r="SK83" s="16"/>
      <c r="SL83" s="16"/>
      <c r="SM83" s="16"/>
      <c r="SN83" s="16"/>
      <c r="SO83" s="16"/>
      <c r="SP83" s="16"/>
      <c r="SQ83" s="16"/>
      <c r="SR83" s="16"/>
      <c r="SS83" s="16"/>
      <c r="ST83" s="16"/>
      <c r="SU83" s="16"/>
      <c r="SV83" s="16"/>
      <c r="SW83" s="16"/>
      <c r="SX83" s="16"/>
      <c r="SY83" s="16"/>
      <c r="SZ83" s="16"/>
      <c r="TA83" s="16"/>
      <c r="TB83" s="16"/>
      <c r="TC83" s="16"/>
      <c r="TD83" s="16"/>
      <c r="TE83" s="16"/>
      <c r="TF83" s="16"/>
      <c r="TG83" s="16"/>
      <c r="TH83" s="16"/>
      <c r="TI83" s="16"/>
      <c r="TJ83" s="16"/>
      <c r="TK83" s="16"/>
      <c r="TL83" s="16"/>
      <c r="TM83" s="16"/>
      <c r="TN83" s="16"/>
      <c r="TO83" s="16"/>
      <c r="TP83" s="16"/>
      <c r="TQ83" s="16"/>
      <c r="TR83" s="16"/>
      <c r="TS83" s="16"/>
      <c r="TT83" s="16"/>
      <c r="TU83" s="16"/>
      <c r="TV83" s="16"/>
      <c r="TW83" s="16"/>
      <c r="TX83" s="16"/>
      <c r="TY83" s="16"/>
      <c r="TZ83" s="16"/>
      <c r="UA83" s="16"/>
      <c r="UB83" s="16"/>
      <c r="UC83" s="16"/>
      <c r="UD83" s="16"/>
      <c r="UE83" s="16"/>
      <c r="UF83" s="16"/>
      <c r="UG83" s="16"/>
      <c r="UH83" s="16"/>
      <c r="UI83" s="16"/>
      <c r="UJ83" s="16"/>
      <c r="UK83" s="16"/>
      <c r="UL83" s="16"/>
      <c r="UM83" s="16"/>
      <c r="UN83" s="16"/>
      <c r="UO83" s="16"/>
      <c r="UP83" s="16"/>
      <c r="UQ83" s="16"/>
      <c r="UR83" s="16"/>
      <c r="US83" s="16"/>
      <c r="UT83" s="16"/>
      <c r="UU83" s="16"/>
      <c r="UV83" s="16"/>
      <c r="UW83" s="16"/>
      <c r="UX83" s="16"/>
      <c r="UY83" s="16"/>
      <c r="UZ83" s="16"/>
      <c r="VA83" s="16"/>
      <c r="VB83" s="16"/>
      <c r="VC83" s="16"/>
      <c r="VD83" s="16"/>
      <c r="VE83" s="16"/>
      <c r="VF83" s="16"/>
      <c r="VG83" s="16"/>
      <c r="VH83" s="16"/>
      <c r="VI83" s="16"/>
      <c r="VJ83" s="16"/>
      <c r="VK83" s="16"/>
      <c r="VL83" s="16"/>
      <c r="VM83" s="16"/>
      <c r="VN83" s="16"/>
      <c r="VO83" s="16"/>
      <c r="VP83" s="16"/>
      <c r="VQ83" s="16"/>
      <c r="VR83" s="16"/>
      <c r="VS83" s="16"/>
      <c r="VT83" s="16"/>
      <c r="VU83" s="16"/>
      <c r="VV83" s="16"/>
      <c r="VW83" s="16"/>
      <c r="VX83" s="16"/>
      <c r="VY83" s="16"/>
      <c r="VZ83" s="16"/>
      <c r="WA83" s="16"/>
      <c r="WB83" s="16"/>
      <c r="WC83" s="16"/>
      <c r="WD83" s="16"/>
      <c r="WE83" s="16"/>
      <c r="WF83" s="16"/>
      <c r="WG83" s="16"/>
      <c r="WH83" s="16"/>
      <c r="WI83" s="16"/>
      <c r="WJ83" s="16"/>
      <c r="WK83" s="16"/>
      <c r="WL83" s="16"/>
      <c r="WM83" s="16"/>
      <c r="WN83" s="16"/>
      <c r="WO83" s="16"/>
      <c r="WP83" s="16"/>
      <c r="WQ83" s="16"/>
      <c r="WR83" s="16"/>
      <c r="WS83" s="16"/>
      <c r="WT83" s="16"/>
      <c r="WU83" s="16"/>
      <c r="WV83" s="16"/>
      <c r="WW83" s="16"/>
      <c r="WX83" s="16"/>
      <c r="WY83" s="16"/>
      <c r="WZ83" s="16"/>
      <c r="XA83" s="16"/>
      <c r="XB83" s="16"/>
      <c r="XC83" s="16"/>
      <c r="XD83" s="16"/>
      <c r="XE83" s="16"/>
      <c r="XF83" s="16"/>
      <c r="XG83" s="16"/>
      <c r="XH83" s="16"/>
      <c r="XI83" s="16"/>
      <c r="XJ83" s="16"/>
      <c r="XK83" s="16"/>
      <c r="XL83" s="16"/>
      <c r="XM83" s="16"/>
      <c r="XN83" s="16"/>
      <c r="XO83" s="16"/>
      <c r="XP83" s="16"/>
      <c r="XQ83" s="16"/>
      <c r="XR83" s="16"/>
      <c r="XS83" s="16"/>
      <c r="XT83" s="16"/>
      <c r="XU83" s="16"/>
      <c r="XV83" s="16"/>
      <c r="XW83" s="16"/>
      <c r="XX83" s="16"/>
      <c r="XY83" s="16"/>
      <c r="XZ83" s="16"/>
      <c r="YA83" s="16"/>
      <c r="YB83" s="16"/>
      <c r="YC83" s="16"/>
      <c r="YD83" s="16"/>
      <c r="YE83" s="16"/>
      <c r="YF83" s="16"/>
      <c r="YG83" s="16"/>
      <c r="YH83" s="16"/>
      <c r="YI83" s="16"/>
      <c r="YJ83" s="16"/>
      <c r="YK83" s="16"/>
      <c r="YL83" s="16"/>
      <c r="YM83" s="16"/>
      <c r="YN83" s="16"/>
      <c r="YO83" s="16"/>
      <c r="YP83" s="16"/>
      <c r="YQ83" s="16"/>
      <c r="YR83" s="16"/>
      <c r="YS83" s="16"/>
      <c r="YT83" s="16"/>
      <c r="YU83" s="16"/>
      <c r="YV83" s="16"/>
      <c r="YW83" s="16"/>
      <c r="YX83" s="16"/>
      <c r="YY83" s="16"/>
      <c r="YZ83" s="16"/>
      <c r="ZA83" s="16"/>
      <c r="ZB83" s="16"/>
      <c r="ZC83" s="16"/>
      <c r="ZD83" s="16"/>
      <c r="ZE83" s="16"/>
      <c r="ZF83" s="16"/>
      <c r="ZG83" s="16"/>
      <c r="ZH83" s="16"/>
      <c r="ZI83" s="16"/>
      <c r="ZJ83" s="16"/>
      <c r="ZK83" s="16"/>
      <c r="ZL83" s="16"/>
      <c r="ZM83" s="16"/>
      <c r="ZN83" s="16"/>
      <c r="ZO83" s="16"/>
      <c r="ZP83" s="16"/>
      <c r="ZQ83" s="16"/>
      <c r="ZR83" s="16"/>
      <c r="ZS83" s="16"/>
      <c r="ZT83" s="16"/>
      <c r="ZU83" s="16"/>
      <c r="ZV83" s="16"/>
      <c r="ZW83" s="16"/>
      <c r="ZX83" s="16"/>
      <c r="ZY83" s="16"/>
      <c r="ZZ83" s="16"/>
      <c r="AAA83" s="16"/>
      <c r="AAB83" s="16"/>
      <c r="AAC83" s="16"/>
      <c r="AAD83" s="16"/>
      <c r="AAE83" s="16"/>
      <c r="AAF83" s="16"/>
      <c r="AAG83" s="16"/>
      <c r="AAH83" s="16"/>
      <c r="AAI83" s="16"/>
      <c r="AAJ83" s="16"/>
      <c r="AAK83" s="16"/>
      <c r="AAL83" s="16"/>
      <c r="AAM83" s="16"/>
      <c r="AAN83" s="16"/>
      <c r="AAO83" s="16"/>
      <c r="AAP83" s="16"/>
      <c r="AAQ83" s="16"/>
      <c r="AAR83" s="16"/>
      <c r="AAS83" s="16"/>
      <c r="AAT83" s="16"/>
      <c r="AAU83" s="16"/>
      <c r="AAV83" s="16"/>
      <c r="AAW83" s="16"/>
      <c r="AAX83" s="16"/>
      <c r="AAY83" s="16"/>
      <c r="AAZ83" s="16"/>
      <c r="ABA83" s="16"/>
      <c r="ABB83" s="16"/>
      <c r="ABC83" s="16"/>
      <c r="ABD83" s="16"/>
      <c r="ABE83" s="16"/>
      <c r="ABF83" s="16"/>
      <c r="ABG83" s="16"/>
      <c r="ABH83" s="16"/>
      <c r="ABI83" s="16"/>
      <c r="ABJ83" s="16"/>
      <c r="ABK83" s="16"/>
      <c r="ABL83" s="16"/>
      <c r="ABM83" s="16"/>
      <c r="ABN83" s="16"/>
      <c r="ABO83" s="16"/>
      <c r="ABP83" s="16"/>
      <c r="ABQ83" s="16"/>
      <c r="ABR83" s="16"/>
      <c r="ABS83" s="16"/>
      <c r="ABT83" s="16"/>
      <c r="ABU83" s="16"/>
      <c r="ABV83" s="16"/>
      <c r="ABW83" s="16"/>
      <c r="ABX83" s="16"/>
      <c r="ABY83" s="16"/>
      <c r="ABZ83" s="16"/>
      <c r="ACA83" s="16"/>
      <c r="ACB83" s="16"/>
      <c r="ACC83" s="16"/>
      <c r="ACD83" s="16"/>
      <c r="ACE83" s="16"/>
      <c r="ACF83" s="16"/>
      <c r="ACG83" s="16"/>
      <c r="ACH83" s="16"/>
      <c r="ACI83" s="16"/>
      <c r="ACJ83" s="16"/>
      <c r="ACK83" s="16"/>
      <c r="ACL83" s="16"/>
      <c r="ACM83" s="16"/>
      <c r="ACN83" s="16"/>
      <c r="ACO83" s="16"/>
      <c r="ACP83" s="16"/>
      <c r="ACQ83" s="16"/>
      <c r="ACR83" s="16"/>
      <c r="ACS83" s="16"/>
      <c r="ACT83" s="16"/>
      <c r="ACU83" s="16"/>
      <c r="ACV83" s="16"/>
      <c r="ACW83" s="16"/>
      <c r="ACX83" s="16"/>
      <c r="ACY83" s="16"/>
      <c r="ACZ83" s="16"/>
      <c r="ADA83" s="16"/>
      <c r="ADB83" s="16"/>
      <c r="ADC83" s="16"/>
      <c r="ADD83" s="16"/>
      <c r="ADE83" s="16"/>
      <c r="ADF83" s="16"/>
      <c r="ADG83" s="16"/>
      <c r="ADH83" s="16"/>
      <c r="ADI83" s="16"/>
      <c r="ADJ83" s="16"/>
      <c r="ADK83" s="16"/>
      <c r="ADL83" s="16"/>
      <c r="ADM83" s="16"/>
      <c r="ADN83" s="16"/>
      <c r="ADO83" s="16"/>
      <c r="ADP83" s="16"/>
      <c r="ADQ83" s="16"/>
      <c r="ADR83" s="16"/>
      <c r="ADS83" s="16"/>
      <c r="ADT83" s="16"/>
      <c r="ADU83" s="16"/>
      <c r="ADV83" s="16"/>
      <c r="ADW83" s="16"/>
      <c r="ADX83" s="16"/>
      <c r="ADY83" s="16"/>
      <c r="ADZ83" s="16"/>
      <c r="AEA83" s="16"/>
      <c r="AEB83" s="16"/>
      <c r="AEC83" s="16"/>
      <c r="AED83" s="16"/>
      <c r="AEE83" s="16"/>
      <c r="AEF83" s="16"/>
      <c r="AEG83" s="16"/>
      <c r="AEH83" s="16"/>
      <c r="AEI83" s="16"/>
      <c r="AEJ83" s="16"/>
      <c r="AEK83" s="16"/>
      <c r="AEL83" s="16"/>
      <c r="AEM83" s="16"/>
      <c r="AEN83" s="16"/>
      <c r="AEO83" s="16"/>
      <c r="AEP83" s="16"/>
      <c r="AEQ83" s="16"/>
      <c r="AER83" s="16"/>
      <c r="AES83" s="16"/>
      <c r="AET83" s="16"/>
      <c r="AEU83" s="16"/>
      <c r="AEV83" s="16"/>
      <c r="AEW83" s="16"/>
      <c r="AEX83" s="16"/>
      <c r="AEY83" s="16"/>
      <c r="AEZ83" s="16"/>
      <c r="AFA83" s="16"/>
      <c r="AFB83" s="16"/>
      <c r="AFC83" s="16"/>
      <c r="AFD83" s="16"/>
      <c r="AFE83" s="16"/>
      <c r="AFF83" s="16"/>
      <c r="AFG83" s="16"/>
      <c r="AFH83" s="16"/>
      <c r="AFI83" s="16"/>
      <c r="AFJ83" s="16"/>
      <c r="AFK83" s="16"/>
      <c r="AFL83" s="16"/>
      <c r="AFM83" s="16"/>
      <c r="AFN83" s="16"/>
      <c r="AFO83" s="16"/>
      <c r="AFP83" s="16"/>
      <c r="AFQ83" s="16"/>
      <c r="AFR83" s="16"/>
      <c r="AFS83" s="16"/>
      <c r="AFT83" s="16"/>
      <c r="AFU83" s="16"/>
      <c r="AFV83" s="16"/>
      <c r="AFW83" s="16"/>
      <c r="AFX83" s="16"/>
      <c r="AFY83" s="16"/>
      <c r="AFZ83" s="16"/>
      <c r="AGA83" s="16"/>
      <c r="AGB83" s="16"/>
      <c r="AGC83" s="16"/>
      <c r="AGD83" s="16"/>
      <c r="AGE83" s="16"/>
      <c r="AGF83" s="16"/>
      <c r="AGG83" s="16"/>
      <c r="AGH83" s="16"/>
      <c r="AGI83" s="16"/>
      <c r="AGJ83" s="16"/>
      <c r="AGK83" s="16"/>
      <c r="AGL83" s="16"/>
      <c r="AGM83" s="16"/>
      <c r="AGN83" s="16"/>
      <c r="AGO83" s="16"/>
      <c r="AGP83" s="16"/>
      <c r="AGQ83" s="16"/>
      <c r="AGR83" s="16"/>
      <c r="AGS83" s="16"/>
      <c r="AGT83" s="16"/>
      <c r="AGU83" s="16"/>
      <c r="AGV83" s="16"/>
      <c r="AGW83" s="16"/>
      <c r="AGX83" s="16"/>
      <c r="AGY83" s="16"/>
      <c r="AGZ83" s="16"/>
      <c r="AHA83" s="16"/>
      <c r="AHB83" s="16"/>
      <c r="AHC83" s="16"/>
      <c r="AHD83" s="16"/>
      <c r="AHE83" s="16"/>
      <c r="AHF83" s="16"/>
      <c r="AHG83" s="16"/>
      <c r="AHH83" s="16"/>
      <c r="AHI83" s="16"/>
      <c r="AHJ83" s="16"/>
      <c r="AHK83" s="16"/>
      <c r="AHL83" s="16"/>
      <c r="AHM83" s="16"/>
      <c r="AHN83" s="16"/>
      <c r="AHO83" s="16"/>
      <c r="AHP83" s="16"/>
      <c r="AHQ83" s="16"/>
      <c r="AHR83" s="16"/>
      <c r="AHS83" s="16"/>
      <c r="AHT83" s="16"/>
      <c r="AHU83" s="16"/>
      <c r="AHV83" s="16"/>
      <c r="AHW83" s="16"/>
      <c r="AHX83" s="16"/>
      <c r="AHY83" s="16"/>
      <c r="AHZ83" s="16"/>
      <c r="AIA83" s="16"/>
      <c r="AIB83" s="16"/>
      <c r="AIC83" s="16"/>
      <c r="AID83" s="16"/>
      <c r="AIE83" s="16"/>
      <c r="AIF83" s="16"/>
      <c r="AIG83" s="16"/>
      <c r="AIH83" s="16"/>
      <c r="AII83" s="16"/>
      <c r="AIJ83" s="16"/>
      <c r="AIK83" s="16"/>
      <c r="AIL83" s="16"/>
      <c r="AIM83" s="16"/>
      <c r="AIN83" s="16"/>
      <c r="AIO83" s="16"/>
      <c r="AIP83" s="16"/>
      <c r="AIQ83" s="16"/>
      <c r="AIR83" s="16"/>
      <c r="AIS83" s="16"/>
      <c r="AIT83" s="16"/>
      <c r="AIU83" s="16"/>
      <c r="AIV83" s="16"/>
      <c r="AIW83" s="16"/>
      <c r="AIX83" s="16"/>
      <c r="AIY83" s="16"/>
      <c r="AIZ83" s="16"/>
      <c r="AJA83" s="16"/>
      <c r="AJB83" s="16"/>
      <c r="AJC83" s="16"/>
      <c r="AJD83" s="16"/>
      <c r="AJE83" s="16"/>
      <c r="AJF83" s="16"/>
      <c r="AJG83" s="16"/>
      <c r="AJH83" s="16"/>
      <c r="AJI83" s="16"/>
      <c r="AJJ83" s="16"/>
      <c r="AJK83" s="16"/>
      <c r="AJL83" s="16"/>
      <c r="AJM83" s="16"/>
      <c r="AJN83" s="16"/>
      <c r="AJO83" s="16"/>
      <c r="AJP83" s="16"/>
      <c r="AJQ83" s="16"/>
      <c r="AJR83" s="16"/>
      <c r="AJS83" s="16"/>
      <c r="AJT83" s="16"/>
      <c r="AJU83" s="16"/>
      <c r="AJV83" s="16"/>
      <c r="AJW83" s="16"/>
      <c r="AJX83" s="16"/>
      <c r="AJY83" s="16"/>
      <c r="AJZ83" s="16"/>
      <c r="AKA83" s="16"/>
      <c r="AKB83" s="16"/>
      <c r="AKC83" s="16"/>
      <c r="AKD83" s="16"/>
      <c r="AKE83" s="16"/>
      <c r="AKF83" s="16"/>
      <c r="AKG83" s="16"/>
      <c r="AKH83" s="16"/>
      <c r="AKI83" s="16"/>
      <c r="AKJ83" s="16"/>
      <c r="AKK83" s="16"/>
      <c r="AKL83" s="16"/>
      <c r="AKM83" s="16"/>
      <c r="AKN83" s="16"/>
      <c r="AKO83" s="16"/>
      <c r="AKP83" s="16"/>
      <c r="AKQ83" s="16"/>
      <c r="AKR83" s="16"/>
      <c r="AKS83" s="16"/>
      <c r="AKT83" s="16"/>
      <c r="AKU83" s="16"/>
      <c r="AKV83" s="16"/>
      <c r="AKW83" s="16"/>
      <c r="AKX83" s="16"/>
      <c r="AKY83" s="16"/>
      <c r="AKZ83" s="16"/>
      <c r="ALA83" s="16"/>
      <c r="ALB83" s="16"/>
      <c r="ALC83" s="16"/>
      <c r="ALD83" s="16"/>
      <c r="ALE83" s="16"/>
      <c r="ALF83" s="16"/>
      <c r="ALG83" s="16"/>
      <c r="ALH83" s="16"/>
      <c r="ALI83" s="16"/>
      <c r="ALJ83" s="16"/>
      <c r="ALK83" s="16"/>
      <c r="ALL83" s="16"/>
    </row>
    <row r="84" spans="1:1000" customFormat="1" ht="12.75" x14ac:dyDescent="0.2">
      <c r="A84" s="41" t="str">
        <f ca="1">IF(_xll.TM1RPTELLEV($H$75,$H84)=0,"Root",IF(OR(_xll.ELLEV($B$10,$H84)=0,_xll.TM1RPTELLEV($H$75,$H84)+1&gt;=VALUE($L$29)),"Base","Default"))</f>
        <v>Default</v>
      </c>
      <c r="B84" s="16"/>
      <c r="C84" s="16" t="str">
        <f ca="1">_xll.DBRW($G$16,$H84,C$38)</f>
        <v>-1</v>
      </c>
      <c r="D84" s="16">
        <f ca="1">_xll.DBRW($D$16,E$7,$H$33,$E$9,$H84,$D$11,$H$34,$D$38)</f>
        <v>0</v>
      </c>
      <c r="E84" s="25">
        <f ca="1">_xll.DBRW($E$16,E$7,$H$33,$E$9,$H84,$D$11,E$38,E$12,E$13)</f>
        <v>0</v>
      </c>
      <c r="F84" s="22"/>
      <c r="G84" s="44" t="str">
        <f ca="1">_xll.DBRW($G$16,$H84,G$13)&amp;IF(_xll.ELLEV($B$10,$H84)&lt;&gt;0,"",IF($D84&lt;&gt;0,"Annual",IF($E84&lt;&gt;0,"LID","")))</f>
        <v/>
      </c>
      <c r="H84" s="114" t="s">
        <v>196</v>
      </c>
      <c r="I84" s="46">
        <f ca="1">_xll.DBRW($B$17,I$7,$H$33,$D$9,$H84,$D$11,I$12,I$13)</f>
        <v>5634275.57231146</v>
      </c>
      <c r="J84" s="46">
        <f ca="1">_xll.DBRW($B$17,J$7,$H$33,$D$9,$H84,$D$11,J$12,J$13)</f>
        <v>90550.689328908455</v>
      </c>
      <c r="K84" s="46">
        <f ca="1">_xll.DBRW($B$17,K$7,$H$33,$D$9,$H84,$D$11,K$12,K$13)</f>
        <v>142940.21240409801</v>
      </c>
      <c r="L84" s="46">
        <f ca="1">_xll.DBRW($B$17,L$7,$H$33,$D$9,$H84,$D$11,L$12,L$13)</f>
        <v>-1782.103691248846</v>
      </c>
      <c r="M84" s="46">
        <f ca="1">_xll.DBRW($B$17,M$7,$H$33,$D$9,$H84,$D$11,M$12,M$13)</f>
        <v>45525.842659142603</v>
      </c>
      <c r="N84" s="46">
        <f ca="1">_xll.DBRW($B$17,N$7,$H$33,$D$9,$H84,$D$11,N$12,N$13)</f>
        <v>63840.259153974628</v>
      </c>
      <c r="O84" s="46">
        <f ca="1">_xll.DBRW($B$17,O$7,$H$33,$D$9,$H84,$D$11,O$12,O$13)</f>
        <v>341235.52142603707</v>
      </c>
      <c r="P84" s="46">
        <f ca="1">_xll.DBRW($B$17,P$7,$H$33,$D$9,$H84,$D$11,P$12,P$13)</f>
        <v>213667.81613226226</v>
      </c>
      <c r="Q84" s="46">
        <f ca="1">_xll.DBRW($B$17,Q$7,$H$33,$D$9,$H84,$D$11,Q$12,Q$13)</f>
        <v>319362.45171522204</v>
      </c>
      <c r="R84" s="46">
        <f ca="1">_xll.DBRW($B$17,R$7,$H$33,$D$9,$H84,$D$11,R$12,R$13)</f>
        <v>29232.437094369106</v>
      </c>
      <c r="S84" s="46">
        <f ca="1">_xll.DBRW($B$17,S$7,$H$33,$D$9,$H84,$D$11,S$12,S$13)</f>
        <v>165307.2527788537</v>
      </c>
      <c r="T84" s="46">
        <f ca="1">_xll.DBRW($B$17,T$7,$H$33,$D$9,$H84,$D$11,T$12,T$13)</f>
        <v>256100.43419921421</v>
      </c>
      <c r="U84" s="46">
        <f ca="1">_xll.DBRW($B$17,U$7,$H$33,$D$9,$H84,$D$11,U$12,U$13)</f>
        <v>214235.31833537004</v>
      </c>
      <c r="V84" s="46">
        <f ca="1">_xll.DBRW($B$17,V$7,$H$33,$D$9,$H84,$D$11,V$12,V$13)</f>
        <v>7514491.7038476635</v>
      </c>
      <c r="W84" s="16"/>
      <c r="X84" s="46">
        <f ca="1">_xll.DBRW($B$17,X$7,$H$33,$D$9,$H84,$D$11,X$12,X$13)</f>
        <v>6489732.9911716785</v>
      </c>
      <c r="Y84" s="99">
        <f t="shared" ca="1" si="8"/>
        <v>-0.15790460317396993</v>
      </c>
      <c r="Z84" s="16"/>
      <c r="AA84" s="46">
        <f ca="1">_xll.DBRW($B$17,AA$7,$H$33,$D$9,$H84,$D$11,AA$12,AA$13)</f>
        <v>0</v>
      </c>
      <c r="AB84" s="99" t="str">
        <f t="shared" ca="1" si="9"/>
        <v/>
      </c>
      <c r="AC84" s="16"/>
      <c r="AD84" s="109" t="str">
        <f ca="1">_xll.DBRW($B$17,AD$7,$H$33,$D$9,$H84,$D$11,AD$12,AD$13)</f>
        <v/>
      </c>
      <c r="AE84" s="109" t="str">
        <f ca="1">_xll.DBRW($B$17,AE$7,$H$33,$D$9,$H84,$D$11,AE$12,AE$13)</f>
        <v/>
      </c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  <c r="DB84" s="16"/>
      <c r="DC84" s="16"/>
      <c r="DD84" s="16"/>
      <c r="DE84" s="16"/>
      <c r="DF84" s="16"/>
      <c r="DG84" s="16"/>
      <c r="DH84" s="16"/>
      <c r="DI84" s="16"/>
      <c r="DJ84" s="16"/>
      <c r="DK84" s="16"/>
      <c r="DL84" s="16"/>
      <c r="DM84" s="16"/>
      <c r="DN84" s="16"/>
      <c r="DO84" s="16"/>
      <c r="DP84" s="16"/>
      <c r="DQ84" s="16"/>
      <c r="DR84" s="16"/>
      <c r="DS84" s="16"/>
      <c r="DT84" s="16"/>
      <c r="DU84" s="16"/>
      <c r="DV84" s="16"/>
      <c r="DW84" s="16"/>
      <c r="DX84" s="16"/>
      <c r="DY84" s="16"/>
      <c r="DZ84" s="16"/>
      <c r="EA84" s="16"/>
      <c r="EB84" s="16"/>
      <c r="EC84" s="16"/>
      <c r="ED84" s="16"/>
      <c r="EE84" s="16"/>
      <c r="EF84" s="16"/>
      <c r="EG84" s="16"/>
      <c r="EH84" s="16"/>
      <c r="EI84" s="16"/>
      <c r="EJ84" s="16"/>
      <c r="EK84" s="16"/>
      <c r="EL84" s="16"/>
      <c r="EM84" s="16"/>
      <c r="EN84" s="16"/>
      <c r="EO84" s="16"/>
      <c r="EP84" s="16"/>
      <c r="EQ84" s="16"/>
      <c r="ER84" s="16"/>
      <c r="ES84" s="16"/>
      <c r="ET84" s="16"/>
      <c r="EU84" s="16"/>
      <c r="EV84" s="16"/>
      <c r="EW84" s="16"/>
      <c r="EX84" s="16"/>
      <c r="EY84" s="16"/>
      <c r="EZ84" s="16"/>
      <c r="FA84" s="16"/>
      <c r="FB84" s="16"/>
      <c r="FC84" s="16"/>
      <c r="FD84" s="16"/>
      <c r="FE84" s="16"/>
      <c r="FF84" s="16"/>
      <c r="FG84" s="16"/>
      <c r="FH84" s="16"/>
      <c r="FI84" s="16"/>
      <c r="FJ84" s="16"/>
      <c r="FK84" s="16"/>
      <c r="FL84" s="16"/>
      <c r="FM84" s="16"/>
      <c r="FN84" s="16"/>
      <c r="FO84" s="16"/>
      <c r="FP84" s="16"/>
      <c r="FQ84" s="16"/>
      <c r="FR84" s="16"/>
      <c r="FS84" s="16"/>
      <c r="FT84" s="16"/>
      <c r="FU84" s="16"/>
      <c r="FV84" s="16"/>
      <c r="FW84" s="16"/>
      <c r="FX84" s="16"/>
      <c r="FY84" s="16"/>
      <c r="FZ84" s="16"/>
      <c r="GA84" s="16"/>
      <c r="GB84" s="16"/>
      <c r="GC84" s="16"/>
      <c r="GD84" s="16"/>
      <c r="GE84" s="16"/>
      <c r="GF84" s="16"/>
      <c r="GG84" s="16"/>
      <c r="GH84" s="16"/>
      <c r="GI84" s="16"/>
      <c r="GJ84" s="16"/>
      <c r="GK84" s="16"/>
      <c r="GL84" s="16"/>
      <c r="GM84" s="16"/>
      <c r="GN84" s="16"/>
      <c r="GO84" s="16"/>
      <c r="GP84" s="16"/>
      <c r="GQ84" s="16"/>
      <c r="GR84" s="16"/>
      <c r="GS84" s="16"/>
      <c r="GT84" s="16"/>
      <c r="GU84" s="16"/>
      <c r="GV84" s="16"/>
      <c r="GW84" s="16"/>
      <c r="GX84" s="16"/>
      <c r="GY84" s="16"/>
      <c r="GZ84" s="16"/>
      <c r="HA84" s="16"/>
      <c r="HB84" s="16"/>
      <c r="HC84" s="16"/>
      <c r="HD84" s="16"/>
      <c r="HE84" s="16"/>
      <c r="HF84" s="16"/>
      <c r="HG84" s="16"/>
      <c r="HH84" s="16"/>
      <c r="HI84" s="16"/>
      <c r="HJ84" s="16"/>
      <c r="HK84" s="16"/>
      <c r="HL84" s="16"/>
      <c r="HM84" s="16"/>
      <c r="HN84" s="16"/>
      <c r="HO84" s="16"/>
      <c r="HP84" s="16"/>
      <c r="HQ84" s="16"/>
      <c r="HR84" s="16"/>
      <c r="HS84" s="16"/>
      <c r="HT84" s="16"/>
      <c r="HU84" s="16"/>
      <c r="HV84" s="16"/>
      <c r="HW84" s="16"/>
      <c r="HX84" s="16"/>
      <c r="HY84" s="16"/>
      <c r="HZ84" s="16"/>
      <c r="IA84" s="16"/>
      <c r="IB84" s="16"/>
      <c r="IC84" s="16"/>
      <c r="ID84" s="16"/>
      <c r="IE84" s="16"/>
      <c r="IF84" s="16"/>
      <c r="IG84" s="16"/>
      <c r="IH84" s="16"/>
      <c r="II84" s="16"/>
      <c r="IJ84" s="16"/>
      <c r="IK84" s="16"/>
      <c r="IL84" s="16"/>
      <c r="IM84" s="16"/>
      <c r="IN84" s="16"/>
      <c r="IO84" s="16"/>
      <c r="IP84" s="16"/>
      <c r="IQ84" s="16"/>
      <c r="IR84" s="16"/>
      <c r="IS84" s="16"/>
      <c r="IT84" s="16"/>
      <c r="IU84" s="16"/>
      <c r="IV84" s="16"/>
      <c r="IW84" s="16"/>
      <c r="IX84" s="16"/>
      <c r="IY84" s="16"/>
      <c r="IZ84" s="16"/>
      <c r="JA84" s="16"/>
      <c r="JB84" s="16"/>
      <c r="JC84" s="16"/>
      <c r="JD84" s="16"/>
      <c r="JE84" s="16"/>
      <c r="JF84" s="16"/>
      <c r="JG84" s="16"/>
      <c r="JH84" s="16"/>
      <c r="JI84" s="16"/>
      <c r="JJ84" s="16"/>
      <c r="JK84" s="16"/>
      <c r="JL84" s="16"/>
      <c r="JM84" s="16"/>
      <c r="JN84" s="16"/>
      <c r="JO84" s="16"/>
      <c r="JP84" s="16"/>
      <c r="JQ84" s="16"/>
      <c r="JR84" s="16"/>
      <c r="JS84" s="16"/>
      <c r="JT84" s="16"/>
      <c r="JU84" s="16"/>
      <c r="JV84" s="16"/>
      <c r="JW84" s="16"/>
      <c r="JX84" s="16"/>
      <c r="JY84" s="16"/>
      <c r="JZ84" s="16"/>
      <c r="KA84" s="16"/>
      <c r="KB84" s="16"/>
      <c r="KC84" s="16"/>
      <c r="KD84" s="16"/>
      <c r="KE84" s="16"/>
      <c r="KF84" s="16"/>
      <c r="KG84" s="16"/>
      <c r="KH84" s="16"/>
      <c r="KI84" s="16"/>
      <c r="KJ84" s="16"/>
      <c r="KK84" s="16"/>
      <c r="KL84" s="16"/>
      <c r="KM84" s="16"/>
      <c r="KN84" s="16"/>
      <c r="KO84" s="16"/>
      <c r="KP84" s="16"/>
      <c r="KQ84" s="16"/>
      <c r="KR84" s="16"/>
      <c r="KS84" s="16"/>
      <c r="KT84" s="16"/>
      <c r="KU84" s="16"/>
      <c r="KV84" s="16"/>
      <c r="KW84" s="16"/>
      <c r="KX84" s="16"/>
      <c r="KY84" s="16"/>
      <c r="KZ84" s="16"/>
      <c r="LA84" s="16"/>
      <c r="LB84" s="16"/>
      <c r="LC84" s="16"/>
      <c r="LD84" s="16"/>
      <c r="LE84" s="16"/>
      <c r="LF84" s="16"/>
      <c r="LG84" s="16"/>
      <c r="LH84" s="16"/>
      <c r="LI84" s="16"/>
      <c r="LJ84" s="16"/>
      <c r="LK84" s="16"/>
      <c r="LL84" s="16"/>
      <c r="LM84" s="16"/>
      <c r="LN84" s="16"/>
      <c r="LO84" s="16"/>
      <c r="LP84" s="16"/>
      <c r="LQ84" s="16"/>
      <c r="LR84" s="16"/>
      <c r="LS84" s="16"/>
      <c r="LT84" s="16"/>
      <c r="LU84" s="16"/>
      <c r="LV84" s="16"/>
      <c r="LW84" s="16"/>
      <c r="LX84" s="16"/>
      <c r="LY84" s="16"/>
      <c r="LZ84" s="16"/>
      <c r="MA84" s="16"/>
      <c r="MB84" s="16"/>
      <c r="MC84" s="16"/>
      <c r="MD84" s="16"/>
      <c r="ME84" s="16"/>
      <c r="MF84" s="16"/>
      <c r="MG84" s="16"/>
      <c r="MH84" s="16"/>
      <c r="MI84" s="16"/>
      <c r="MJ84" s="16"/>
      <c r="MK84" s="16"/>
      <c r="ML84" s="16"/>
      <c r="MM84" s="16"/>
      <c r="MN84" s="16"/>
      <c r="MO84" s="16"/>
      <c r="MP84" s="16"/>
      <c r="MQ84" s="16"/>
      <c r="MR84" s="16"/>
      <c r="MS84" s="16"/>
      <c r="MT84" s="16"/>
      <c r="MU84" s="16"/>
      <c r="MV84" s="16"/>
      <c r="MW84" s="16"/>
      <c r="MX84" s="16"/>
      <c r="MY84" s="16"/>
      <c r="MZ84" s="16"/>
      <c r="NA84" s="16"/>
      <c r="NB84" s="16"/>
      <c r="NC84" s="16"/>
      <c r="ND84" s="16"/>
      <c r="NE84" s="16"/>
      <c r="NF84" s="16"/>
      <c r="NG84" s="16"/>
      <c r="NH84" s="16"/>
      <c r="NI84" s="16"/>
      <c r="NJ84" s="16"/>
      <c r="NK84" s="16"/>
      <c r="NL84" s="16"/>
      <c r="NM84" s="16"/>
      <c r="NN84" s="16"/>
      <c r="NO84" s="16"/>
      <c r="NP84" s="16"/>
      <c r="NQ84" s="16"/>
      <c r="NR84" s="16"/>
      <c r="NS84" s="16"/>
      <c r="NT84" s="16"/>
      <c r="NU84" s="16"/>
      <c r="NV84" s="16"/>
      <c r="NW84" s="16"/>
      <c r="NX84" s="16"/>
      <c r="NY84" s="16"/>
      <c r="NZ84" s="16"/>
      <c r="OA84" s="16"/>
      <c r="OB84" s="16"/>
      <c r="OC84" s="16"/>
      <c r="OD84" s="16"/>
      <c r="OE84" s="16"/>
      <c r="OF84" s="16"/>
      <c r="OG84" s="16"/>
      <c r="OH84" s="16"/>
      <c r="OI84" s="16"/>
      <c r="OJ84" s="16"/>
      <c r="OK84" s="16"/>
      <c r="OL84" s="16"/>
      <c r="OM84" s="16"/>
      <c r="ON84" s="16"/>
      <c r="OO84" s="16"/>
      <c r="OP84" s="16"/>
      <c r="OQ84" s="16"/>
      <c r="OR84" s="16"/>
      <c r="OS84" s="16"/>
      <c r="OT84" s="16"/>
      <c r="OU84" s="16"/>
      <c r="OV84" s="16"/>
      <c r="OW84" s="16"/>
      <c r="OX84" s="16"/>
      <c r="OY84" s="16"/>
      <c r="OZ84" s="16"/>
      <c r="PA84" s="16"/>
      <c r="PB84" s="16"/>
      <c r="PC84" s="16"/>
      <c r="PD84" s="16"/>
      <c r="PE84" s="16"/>
      <c r="PF84" s="16"/>
      <c r="PG84" s="16"/>
      <c r="PH84" s="16"/>
      <c r="PI84" s="16"/>
      <c r="PJ84" s="16"/>
      <c r="PK84" s="16"/>
      <c r="PL84" s="16"/>
      <c r="PM84" s="16"/>
      <c r="PN84" s="16"/>
      <c r="PO84" s="16"/>
      <c r="PP84" s="16"/>
      <c r="PQ84" s="16"/>
      <c r="PR84" s="16"/>
      <c r="PS84" s="16"/>
      <c r="PT84" s="16"/>
      <c r="PU84" s="16"/>
      <c r="PV84" s="16"/>
      <c r="PW84" s="16"/>
      <c r="PX84" s="16"/>
      <c r="PY84" s="16"/>
      <c r="PZ84" s="16"/>
      <c r="QA84" s="16"/>
      <c r="QB84" s="16"/>
      <c r="QC84" s="16"/>
      <c r="QD84" s="16"/>
      <c r="QE84" s="16"/>
      <c r="QF84" s="16"/>
      <c r="QG84" s="16"/>
      <c r="QH84" s="16"/>
      <c r="QI84" s="16"/>
      <c r="QJ84" s="16"/>
      <c r="QK84" s="16"/>
      <c r="QL84" s="16"/>
      <c r="QM84" s="16"/>
      <c r="QN84" s="16"/>
      <c r="QO84" s="16"/>
      <c r="QP84" s="16"/>
      <c r="QQ84" s="16"/>
      <c r="QR84" s="16"/>
      <c r="QS84" s="16"/>
      <c r="QT84" s="16"/>
      <c r="QU84" s="16"/>
      <c r="QV84" s="16"/>
      <c r="QW84" s="16"/>
      <c r="QX84" s="16"/>
      <c r="QY84" s="16"/>
      <c r="QZ84" s="16"/>
      <c r="RA84" s="16"/>
      <c r="RB84" s="16"/>
      <c r="RC84" s="16"/>
      <c r="RD84" s="16"/>
      <c r="RE84" s="16"/>
      <c r="RF84" s="16"/>
      <c r="RG84" s="16"/>
      <c r="RH84" s="16"/>
      <c r="RI84" s="16"/>
      <c r="RJ84" s="16"/>
      <c r="RK84" s="16"/>
      <c r="RL84" s="16"/>
      <c r="RM84" s="16"/>
      <c r="RN84" s="16"/>
      <c r="RO84" s="16"/>
      <c r="RP84" s="16"/>
      <c r="RQ84" s="16"/>
      <c r="RR84" s="16"/>
      <c r="RS84" s="16"/>
      <c r="RT84" s="16"/>
      <c r="RU84" s="16"/>
      <c r="RV84" s="16"/>
      <c r="RW84" s="16"/>
      <c r="RX84" s="16"/>
      <c r="RY84" s="16"/>
      <c r="RZ84" s="16"/>
      <c r="SA84" s="16"/>
      <c r="SB84" s="16"/>
      <c r="SC84" s="16"/>
      <c r="SD84" s="16"/>
      <c r="SE84" s="16"/>
      <c r="SF84" s="16"/>
      <c r="SG84" s="16"/>
      <c r="SH84" s="16"/>
      <c r="SI84" s="16"/>
      <c r="SJ84" s="16"/>
      <c r="SK84" s="16"/>
      <c r="SL84" s="16"/>
      <c r="SM84" s="16"/>
      <c r="SN84" s="16"/>
      <c r="SO84" s="16"/>
      <c r="SP84" s="16"/>
      <c r="SQ84" s="16"/>
      <c r="SR84" s="16"/>
      <c r="SS84" s="16"/>
      <c r="ST84" s="16"/>
      <c r="SU84" s="16"/>
      <c r="SV84" s="16"/>
      <c r="SW84" s="16"/>
      <c r="SX84" s="16"/>
      <c r="SY84" s="16"/>
      <c r="SZ84" s="16"/>
      <c r="TA84" s="16"/>
      <c r="TB84" s="16"/>
      <c r="TC84" s="16"/>
      <c r="TD84" s="16"/>
      <c r="TE84" s="16"/>
      <c r="TF84" s="16"/>
      <c r="TG84" s="16"/>
      <c r="TH84" s="16"/>
      <c r="TI84" s="16"/>
      <c r="TJ84" s="16"/>
      <c r="TK84" s="16"/>
      <c r="TL84" s="16"/>
      <c r="TM84" s="16"/>
      <c r="TN84" s="16"/>
      <c r="TO84" s="16"/>
      <c r="TP84" s="16"/>
      <c r="TQ84" s="16"/>
      <c r="TR84" s="16"/>
      <c r="TS84" s="16"/>
      <c r="TT84" s="16"/>
      <c r="TU84" s="16"/>
      <c r="TV84" s="16"/>
      <c r="TW84" s="16"/>
      <c r="TX84" s="16"/>
      <c r="TY84" s="16"/>
      <c r="TZ84" s="16"/>
      <c r="UA84" s="16"/>
      <c r="UB84" s="16"/>
      <c r="UC84" s="16"/>
      <c r="UD84" s="16"/>
      <c r="UE84" s="16"/>
      <c r="UF84" s="16"/>
      <c r="UG84" s="16"/>
      <c r="UH84" s="16"/>
      <c r="UI84" s="16"/>
      <c r="UJ84" s="16"/>
      <c r="UK84" s="16"/>
      <c r="UL84" s="16"/>
      <c r="UM84" s="16"/>
      <c r="UN84" s="16"/>
      <c r="UO84" s="16"/>
      <c r="UP84" s="16"/>
      <c r="UQ84" s="16"/>
      <c r="UR84" s="16"/>
      <c r="US84" s="16"/>
      <c r="UT84" s="16"/>
      <c r="UU84" s="16"/>
      <c r="UV84" s="16"/>
      <c r="UW84" s="16"/>
      <c r="UX84" s="16"/>
      <c r="UY84" s="16"/>
      <c r="UZ84" s="16"/>
      <c r="VA84" s="16"/>
      <c r="VB84" s="16"/>
      <c r="VC84" s="16"/>
      <c r="VD84" s="16"/>
      <c r="VE84" s="16"/>
      <c r="VF84" s="16"/>
      <c r="VG84" s="16"/>
      <c r="VH84" s="16"/>
      <c r="VI84" s="16"/>
      <c r="VJ84" s="16"/>
      <c r="VK84" s="16"/>
      <c r="VL84" s="16"/>
      <c r="VM84" s="16"/>
      <c r="VN84" s="16"/>
      <c r="VO84" s="16"/>
      <c r="VP84" s="16"/>
      <c r="VQ84" s="16"/>
      <c r="VR84" s="16"/>
      <c r="VS84" s="16"/>
      <c r="VT84" s="16"/>
      <c r="VU84" s="16"/>
      <c r="VV84" s="16"/>
      <c r="VW84" s="16"/>
      <c r="VX84" s="16"/>
      <c r="VY84" s="16"/>
      <c r="VZ84" s="16"/>
      <c r="WA84" s="16"/>
      <c r="WB84" s="16"/>
      <c r="WC84" s="16"/>
      <c r="WD84" s="16"/>
      <c r="WE84" s="16"/>
      <c r="WF84" s="16"/>
      <c r="WG84" s="16"/>
      <c r="WH84" s="16"/>
      <c r="WI84" s="16"/>
      <c r="WJ84" s="16"/>
      <c r="WK84" s="16"/>
      <c r="WL84" s="16"/>
      <c r="WM84" s="16"/>
      <c r="WN84" s="16"/>
      <c r="WO84" s="16"/>
      <c r="WP84" s="16"/>
      <c r="WQ84" s="16"/>
      <c r="WR84" s="16"/>
      <c r="WS84" s="16"/>
      <c r="WT84" s="16"/>
      <c r="WU84" s="16"/>
      <c r="WV84" s="16"/>
      <c r="WW84" s="16"/>
      <c r="WX84" s="16"/>
      <c r="WY84" s="16"/>
      <c r="WZ84" s="16"/>
      <c r="XA84" s="16"/>
      <c r="XB84" s="16"/>
      <c r="XC84" s="16"/>
      <c r="XD84" s="16"/>
      <c r="XE84" s="16"/>
      <c r="XF84" s="16"/>
      <c r="XG84" s="16"/>
      <c r="XH84" s="16"/>
      <c r="XI84" s="16"/>
      <c r="XJ84" s="16"/>
      <c r="XK84" s="16"/>
      <c r="XL84" s="16"/>
      <c r="XM84" s="16"/>
      <c r="XN84" s="16"/>
      <c r="XO84" s="16"/>
      <c r="XP84" s="16"/>
      <c r="XQ84" s="16"/>
      <c r="XR84" s="16"/>
      <c r="XS84" s="16"/>
      <c r="XT84" s="16"/>
      <c r="XU84" s="16"/>
      <c r="XV84" s="16"/>
      <c r="XW84" s="16"/>
      <c r="XX84" s="16"/>
      <c r="XY84" s="16"/>
      <c r="XZ84" s="16"/>
      <c r="YA84" s="16"/>
      <c r="YB84" s="16"/>
      <c r="YC84" s="16"/>
      <c r="YD84" s="16"/>
      <c r="YE84" s="16"/>
      <c r="YF84" s="16"/>
      <c r="YG84" s="16"/>
      <c r="YH84" s="16"/>
      <c r="YI84" s="16"/>
      <c r="YJ84" s="16"/>
      <c r="YK84" s="16"/>
      <c r="YL84" s="16"/>
      <c r="YM84" s="16"/>
      <c r="YN84" s="16"/>
      <c r="YO84" s="16"/>
      <c r="YP84" s="16"/>
      <c r="YQ84" s="16"/>
      <c r="YR84" s="16"/>
      <c r="YS84" s="16"/>
      <c r="YT84" s="16"/>
      <c r="YU84" s="16"/>
      <c r="YV84" s="16"/>
      <c r="YW84" s="16"/>
      <c r="YX84" s="16"/>
      <c r="YY84" s="16"/>
      <c r="YZ84" s="16"/>
      <c r="ZA84" s="16"/>
      <c r="ZB84" s="16"/>
      <c r="ZC84" s="16"/>
      <c r="ZD84" s="16"/>
      <c r="ZE84" s="16"/>
      <c r="ZF84" s="16"/>
      <c r="ZG84" s="16"/>
      <c r="ZH84" s="16"/>
      <c r="ZI84" s="16"/>
      <c r="ZJ84" s="16"/>
      <c r="ZK84" s="16"/>
      <c r="ZL84" s="16"/>
      <c r="ZM84" s="16"/>
      <c r="ZN84" s="16"/>
      <c r="ZO84" s="16"/>
      <c r="ZP84" s="16"/>
      <c r="ZQ84" s="16"/>
      <c r="ZR84" s="16"/>
      <c r="ZS84" s="16"/>
      <c r="ZT84" s="16"/>
      <c r="ZU84" s="16"/>
      <c r="ZV84" s="16"/>
      <c r="ZW84" s="16"/>
      <c r="ZX84" s="16"/>
      <c r="ZY84" s="16"/>
      <c r="ZZ84" s="16"/>
      <c r="AAA84" s="16"/>
      <c r="AAB84" s="16"/>
      <c r="AAC84" s="16"/>
      <c r="AAD84" s="16"/>
      <c r="AAE84" s="16"/>
      <c r="AAF84" s="16"/>
      <c r="AAG84" s="16"/>
      <c r="AAH84" s="16"/>
      <c r="AAI84" s="16"/>
      <c r="AAJ84" s="16"/>
      <c r="AAK84" s="16"/>
      <c r="AAL84" s="16"/>
      <c r="AAM84" s="16"/>
      <c r="AAN84" s="16"/>
      <c r="AAO84" s="16"/>
      <c r="AAP84" s="16"/>
      <c r="AAQ84" s="16"/>
      <c r="AAR84" s="16"/>
      <c r="AAS84" s="16"/>
      <c r="AAT84" s="16"/>
      <c r="AAU84" s="16"/>
      <c r="AAV84" s="16"/>
      <c r="AAW84" s="16"/>
      <c r="AAX84" s="16"/>
      <c r="AAY84" s="16"/>
      <c r="AAZ84" s="16"/>
      <c r="ABA84" s="16"/>
      <c r="ABB84" s="16"/>
      <c r="ABC84" s="16"/>
      <c r="ABD84" s="16"/>
      <c r="ABE84" s="16"/>
      <c r="ABF84" s="16"/>
      <c r="ABG84" s="16"/>
      <c r="ABH84" s="16"/>
      <c r="ABI84" s="16"/>
      <c r="ABJ84" s="16"/>
      <c r="ABK84" s="16"/>
      <c r="ABL84" s="16"/>
      <c r="ABM84" s="16"/>
      <c r="ABN84" s="16"/>
      <c r="ABO84" s="16"/>
      <c r="ABP84" s="16"/>
      <c r="ABQ84" s="16"/>
      <c r="ABR84" s="16"/>
      <c r="ABS84" s="16"/>
      <c r="ABT84" s="16"/>
      <c r="ABU84" s="16"/>
      <c r="ABV84" s="16"/>
      <c r="ABW84" s="16"/>
      <c r="ABX84" s="16"/>
      <c r="ABY84" s="16"/>
      <c r="ABZ84" s="16"/>
      <c r="ACA84" s="16"/>
      <c r="ACB84" s="16"/>
      <c r="ACC84" s="16"/>
      <c r="ACD84" s="16"/>
      <c r="ACE84" s="16"/>
      <c r="ACF84" s="16"/>
      <c r="ACG84" s="16"/>
      <c r="ACH84" s="16"/>
      <c r="ACI84" s="16"/>
      <c r="ACJ84" s="16"/>
      <c r="ACK84" s="16"/>
      <c r="ACL84" s="16"/>
      <c r="ACM84" s="16"/>
      <c r="ACN84" s="16"/>
      <c r="ACO84" s="16"/>
      <c r="ACP84" s="16"/>
      <c r="ACQ84" s="16"/>
      <c r="ACR84" s="16"/>
      <c r="ACS84" s="16"/>
      <c r="ACT84" s="16"/>
      <c r="ACU84" s="16"/>
      <c r="ACV84" s="16"/>
      <c r="ACW84" s="16"/>
      <c r="ACX84" s="16"/>
      <c r="ACY84" s="16"/>
      <c r="ACZ84" s="16"/>
      <c r="ADA84" s="16"/>
      <c r="ADB84" s="16"/>
      <c r="ADC84" s="16"/>
      <c r="ADD84" s="16"/>
      <c r="ADE84" s="16"/>
      <c r="ADF84" s="16"/>
      <c r="ADG84" s="16"/>
      <c r="ADH84" s="16"/>
      <c r="ADI84" s="16"/>
      <c r="ADJ84" s="16"/>
      <c r="ADK84" s="16"/>
      <c r="ADL84" s="16"/>
      <c r="ADM84" s="16"/>
      <c r="ADN84" s="16"/>
      <c r="ADO84" s="16"/>
      <c r="ADP84" s="16"/>
      <c r="ADQ84" s="16"/>
      <c r="ADR84" s="16"/>
      <c r="ADS84" s="16"/>
      <c r="ADT84" s="16"/>
      <c r="ADU84" s="16"/>
      <c r="ADV84" s="16"/>
      <c r="ADW84" s="16"/>
      <c r="ADX84" s="16"/>
      <c r="ADY84" s="16"/>
      <c r="ADZ84" s="16"/>
      <c r="AEA84" s="16"/>
      <c r="AEB84" s="16"/>
      <c r="AEC84" s="16"/>
      <c r="AED84" s="16"/>
      <c r="AEE84" s="16"/>
      <c r="AEF84" s="16"/>
      <c r="AEG84" s="16"/>
      <c r="AEH84" s="16"/>
      <c r="AEI84" s="16"/>
      <c r="AEJ84" s="16"/>
      <c r="AEK84" s="16"/>
      <c r="AEL84" s="16"/>
      <c r="AEM84" s="16"/>
      <c r="AEN84" s="16"/>
      <c r="AEO84" s="16"/>
      <c r="AEP84" s="16"/>
      <c r="AEQ84" s="16"/>
      <c r="AER84" s="16"/>
      <c r="AES84" s="16"/>
      <c r="AET84" s="16"/>
      <c r="AEU84" s="16"/>
      <c r="AEV84" s="16"/>
      <c r="AEW84" s="16"/>
      <c r="AEX84" s="16"/>
      <c r="AEY84" s="16"/>
      <c r="AEZ84" s="16"/>
      <c r="AFA84" s="16"/>
      <c r="AFB84" s="16"/>
      <c r="AFC84" s="16"/>
      <c r="AFD84" s="16"/>
      <c r="AFE84" s="16"/>
      <c r="AFF84" s="16"/>
      <c r="AFG84" s="16"/>
      <c r="AFH84" s="16"/>
      <c r="AFI84" s="16"/>
      <c r="AFJ84" s="16"/>
      <c r="AFK84" s="16"/>
      <c r="AFL84" s="16"/>
      <c r="AFM84" s="16"/>
      <c r="AFN84" s="16"/>
      <c r="AFO84" s="16"/>
      <c r="AFP84" s="16"/>
      <c r="AFQ84" s="16"/>
      <c r="AFR84" s="16"/>
      <c r="AFS84" s="16"/>
      <c r="AFT84" s="16"/>
      <c r="AFU84" s="16"/>
      <c r="AFV84" s="16"/>
      <c r="AFW84" s="16"/>
      <c r="AFX84" s="16"/>
      <c r="AFY84" s="16"/>
      <c r="AFZ84" s="16"/>
      <c r="AGA84" s="16"/>
      <c r="AGB84" s="16"/>
      <c r="AGC84" s="16"/>
      <c r="AGD84" s="16"/>
      <c r="AGE84" s="16"/>
      <c r="AGF84" s="16"/>
      <c r="AGG84" s="16"/>
      <c r="AGH84" s="16"/>
      <c r="AGI84" s="16"/>
      <c r="AGJ84" s="16"/>
      <c r="AGK84" s="16"/>
      <c r="AGL84" s="16"/>
      <c r="AGM84" s="16"/>
      <c r="AGN84" s="16"/>
      <c r="AGO84" s="16"/>
      <c r="AGP84" s="16"/>
      <c r="AGQ84" s="16"/>
      <c r="AGR84" s="16"/>
      <c r="AGS84" s="16"/>
      <c r="AGT84" s="16"/>
      <c r="AGU84" s="16"/>
      <c r="AGV84" s="16"/>
      <c r="AGW84" s="16"/>
      <c r="AGX84" s="16"/>
      <c r="AGY84" s="16"/>
      <c r="AGZ84" s="16"/>
      <c r="AHA84" s="16"/>
      <c r="AHB84" s="16"/>
      <c r="AHC84" s="16"/>
      <c r="AHD84" s="16"/>
      <c r="AHE84" s="16"/>
      <c r="AHF84" s="16"/>
      <c r="AHG84" s="16"/>
      <c r="AHH84" s="16"/>
      <c r="AHI84" s="16"/>
      <c r="AHJ84" s="16"/>
      <c r="AHK84" s="16"/>
      <c r="AHL84" s="16"/>
      <c r="AHM84" s="16"/>
      <c r="AHN84" s="16"/>
      <c r="AHO84" s="16"/>
      <c r="AHP84" s="16"/>
      <c r="AHQ84" s="16"/>
      <c r="AHR84" s="16"/>
      <c r="AHS84" s="16"/>
      <c r="AHT84" s="16"/>
      <c r="AHU84" s="16"/>
      <c r="AHV84" s="16"/>
      <c r="AHW84" s="16"/>
      <c r="AHX84" s="16"/>
      <c r="AHY84" s="16"/>
      <c r="AHZ84" s="16"/>
      <c r="AIA84" s="16"/>
      <c r="AIB84" s="16"/>
      <c r="AIC84" s="16"/>
      <c r="AID84" s="16"/>
      <c r="AIE84" s="16"/>
      <c r="AIF84" s="16"/>
      <c r="AIG84" s="16"/>
      <c r="AIH84" s="16"/>
      <c r="AII84" s="16"/>
      <c r="AIJ84" s="16"/>
      <c r="AIK84" s="16"/>
      <c r="AIL84" s="16"/>
      <c r="AIM84" s="16"/>
      <c r="AIN84" s="16"/>
      <c r="AIO84" s="16"/>
      <c r="AIP84" s="16"/>
      <c r="AIQ84" s="16"/>
      <c r="AIR84" s="16"/>
      <c r="AIS84" s="16"/>
      <c r="AIT84" s="16"/>
      <c r="AIU84" s="16"/>
      <c r="AIV84" s="16"/>
      <c r="AIW84" s="16"/>
      <c r="AIX84" s="16"/>
      <c r="AIY84" s="16"/>
      <c r="AIZ84" s="16"/>
      <c r="AJA84" s="16"/>
      <c r="AJB84" s="16"/>
      <c r="AJC84" s="16"/>
      <c r="AJD84" s="16"/>
      <c r="AJE84" s="16"/>
      <c r="AJF84" s="16"/>
      <c r="AJG84" s="16"/>
      <c r="AJH84" s="16"/>
      <c r="AJI84" s="16"/>
      <c r="AJJ84" s="16"/>
      <c r="AJK84" s="16"/>
      <c r="AJL84" s="16"/>
      <c r="AJM84" s="16"/>
      <c r="AJN84" s="16"/>
      <c r="AJO84" s="16"/>
      <c r="AJP84" s="16"/>
      <c r="AJQ84" s="16"/>
      <c r="AJR84" s="16"/>
      <c r="AJS84" s="16"/>
      <c r="AJT84" s="16"/>
      <c r="AJU84" s="16"/>
      <c r="AJV84" s="16"/>
      <c r="AJW84" s="16"/>
      <c r="AJX84" s="16"/>
      <c r="AJY84" s="16"/>
      <c r="AJZ84" s="16"/>
      <c r="AKA84" s="16"/>
      <c r="AKB84" s="16"/>
      <c r="AKC84" s="16"/>
      <c r="AKD84" s="16"/>
      <c r="AKE84" s="16"/>
      <c r="AKF84" s="16"/>
      <c r="AKG84" s="16"/>
      <c r="AKH84" s="16"/>
      <c r="AKI84" s="16"/>
      <c r="AKJ84" s="16"/>
      <c r="AKK84" s="16"/>
      <c r="AKL84" s="16"/>
      <c r="AKM84" s="16"/>
      <c r="AKN84" s="16"/>
      <c r="AKO84" s="16"/>
      <c r="AKP84" s="16"/>
      <c r="AKQ84" s="16"/>
      <c r="AKR84" s="16"/>
      <c r="AKS84" s="16"/>
      <c r="AKT84" s="16"/>
      <c r="AKU84" s="16"/>
      <c r="AKV84" s="16"/>
      <c r="AKW84" s="16"/>
      <c r="AKX84" s="16"/>
      <c r="AKY84" s="16"/>
      <c r="AKZ84" s="16"/>
      <c r="ALA84" s="16"/>
      <c r="ALB84" s="16"/>
      <c r="ALC84" s="16"/>
      <c r="ALD84" s="16"/>
      <c r="ALE84" s="16"/>
      <c r="ALF84" s="16"/>
      <c r="ALG84" s="16"/>
      <c r="ALH84" s="16"/>
      <c r="ALI84" s="16"/>
      <c r="ALJ84" s="16"/>
      <c r="ALK84" s="16"/>
      <c r="ALL84" s="16"/>
    </row>
    <row r="85" spans="1:1000" customFormat="1" ht="12.75" x14ac:dyDescent="0.2">
      <c r="A85" s="41" t="str">
        <f ca="1">IF(_xll.TM1RPTELLEV($H$75,$H85)=0,"Root",IF(OR(_xll.ELLEV($B$10,$H85)=0,_xll.TM1RPTELLEV($H$75,$H85)+1&gt;=VALUE($L$29)),"Base","Default"))</f>
        <v>Base</v>
      </c>
      <c r="B85" s="16"/>
      <c r="C85" s="16" t="str">
        <f ca="1">_xll.DBRW($G$16,$H85,C$38)</f>
        <v>-1</v>
      </c>
      <c r="D85" s="16">
        <f ca="1">_xll.DBRW($D$16,E$7,$H$33,$E$9,$H85,$D$11,$H$34,$D$38)</f>
        <v>0</v>
      </c>
      <c r="E85" s="25">
        <f ca="1">_xll.DBRW($E$16,E$7,$H$33,$E$9,$H85,$D$11,E$38,E$12,E$13)</f>
        <v>0</v>
      </c>
      <c r="F85" s="22"/>
      <c r="G85" s="89" t="str">
        <f ca="1">_xll.DBRW($G$16,$H85,G$13)&amp;IF(_xll.ELLEV($B$10,$H85)&lt;&gt;0,"",IF($D85&lt;&gt;0,"Annual",IF($E85&lt;&gt;0,"LID","")))</f>
        <v/>
      </c>
      <c r="H85" s="94" t="s">
        <v>197</v>
      </c>
      <c r="I85" s="91">
        <f ca="1">_xll.DBRW($B$17,I$7,$H$33,$D$9,$H85,$D$11,I$12,I$13)</f>
        <v>504858.98313097371</v>
      </c>
      <c r="J85" s="91">
        <f ca="1">_xll.DBRW($B$17,J$7,$H$33,$D$9,$H85,$D$11,J$12,J$13)</f>
        <v>8476.7025145695497</v>
      </c>
      <c r="K85" s="91">
        <f ca="1">_xll.DBRW($B$17,K$7,$H$33,$D$9,$H85,$D$11,K$12,K$13)</f>
        <v>13923.255726474599</v>
      </c>
      <c r="L85" s="91">
        <f ca="1">_xll.DBRW($B$17,L$7,$H$33,$D$9,$H85,$D$11,L$12,L$13)</f>
        <v>335.4333532677615</v>
      </c>
      <c r="M85" s="91">
        <f ca="1">_xll.DBRW($B$17,M$7,$H$33,$D$9,$H85,$D$11,M$12,M$13)</f>
        <v>2683.6683470440898</v>
      </c>
      <c r="N85" s="91">
        <f ca="1">_xll.DBRW($B$17,N$7,$H$33,$D$9,$H85,$D$11,N$12,N$13)</f>
        <v>8929.0695856725506</v>
      </c>
      <c r="O85" s="91">
        <f ca="1">_xll.DBRW($B$17,O$7,$H$33,$D$9,$H85,$D$11,O$12,O$13)</f>
        <v>2657.42684687458</v>
      </c>
      <c r="P85" s="91">
        <f ca="1">_xll.DBRW($B$17,P$7,$H$33,$D$9,$H85,$D$11,P$12,P$13)</f>
        <v>8476.7025145695497</v>
      </c>
      <c r="Q85" s="91">
        <f ca="1">_xll.DBRW($B$17,Q$7,$H$33,$D$9,$H85,$D$11,Q$12,Q$13)</f>
        <v>13923.255726474599</v>
      </c>
      <c r="R85" s="91">
        <f ca="1">_xll.DBRW($B$17,R$7,$H$33,$D$9,$H85,$D$11,R$12,R$13)</f>
        <v>17450.375384544699</v>
      </c>
      <c r="S85" s="91">
        <f ca="1">_xll.DBRW($B$17,S$7,$H$33,$D$9,$H85,$D$11,S$12,S$13)</f>
        <v>2683.6683470440898</v>
      </c>
      <c r="T85" s="91">
        <f ca="1">_xll.DBRW($B$17,T$7,$H$33,$D$9,$H85,$D$11,T$12,T$13)</f>
        <v>1054.38098099383</v>
      </c>
      <c r="U85" s="91">
        <f ca="1">_xll.DBRW($B$17,U$7,$H$33,$D$9,$H85,$D$11,U$12,U$13)</f>
        <v>13776.3152594575</v>
      </c>
      <c r="V85" s="91">
        <f ca="1">_xll.DBRW($B$17,V$7,$H$33,$D$9,$H85,$D$11,V$12,V$13)</f>
        <v>599229.23771796108</v>
      </c>
      <c r="W85" s="16"/>
      <c r="X85" s="92">
        <f ca="1">_xll.DBRW($B$17,X$7,$H$33,$D$9,$H85,$D$11,X$12,X$13)</f>
        <v>609640.96613105445</v>
      </c>
      <c r="Y85" s="93">
        <f t="shared" ca="1" si="8"/>
        <v>1.7078459276070324E-2</v>
      </c>
      <c r="Z85" s="16"/>
      <c r="AA85" s="92">
        <f ca="1">_xll.DBRW($B$17,AA$7,$H$33,$D$9,$H85,$D$11,AA$12,AA$13)</f>
        <v>0</v>
      </c>
      <c r="AB85" s="93" t="str">
        <f t="shared" ca="1" si="9"/>
        <v/>
      </c>
      <c r="AC85" s="16"/>
      <c r="AD85" s="111" t="str">
        <f ca="1">_xll.DBRW($B$17,AD$7,$H$33,$D$9,$H85,$D$11,AD$12,AD$13)</f>
        <v/>
      </c>
      <c r="AE85" s="111" t="str">
        <f ca="1">_xll.DBRW($B$17,AE$7,$H$33,$D$9,$H85,$D$11,AE$12,AE$13)</f>
        <v/>
      </c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  <c r="DB85" s="16"/>
      <c r="DC85" s="16"/>
      <c r="DD85" s="16"/>
      <c r="DE85" s="16"/>
      <c r="DF85" s="16"/>
      <c r="DG85" s="16"/>
      <c r="DH85" s="16"/>
      <c r="DI85" s="16"/>
      <c r="DJ85" s="16"/>
      <c r="DK85" s="16"/>
      <c r="DL85" s="16"/>
      <c r="DM85" s="16"/>
      <c r="DN85" s="16"/>
      <c r="DO85" s="16"/>
      <c r="DP85" s="16"/>
      <c r="DQ85" s="16"/>
      <c r="DR85" s="16"/>
      <c r="DS85" s="16"/>
      <c r="DT85" s="16"/>
      <c r="DU85" s="16"/>
      <c r="DV85" s="16"/>
      <c r="DW85" s="16"/>
      <c r="DX85" s="16"/>
      <c r="DY85" s="16"/>
      <c r="DZ85" s="16"/>
      <c r="EA85" s="16"/>
      <c r="EB85" s="16"/>
      <c r="EC85" s="16"/>
      <c r="ED85" s="16"/>
      <c r="EE85" s="16"/>
      <c r="EF85" s="16"/>
      <c r="EG85" s="16"/>
      <c r="EH85" s="16"/>
      <c r="EI85" s="16"/>
      <c r="EJ85" s="16"/>
      <c r="EK85" s="16"/>
      <c r="EL85" s="16"/>
      <c r="EM85" s="16"/>
      <c r="EN85" s="16"/>
      <c r="EO85" s="16"/>
      <c r="EP85" s="16"/>
      <c r="EQ85" s="16"/>
      <c r="ER85" s="16"/>
      <c r="ES85" s="16"/>
      <c r="ET85" s="16"/>
      <c r="EU85" s="16"/>
      <c r="EV85" s="16"/>
      <c r="EW85" s="16"/>
      <c r="EX85" s="16"/>
      <c r="EY85" s="16"/>
      <c r="EZ85" s="16"/>
      <c r="FA85" s="16"/>
      <c r="FB85" s="16"/>
      <c r="FC85" s="16"/>
      <c r="FD85" s="16"/>
      <c r="FE85" s="16"/>
      <c r="FF85" s="16"/>
      <c r="FG85" s="16"/>
      <c r="FH85" s="16"/>
      <c r="FI85" s="16"/>
      <c r="FJ85" s="16"/>
      <c r="FK85" s="16"/>
      <c r="FL85" s="16"/>
      <c r="FM85" s="16"/>
      <c r="FN85" s="16"/>
      <c r="FO85" s="16"/>
      <c r="FP85" s="16"/>
      <c r="FQ85" s="16"/>
      <c r="FR85" s="16"/>
      <c r="FS85" s="16"/>
      <c r="FT85" s="16"/>
      <c r="FU85" s="16"/>
      <c r="FV85" s="16"/>
      <c r="FW85" s="16"/>
      <c r="FX85" s="16"/>
      <c r="FY85" s="16"/>
      <c r="FZ85" s="16"/>
      <c r="GA85" s="16"/>
      <c r="GB85" s="16"/>
      <c r="GC85" s="16"/>
      <c r="GD85" s="16"/>
      <c r="GE85" s="16"/>
      <c r="GF85" s="16"/>
      <c r="GG85" s="16"/>
      <c r="GH85" s="16"/>
      <c r="GI85" s="16"/>
      <c r="GJ85" s="16"/>
      <c r="GK85" s="16"/>
      <c r="GL85" s="16"/>
      <c r="GM85" s="16"/>
      <c r="GN85" s="16"/>
      <c r="GO85" s="16"/>
      <c r="GP85" s="16"/>
      <c r="GQ85" s="16"/>
      <c r="GR85" s="16"/>
      <c r="GS85" s="16"/>
      <c r="GT85" s="16"/>
      <c r="GU85" s="16"/>
      <c r="GV85" s="16"/>
      <c r="GW85" s="16"/>
      <c r="GX85" s="16"/>
      <c r="GY85" s="16"/>
      <c r="GZ85" s="16"/>
      <c r="HA85" s="16"/>
      <c r="HB85" s="16"/>
      <c r="HC85" s="16"/>
      <c r="HD85" s="16"/>
      <c r="HE85" s="16"/>
      <c r="HF85" s="16"/>
      <c r="HG85" s="16"/>
      <c r="HH85" s="16"/>
      <c r="HI85" s="16"/>
      <c r="HJ85" s="16"/>
      <c r="HK85" s="16"/>
      <c r="HL85" s="16"/>
      <c r="HM85" s="16"/>
      <c r="HN85" s="16"/>
      <c r="HO85" s="16"/>
      <c r="HP85" s="16"/>
      <c r="HQ85" s="16"/>
      <c r="HR85" s="16"/>
      <c r="HS85" s="16"/>
      <c r="HT85" s="16"/>
      <c r="HU85" s="16"/>
      <c r="HV85" s="16"/>
      <c r="HW85" s="16"/>
      <c r="HX85" s="16"/>
      <c r="HY85" s="16"/>
      <c r="HZ85" s="16"/>
      <c r="IA85" s="16"/>
      <c r="IB85" s="16"/>
      <c r="IC85" s="16"/>
      <c r="ID85" s="16"/>
      <c r="IE85" s="16"/>
      <c r="IF85" s="16"/>
      <c r="IG85" s="16"/>
      <c r="IH85" s="16"/>
      <c r="II85" s="16"/>
      <c r="IJ85" s="16"/>
      <c r="IK85" s="16"/>
      <c r="IL85" s="16"/>
      <c r="IM85" s="16"/>
      <c r="IN85" s="16"/>
      <c r="IO85" s="16"/>
      <c r="IP85" s="16"/>
      <c r="IQ85" s="16"/>
      <c r="IR85" s="16"/>
      <c r="IS85" s="16"/>
      <c r="IT85" s="16"/>
      <c r="IU85" s="16"/>
      <c r="IV85" s="16"/>
      <c r="IW85" s="16"/>
      <c r="IX85" s="16"/>
      <c r="IY85" s="16"/>
      <c r="IZ85" s="16"/>
      <c r="JA85" s="16"/>
      <c r="JB85" s="16"/>
      <c r="JC85" s="16"/>
      <c r="JD85" s="16"/>
      <c r="JE85" s="16"/>
      <c r="JF85" s="16"/>
      <c r="JG85" s="16"/>
      <c r="JH85" s="16"/>
      <c r="JI85" s="16"/>
      <c r="JJ85" s="16"/>
      <c r="JK85" s="16"/>
      <c r="JL85" s="16"/>
      <c r="JM85" s="16"/>
      <c r="JN85" s="16"/>
      <c r="JO85" s="16"/>
      <c r="JP85" s="16"/>
      <c r="JQ85" s="16"/>
      <c r="JR85" s="16"/>
      <c r="JS85" s="16"/>
      <c r="JT85" s="16"/>
      <c r="JU85" s="16"/>
      <c r="JV85" s="16"/>
      <c r="JW85" s="16"/>
      <c r="JX85" s="16"/>
      <c r="JY85" s="16"/>
      <c r="JZ85" s="16"/>
      <c r="KA85" s="16"/>
      <c r="KB85" s="16"/>
      <c r="KC85" s="16"/>
      <c r="KD85" s="16"/>
      <c r="KE85" s="16"/>
      <c r="KF85" s="16"/>
      <c r="KG85" s="16"/>
      <c r="KH85" s="16"/>
      <c r="KI85" s="16"/>
      <c r="KJ85" s="16"/>
      <c r="KK85" s="16"/>
      <c r="KL85" s="16"/>
      <c r="KM85" s="16"/>
      <c r="KN85" s="16"/>
      <c r="KO85" s="16"/>
      <c r="KP85" s="16"/>
      <c r="KQ85" s="16"/>
      <c r="KR85" s="16"/>
      <c r="KS85" s="16"/>
      <c r="KT85" s="16"/>
      <c r="KU85" s="16"/>
      <c r="KV85" s="16"/>
      <c r="KW85" s="16"/>
      <c r="KX85" s="16"/>
      <c r="KY85" s="16"/>
      <c r="KZ85" s="16"/>
      <c r="LA85" s="16"/>
      <c r="LB85" s="16"/>
      <c r="LC85" s="16"/>
      <c r="LD85" s="16"/>
      <c r="LE85" s="16"/>
      <c r="LF85" s="16"/>
      <c r="LG85" s="16"/>
      <c r="LH85" s="16"/>
      <c r="LI85" s="16"/>
      <c r="LJ85" s="16"/>
      <c r="LK85" s="16"/>
      <c r="LL85" s="16"/>
      <c r="LM85" s="16"/>
      <c r="LN85" s="16"/>
      <c r="LO85" s="16"/>
      <c r="LP85" s="16"/>
      <c r="LQ85" s="16"/>
      <c r="LR85" s="16"/>
      <c r="LS85" s="16"/>
      <c r="LT85" s="16"/>
      <c r="LU85" s="16"/>
      <c r="LV85" s="16"/>
      <c r="LW85" s="16"/>
      <c r="LX85" s="16"/>
      <c r="LY85" s="16"/>
      <c r="LZ85" s="16"/>
      <c r="MA85" s="16"/>
      <c r="MB85" s="16"/>
      <c r="MC85" s="16"/>
      <c r="MD85" s="16"/>
      <c r="ME85" s="16"/>
      <c r="MF85" s="16"/>
      <c r="MG85" s="16"/>
      <c r="MH85" s="16"/>
      <c r="MI85" s="16"/>
      <c r="MJ85" s="16"/>
      <c r="MK85" s="16"/>
      <c r="ML85" s="16"/>
      <c r="MM85" s="16"/>
      <c r="MN85" s="16"/>
      <c r="MO85" s="16"/>
      <c r="MP85" s="16"/>
      <c r="MQ85" s="16"/>
      <c r="MR85" s="16"/>
      <c r="MS85" s="16"/>
      <c r="MT85" s="16"/>
      <c r="MU85" s="16"/>
      <c r="MV85" s="16"/>
      <c r="MW85" s="16"/>
      <c r="MX85" s="16"/>
      <c r="MY85" s="16"/>
      <c r="MZ85" s="16"/>
      <c r="NA85" s="16"/>
      <c r="NB85" s="16"/>
      <c r="NC85" s="16"/>
      <c r="ND85" s="16"/>
      <c r="NE85" s="16"/>
      <c r="NF85" s="16"/>
      <c r="NG85" s="16"/>
      <c r="NH85" s="16"/>
      <c r="NI85" s="16"/>
      <c r="NJ85" s="16"/>
      <c r="NK85" s="16"/>
      <c r="NL85" s="16"/>
      <c r="NM85" s="16"/>
      <c r="NN85" s="16"/>
      <c r="NO85" s="16"/>
      <c r="NP85" s="16"/>
      <c r="NQ85" s="16"/>
      <c r="NR85" s="16"/>
      <c r="NS85" s="16"/>
      <c r="NT85" s="16"/>
      <c r="NU85" s="16"/>
      <c r="NV85" s="16"/>
      <c r="NW85" s="16"/>
      <c r="NX85" s="16"/>
      <c r="NY85" s="16"/>
      <c r="NZ85" s="16"/>
      <c r="OA85" s="16"/>
      <c r="OB85" s="16"/>
      <c r="OC85" s="16"/>
      <c r="OD85" s="16"/>
      <c r="OE85" s="16"/>
      <c r="OF85" s="16"/>
      <c r="OG85" s="16"/>
      <c r="OH85" s="16"/>
      <c r="OI85" s="16"/>
      <c r="OJ85" s="16"/>
      <c r="OK85" s="16"/>
      <c r="OL85" s="16"/>
      <c r="OM85" s="16"/>
      <c r="ON85" s="16"/>
      <c r="OO85" s="16"/>
      <c r="OP85" s="16"/>
      <c r="OQ85" s="16"/>
      <c r="OR85" s="16"/>
      <c r="OS85" s="16"/>
      <c r="OT85" s="16"/>
      <c r="OU85" s="16"/>
      <c r="OV85" s="16"/>
      <c r="OW85" s="16"/>
      <c r="OX85" s="16"/>
      <c r="OY85" s="16"/>
      <c r="OZ85" s="16"/>
      <c r="PA85" s="16"/>
      <c r="PB85" s="16"/>
      <c r="PC85" s="16"/>
      <c r="PD85" s="16"/>
      <c r="PE85" s="16"/>
      <c r="PF85" s="16"/>
      <c r="PG85" s="16"/>
      <c r="PH85" s="16"/>
      <c r="PI85" s="16"/>
      <c r="PJ85" s="16"/>
      <c r="PK85" s="16"/>
      <c r="PL85" s="16"/>
      <c r="PM85" s="16"/>
      <c r="PN85" s="16"/>
      <c r="PO85" s="16"/>
      <c r="PP85" s="16"/>
      <c r="PQ85" s="16"/>
      <c r="PR85" s="16"/>
      <c r="PS85" s="16"/>
      <c r="PT85" s="16"/>
      <c r="PU85" s="16"/>
      <c r="PV85" s="16"/>
      <c r="PW85" s="16"/>
      <c r="PX85" s="16"/>
      <c r="PY85" s="16"/>
      <c r="PZ85" s="16"/>
      <c r="QA85" s="16"/>
      <c r="QB85" s="16"/>
      <c r="QC85" s="16"/>
      <c r="QD85" s="16"/>
      <c r="QE85" s="16"/>
      <c r="QF85" s="16"/>
      <c r="QG85" s="16"/>
      <c r="QH85" s="16"/>
      <c r="QI85" s="16"/>
      <c r="QJ85" s="16"/>
      <c r="QK85" s="16"/>
      <c r="QL85" s="16"/>
      <c r="QM85" s="16"/>
      <c r="QN85" s="16"/>
      <c r="QO85" s="16"/>
      <c r="QP85" s="16"/>
      <c r="QQ85" s="16"/>
      <c r="QR85" s="16"/>
      <c r="QS85" s="16"/>
      <c r="QT85" s="16"/>
      <c r="QU85" s="16"/>
      <c r="QV85" s="16"/>
      <c r="QW85" s="16"/>
      <c r="QX85" s="16"/>
      <c r="QY85" s="16"/>
      <c r="QZ85" s="16"/>
      <c r="RA85" s="16"/>
      <c r="RB85" s="16"/>
      <c r="RC85" s="16"/>
      <c r="RD85" s="16"/>
      <c r="RE85" s="16"/>
      <c r="RF85" s="16"/>
      <c r="RG85" s="16"/>
      <c r="RH85" s="16"/>
      <c r="RI85" s="16"/>
      <c r="RJ85" s="16"/>
      <c r="RK85" s="16"/>
      <c r="RL85" s="16"/>
      <c r="RM85" s="16"/>
      <c r="RN85" s="16"/>
      <c r="RO85" s="16"/>
      <c r="RP85" s="16"/>
      <c r="RQ85" s="16"/>
      <c r="RR85" s="16"/>
      <c r="RS85" s="16"/>
      <c r="RT85" s="16"/>
      <c r="RU85" s="16"/>
      <c r="RV85" s="16"/>
      <c r="RW85" s="16"/>
      <c r="RX85" s="16"/>
      <c r="RY85" s="16"/>
      <c r="RZ85" s="16"/>
      <c r="SA85" s="16"/>
      <c r="SB85" s="16"/>
      <c r="SC85" s="16"/>
      <c r="SD85" s="16"/>
      <c r="SE85" s="16"/>
      <c r="SF85" s="16"/>
      <c r="SG85" s="16"/>
      <c r="SH85" s="16"/>
      <c r="SI85" s="16"/>
      <c r="SJ85" s="16"/>
      <c r="SK85" s="16"/>
      <c r="SL85" s="16"/>
      <c r="SM85" s="16"/>
      <c r="SN85" s="16"/>
      <c r="SO85" s="16"/>
      <c r="SP85" s="16"/>
      <c r="SQ85" s="16"/>
      <c r="SR85" s="16"/>
      <c r="SS85" s="16"/>
      <c r="ST85" s="16"/>
      <c r="SU85" s="16"/>
      <c r="SV85" s="16"/>
      <c r="SW85" s="16"/>
      <c r="SX85" s="16"/>
      <c r="SY85" s="16"/>
      <c r="SZ85" s="16"/>
      <c r="TA85" s="16"/>
      <c r="TB85" s="16"/>
      <c r="TC85" s="16"/>
      <c r="TD85" s="16"/>
      <c r="TE85" s="16"/>
      <c r="TF85" s="16"/>
      <c r="TG85" s="16"/>
      <c r="TH85" s="16"/>
      <c r="TI85" s="16"/>
      <c r="TJ85" s="16"/>
      <c r="TK85" s="16"/>
      <c r="TL85" s="16"/>
      <c r="TM85" s="16"/>
      <c r="TN85" s="16"/>
      <c r="TO85" s="16"/>
      <c r="TP85" s="16"/>
      <c r="TQ85" s="16"/>
      <c r="TR85" s="16"/>
      <c r="TS85" s="16"/>
      <c r="TT85" s="16"/>
      <c r="TU85" s="16"/>
      <c r="TV85" s="16"/>
      <c r="TW85" s="16"/>
      <c r="TX85" s="16"/>
      <c r="TY85" s="16"/>
      <c r="TZ85" s="16"/>
      <c r="UA85" s="16"/>
      <c r="UB85" s="16"/>
      <c r="UC85" s="16"/>
      <c r="UD85" s="16"/>
      <c r="UE85" s="16"/>
      <c r="UF85" s="16"/>
      <c r="UG85" s="16"/>
      <c r="UH85" s="16"/>
      <c r="UI85" s="16"/>
      <c r="UJ85" s="16"/>
      <c r="UK85" s="16"/>
      <c r="UL85" s="16"/>
      <c r="UM85" s="16"/>
      <c r="UN85" s="16"/>
      <c r="UO85" s="16"/>
      <c r="UP85" s="16"/>
      <c r="UQ85" s="16"/>
      <c r="UR85" s="16"/>
      <c r="US85" s="16"/>
      <c r="UT85" s="16"/>
      <c r="UU85" s="16"/>
      <c r="UV85" s="16"/>
      <c r="UW85" s="16"/>
      <c r="UX85" s="16"/>
      <c r="UY85" s="16"/>
      <c r="UZ85" s="16"/>
      <c r="VA85" s="16"/>
      <c r="VB85" s="16"/>
      <c r="VC85" s="16"/>
      <c r="VD85" s="16"/>
      <c r="VE85" s="16"/>
      <c r="VF85" s="16"/>
      <c r="VG85" s="16"/>
      <c r="VH85" s="16"/>
      <c r="VI85" s="16"/>
      <c r="VJ85" s="16"/>
      <c r="VK85" s="16"/>
      <c r="VL85" s="16"/>
      <c r="VM85" s="16"/>
      <c r="VN85" s="16"/>
      <c r="VO85" s="16"/>
      <c r="VP85" s="16"/>
      <c r="VQ85" s="16"/>
      <c r="VR85" s="16"/>
      <c r="VS85" s="16"/>
      <c r="VT85" s="16"/>
      <c r="VU85" s="16"/>
      <c r="VV85" s="16"/>
      <c r="VW85" s="16"/>
      <c r="VX85" s="16"/>
      <c r="VY85" s="16"/>
      <c r="VZ85" s="16"/>
      <c r="WA85" s="16"/>
      <c r="WB85" s="16"/>
      <c r="WC85" s="16"/>
      <c r="WD85" s="16"/>
      <c r="WE85" s="16"/>
      <c r="WF85" s="16"/>
      <c r="WG85" s="16"/>
      <c r="WH85" s="16"/>
      <c r="WI85" s="16"/>
      <c r="WJ85" s="16"/>
      <c r="WK85" s="16"/>
      <c r="WL85" s="16"/>
      <c r="WM85" s="16"/>
      <c r="WN85" s="16"/>
      <c r="WO85" s="16"/>
      <c r="WP85" s="16"/>
      <c r="WQ85" s="16"/>
      <c r="WR85" s="16"/>
      <c r="WS85" s="16"/>
      <c r="WT85" s="16"/>
      <c r="WU85" s="16"/>
      <c r="WV85" s="16"/>
      <c r="WW85" s="16"/>
      <c r="WX85" s="16"/>
      <c r="WY85" s="16"/>
      <c r="WZ85" s="16"/>
      <c r="XA85" s="16"/>
      <c r="XB85" s="16"/>
      <c r="XC85" s="16"/>
      <c r="XD85" s="16"/>
      <c r="XE85" s="16"/>
      <c r="XF85" s="16"/>
      <c r="XG85" s="16"/>
      <c r="XH85" s="16"/>
      <c r="XI85" s="16"/>
      <c r="XJ85" s="16"/>
      <c r="XK85" s="16"/>
      <c r="XL85" s="16"/>
      <c r="XM85" s="16"/>
      <c r="XN85" s="16"/>
      <c r="XO85" s="16"/>
      <c r="XP85" s="16"/>
      <c r="XQ85" s="16"/>
      <c r="XR85" s="16"/>
      <c r="XS85" s="16"/>
      <c r="XT85" s="16"/>
      <c r="XU85" s="16"/>
      <c r="XV85" s="16"/>
      <c r="XW85" s="16"/>
      <c r="XX85" s="16"/>
      <c r="XY85" s="16"/>
      <c r="XZ85" s="16"/>
      <c r="YA85" s="16"/>
      <c r="YB85" s="16"/>
      <c r="YC85" s="16"/>
      <c r="YD85" s="16"/>
      <c r="YE85" s="16"/>
      <c r="YF85" s="16"/>
      <c r="YG85" s="16"/>
      <c r="YH85" s="16"/>
      <c r="YI85" s="16"/>
      <c r="YJ85" s="16"/>
      <c r="YK85" s="16"/>
      <c r="YL85" s="16"/>
      <c r="YM85" s="16"/>
      <c r="YN85" s="16"/>
      <c r="YO85" s="16"/>
      <c r="YP85" s="16"/>
      <c r="YQ85" s="16"/>
      <c r="YR85" s="16"/>
      <c r="YS85" s="16"/>
      <c r="YT85" s="16"/>
      <c r="YU85" s="16"/>
      <c r="YV85" s="16"/>
      <c r="YW85" s="16"/>
      <c r="YX85" s="16"/>
      <c r="YY85" s="16"/>
      <c r="YZ85" s="16"/>
      <c r="ZA85" s="16"/>
      <c r="ZB85" s="16"/>
      <c r="ZC85" s="16"/>
      <c r="ZD85" s="16"/>
      <c r="ZE85" s="16"/>
      <c r="ZF85" s="16"/>
      <c r="ZG85" s="16"/>
      <c r="ZH85" s="16"/>
      <c r="ZI85" s="16"/>
      <c r="ZJ85" s="16"/>
      <c r="ZK85" s="16"/>
      <c r="ZL85" s="16"/>
      <c r="ZM85" s="16"/>
      <c r="ZN85" s="16"/>
      <c r="ZO85" s="16"/>
      <c r="ZP85" s="16"/>
      <c r="ZQ85" s="16"/>
      <c r="ZR85" s="16"/>
      <c r="ZS85" s="16"/>
      <c r="ZT85" s="16"/>
      <c r="ZU85" s="16"/>
      <c r="ZV85" s="16"/>
      <c r="ZW85" s="16"/>
      <c r="ZX85" s="16"/>
      <c r="ZY85" s="16"/>
      <c r="ZZ85" s="16"/>
      <c r="AAA85" s="16"/>
      <c r="AAB85" s="16"/>
      <c r="AAC85" s="16"/>
      <c r="AAD85" s="16"/>
      <c r="AAE85" s="16"/>
      <c r="AAF85" s="16"/>
      <c r="AAG85" s="16"/>
      <c r="AAH85" s="16"/>
      <c r="AAI85" s="16"/>
      <c r="AAJ85" s="16"/>
      <c r="AAK85" s="16"/>
      <c r="AAL85" s="16"/>
      <c r="AAM85" s="16"/>
      <c r="AAN85" s="16"/>
      <c r="AAO85" s="16"/>
      <c r="AAP85" s="16"/>
      <c r="AAQ85" s="16"/>
      <c r="AAR85" s="16"/>
      <c r="AAS85" s="16"/>
      <c r="AAT85" s="16"/>
      <c r="AAU85" s="16"/>
      <c r="AAV85" s="16"/>
      <c r="AAW85" s="16"/>
      <c r="AAX85" s="16"/>
      <c r="AAY85" s="16"/>
      <c r="AAZ85" s="16"/>
      <c r="ABA85" s="16"/>
      <c r="ABB85" s="16"/>
      <c r="ABC85" s="16"/>
      <c r="ABD85" s="16"/>
      <c r="ABE85" s="16"/>
      <c r="ABF85" s="16"/>
      <c r="ABG85" s="16"/>
      <c r="ABH85" s="16"/>
      <c r="ABI85" s="16"/>
      <c r="ABJ85" s="16"/>
      <c r="ABK85" s="16"/>
      <c r="ABL85" s="16"/>
      <c r="ABM85" s="16"/>
      <c r="ABN85" s="16"/>
      <c r="ABO85" s="16"/>
      <c r="ABP85" s="16"/>
      <c r="ABQ85" s="16"/>
      <c r="ABR85" s="16"/>
      <c r="ABS85" s="16"/>
      <c r="ABT85" s="16"/>
      <c r="ABU85" s="16"/>
      <c r="ABV85" s="16"/>
      <c r="ABW85" s="16"/>
      <c r="ABX85" s="16"/>
      <c r="ABY85" s="16"/>
      <c r="ABZ85" s="16"/>
      <c r="ACA85" s="16"/>
      <c r="ACB85" s="16"/>
      <c r="ACC85" s="16"/>
      <c r="ACD85" s="16"/>
      <c r="ACE85" s="16"/>
      <c r="ACF85" s="16"/>
      <c r="ACG85" s="16"/>
      <c r="ACH85" s="16"/>
      <c r="ACI85" s="16"/>
      <c r="ACJ85" s="16"/>
      <c r="ACK85" s="16"/>
      <c r="ACL85" s="16"/>
      <c r="ACM85" s="16"/>
      <c r="ACN85" s="16"/>
      <c r="ACO85" s="16"/>
      <c r="ACP85" s="16"/>
      <c r="ACQ85" s="16"/>
      <c r="ACR85" s="16"/>
      <c r="ACS85" s="16"/>
      <c r="ACT85" s="16"/>
      <c r="ACU85" s="16"/>
      <c r="ACV85" s="16"/>
      <c r="ACW85" s="16"/>
      <c r="ACX85" s="16"/>
      <c r="ACY85" s="16"/>
      <c r="ACZ85" s="16"/>
      <c r="ADA85" s="16"/>
      <c r="ADB85" s="16"/>
      <c r="ADC85" s="16"/>
      <c r="ADD85" s="16"/>
      <c r="ADE85" s="16"/>
      <c r="ADF85" s="16"/>
      <c r="ADG85" s="16"/>
      <c r="ADH85" s="16"/>
      <c r="ADI85" s="16"/>
      <c r="ADJ85" s="16"/>
      <c r="ADK85" s="16"/>
      <c r="ADL85" s="16"/>
      <c r="ADM85" s="16"/>
      <c r="ADN85" s="16"/>
      <c r="ADO85" s="16"/>
      <c r="ADP85" s="16"/>
      <c r="ADQ85" s="16"/>
      <c r="ADR85" s="16"/>
      <c r="ADS85" s="16"/>
      <c r="ADT85" s="16"/>
      <c r="ADU85" s="16"/>
      <c r="ADV85" s="16"/>
      <c r="ADW85" s="16"/>
      <c r="ADX85" s="16"/>
      <c r="ADY85" s="16"/>
      <c r="ADZ85" s="16"/>
      <c r="AEA85" s="16"/>
      <c r="AEB85" s="16"/>
      <c r="AEC85" s="16"/>
      <c r="AED85" s="16"/>
      <c r="AEE85" s="16"/>
      <c r="AEF85" s="16"/>
      <c r="AEG85" s="16"/>
      <c r="AEH85" s="16"/>
      <c r="AEI85" s="16"/>
      <c r="AEJ85" s="16"/>
      <c r="AEK85" s="16"/>
      <c r="AEL85" s="16"/>
      <c r="AEM85" s="16"/>
      <c r="AEN85" s="16"/>
      <c r="AEO85" s="16"/>
      <c r="AEP85" s="16"/>
      <c r="AEQ85" s="16"/>
      <c r="AER85" s="16"/>
      <c r="AES85" s="16"/>
      <c r="AET85" s="16"/>
      <c r="AEU85" s="16"/>
      <c r="AEV85" s="16"/>
      <c r="AEW85" s="16"/>
      <c r="AEX85" s="16"/>
      <c r="AEY85" s="16"/>
      <c r="AEZ85" s="16"/>
      <c r="AFA85" s="16"/>
      <c r="AFB85" s="16"/>
      <c r="AFC85" s="16"/>
      <c r="AFD85" s="16"/>
      <c r="AFE85" s="16"/>
      <c r="AFF85" s="16"/>
      <c r="AFG85" s="16"/>
      <c r="AFH85" s="16"/>
      <c r="AFI85" s="16"/>
      <c r="AFJ85" s="16"/>
      <c r="AFK85" s="16"/>
      <c r="AFL85" s="16"/>
      <c r="AFM85" s="16"/>
      <c r="AFN85" s="16"/>
      <c r="AFO85" s="16"/>
      <c r="AFP85" s="16"/>
      <c r="AFQ85" s="16"/>
      <c r="AFR85" s="16"/>
      <c r="AFS85" s="16"/>
      <c r="AFT85" s="16"/>
      <c r="AFU85" s="16"/>
      <c r="AFV85" s="16"/>
      <c r="AFW85" s="16"/>
      <c r="AFX85" s="16"/>
      <c r="AFY85" s="16"/>
      <c r="AFZ85" s="16"/>
      <c r="AGA85" s="16"/>
      <c r="AGB85" s="16"/>
      <c r="AGC85" s="16"/>
      <c r="AGD85" s="16"/>
      <c r="AGE85" s="16"/>
      <c r="AGF85" s="16"/>
      <c r="AGG85" s="16"/>
      <c r="AGH85" s="16"/>
      <c r="AGI85" s="16"/>
      <c r="AGJ85" s="16"/>
      <c r="AGK85" s="16"/>
      <c r="AGL85" s="16"/>
      <c r="AGM85" s="16"/>
      <c r="AGN85" s="16"/>
      <c r="AGO85" s="16"/>
      <c r="AGP85" s="16"/>
      <c r="AGQ85" s="16"/>
      <c r="AGR85" s="16"/>
      <c r="AGS85" s="16"/>
      <c r="AGT85" s="16"/>
      <c r="AGU85" s="16"/>
      <c r="AGV85" s="16"/>
      <c r="AGW85" s="16"/>
      <c r="AGX85" s="16"/>
      <c r="AGY85" s="16"/>
      <c r="AGZ85" s="16"/>
      <c r="AHA85" s="16"/>
      <c r="AHB85" s="16"/>
      <c r="AHC85" s="16"/>
      <c r="AHD85" s="16"/>
      <c r="AHE85" s="16"/>
      <c r="AHF85" s="16"/>
      <c r="AHG85" s="16"/>
      <c r="AHH85" s="16"/>
      <c r="AHI85" s="16"/>
      <c r="AHJ85" s="16"/>
      <c r="AHK85" s="16"/>
      <c r="AHL85" s="16"/>
      <c r="AHM85" s="16"/>
      <c r="AHN85" s="16"/>
      <c r="AHO85" s="16"/>
      <c r="AHP85" s="16"/>
      <c r="AHQ85" s="16"/>
      <c r="AHR85" s="16"/>
      <c r="AHS85" s="16"/>
      <c r="AHT85" s="16"/>
      <c r="AHU85" s="16"/>
      <c r="AHV85" s="16"/>
      <c r="AHW85" s="16"/>
      <c r="AHX85" s="16"/>
      <c r="AHY85" s="16"/>
      <c r="AHZ85" s="16"/>
      <c r="AIA85" s="16"/>
      <c r="AIB85" s="16"/>
      <c r="AIC85" s="16"/>
      <c r="AID85" s="16"/>
      <c r="AIE85" s="16"/>
      <c r="AIF85" s="16"/>
      <c r="AIG85" s="16"/>
      <c r="AIH85" s="16"/>
      <c r="AII85" s="16"/>
      <c r="AIJ85" s="16"/>
      <c r="AIK85" s="16"/>
      <c r="AIL85" s="16"/>
      <c r="AIM85" s="16"/>
      <c r="AIN85" s="16"/>
      <c r="AIO85" s="16"/>
      <c r="AIP85" s="16"/>
      <c r="AIQ85" s="16"/>
      <c r="AIR85" s="16"/>
      <c r="AIS85" s="16"/>
      <c r="AIT85" s="16"/>
      <c r="AIU85" s="16"/>
      <c r="AIV85" s="16"/>
      <c r="AIW85" s="16"/>
      <c r="AIX85" s="16"/>
      <c r="AIY85" s="16"/>
      <c r="AIZ85" s="16"/>
      <c r="AJA85" s="16"/>
      <c r="AJB85" s="16"/>
      <c r="AJC85" s="16"/>
      <c r="AJD85" s="16"/>
      <c r="AJE85" s="16"/>
      <c r="AJF85" s="16"/>
      <c r="AJG85" s="16"/>
      <c r="AJH85" s="16"/>
      <c r="AJI85" s="16"/>
      <c r="AJJ85" s="16"/>
      <c r="AJK85" s="16"/>
      <c r="AJL85" s="16"/>
      <c r="AJM85" s="16"/>
      <c r="AJN85" s="16"/>
      <c r="AJO85" s="16"/>
      <c r="AJP85" s="16"/>
      <c r="AJQ85" s="16"/>
      <c r="AJR85" s="16"/>
      <c r="AJS85" s="16"/>
      <c r="AJT85" s="16"/>
      <c r="AJU85" s="16"/>
      <c r="AJV85" s="16"/>
      <c r="AJW85" s="16"/>
      <c r="AJX85" s="16"/>
      <c r="AJY85" s="16"/>
      <c r="AJZ85" s="16"/>
      <c r="AKA85" s="16"/>
      <c r="AKB85" s="16"/>
      <c r="AKC85" s="16"/>
      <c r="AKD85" s="16"/>
      <c r="AKE85" s="16"/>
      <c r="AKF85" s="16"/>
      <c r="AKG85" s="16"/>
      <c r="AKH85" s="16"/>
      <c r="AKI85" s="16"/>
      <c r="AKJ85" s="16"/>
      <c r="AKK85" s="16"/>
      <c r="AKL85" s="16"/>
      <c r="AKM85" s="16"/>
      <c r="AKN85" s="16"/>
      <c r="AKO85" s="16"/>
      <c r="AKP85" s="16"/>
      <c r="AKQ85" s="16"/>
      <c r="AKR85" s="16"/>
      <c r="AKS85" s="16"/>
      <c r="AKT85" s="16"/>
      <c r="AKU85" s="16"/>
      <c r="AKV85" s="16"/>
      <c r="AKW85" s="16"/>
      <c r="AKX85" s="16"/>
      <c r="AKY85" s="16"/>
      <c r="AKZ85" s="16"/>
      <c r="ALA85" s="16"/>
      <c r="ALB85" s="16"/>
      <c r="ALC85" s="16"/>
      <c r="ALD85" s="16"/>
      <c r="ALE85" s="16"/>
      <c r="ALF85" s="16"/>
      <c r="ALG85" s="16"/>
      <c r="ALH85" s="16"/>
      <c r="ALI85" s="16"/>
      <c r="ALJ85" s="16"/>
      <c r="ALK85" s="16"/>
      <c r="ALL85" s="16"/>
    </row>
    <row r="86" spans="1:1000" customFormat="1" ht="12.75" x14ac:dyDescent="0.2">
      <c r="A86" s="41" t="str">
        <f ca="1">IF(_xll.TM1RPTELLEV($H$75,$H86)=0,"Root",IF(OR(_xll.ELLEV($B$10,$H86)=0,_xll.TM1RPTELLEV($H$75,$H86)+1&gt;=VALUE($L$29)),"Base","Default"))</f>
        <v>Base</v>
      </c>
      <c r="B86" s="16"/>
      <c r="C86" s="16" t="str">
        <f ca="1">_xll.DBRW($G$16,$H86,C$38)</f>
        <v>-1</v>
      </c>
      <c r="D86" s="16">
        <f ca="1">_xll.DBRW($D$16,E$7,$H$33,$E$9,$H86,$D$11,$H$34,$D$38)</f>
        <v>0</v>
      </c>
      <c r="E86" s="25">
        <f ca="1">_xll.DBRW($E$16,E$7,$H$33,$E$9,$H86,$D$11,E$38,E$12,E$13)</f>
        <v>0</v>
      </c>
      <c r="F86" s="22"/>
      <c r="G86" s="89" t="str">
        <f ca="1">_xll.DBRW($G$16,$H86,G$13)&amp;IF(_xll.ELLEV($B$10,$H86)&lt;&gt;0,"",IF($D86&lt;&gt;0,"Annual",IF($E86&lt;&gt;0,"LID","")))</f>
        <v/>
      </c>
      <c r="H86" s="94" t="s">
        <v>198</v>
      </c>
      <c r="I86" s="91">
        <f ca="1">_xll.DBRW($B$17,I$7,$H$33,$D$9,$H86,$D$11,I$12,I$13)</f>
        <v>1057308.116243466</v>
      </c>
      <c r="J86" s="91">
        <f ca="1">_xll.DBRW($B$17,J$7,$H$33,$D$9,$H86,$D$11,J$12,J$13)</f>
        <v>-46703.97396874</v>
      </c>
      <c r="K86" s="91">
        <f ca="1">_xll.DBRW($B$17,K$7,$H$33,$D$9,$H86,$D$11,K$12,K$13)</f>
        <v>-29287.044900808702</v>
      </c>
      <c r="L86" s="91">
        <f ca="1">_xll.DBRW($B$17,L$7,$H$33,$D$9,$H86,$D$11,L$12,L$13)</f>
        <v>-19533.89096458325</v>
      </c>
      <c r="M86" s="91">
        <f ca="1">_xll.DBRW($B$17,M$7,$H$33,$D$9,$H86,$D$11,M$12,M$13)</f>
        <v>42894.690493609603</v>
      </c>
      <c r="N86" s="91">
        <f ca="1">_xll.DBRW($B$17,N$7,$H$33,$D$9,$H86,$D$11,N$12,N$13)</f>
        <v>13466.629816238101</v>
      </c>
      <c r="O86" s="91">
        <f ca="1">_xll.DBRW($B$17,O$7,$H$33,$D$9,$H86,$D$11,O$12,O$13)</f>
        <v>20922.385440394901</v>
      </c>
      <c r="P86" s="91">
        <f ca="1">_xll.DBRW($B$17,P$7,$H$33,$D$9,$H86,$D$11,P$12,P$13)</f>
        <v>-46703.97396874</v>
      </c>
      <c r="Q86" s="91">
        <f ca="1">_xll.DBRW($B$17,Q$7,$H$33,$D$9,$H86,$D$11,Q$12,Q$13)</f>
        <v>-29287.044900808702</v>
      </c>
      <c r="R86" s="91">
        <f ca="1">_xll.DBRW($B$17,R$7,$H$33,$D$9,$H86,$D$11,R$12,R$13)</f>
        <v>16218.9474704768</v>
      </c>
      <c r="S86" s="91">
        <f ca="1">_xll.DBRW($B$17,S$7,$H$33,$D$9,$H86,$D$11,S$12,S$13)</f>
        <v>42894.690493609603</v>
      </c>
      <c r="T86" s="91">
        <f ca="1">_xll.DBRW($B$17,T$7,$H$33,$D$9,$H86,$D$11,T$12,T$13)</f>
        <v>37265.446013315901</v>
      </c>
      <c r="U86" s="91">
        <f ca="1">_xll.DBRW($B$17,U$7,$H$33,$D$9,$H86,$D$11,U$12,U$13)</f>
        <v>43485.288846766904</v>
      </c>
      <c r="V86" s="91">
        <f ca="1">_xll.DBRW($B$17,V$7,$H$33,$D$9,$H86,$D$11,V$12,V$13)</f>
        <v>1102940.2661141972</v>
      </c>
      <c r="W86" s="16"/>
      <c r="X86" s="92">
        <f ca="1">_xll.DBRW($B$17,X$7,$H$33,$D$9,$H86,$D$11,X$12,X$13)</f>
        <v>1181912.2863162956</v>
      </c>
      <c r="Y86" s="93">
        <f t="shared" ca="1" si="8"/>
        <v>6.6817158190505932E-2</v>
      </c>
      <c r="Z86" s="16"/>
      <c r="AA86" s="92">
        <f ca="1">_xll.DBRW($B$17,AA$7,$H$33,$D$9,$H86,$D$11,AA$12,AA$13)</f>
        <v>0</v>
      </c>
      <c r="AB86" s="93" t="str">
        <f t="shared" ca="1" si="9"/>
        <v/>
      </c>
      <c r="AC86" s="16"/>
      <c r="AD86" s="111" t="str">
        <f ca="1">_xll.DBRW($B$17,AD$7,$H$33,$D$9,$H86,$D$11,AD$12,AD$13)</f>
        <v/>
      </c>
      <c r="AE86" s="111" t="str">
        <f ca="1">_xll.DBRW($B$17,AE$7,$H$33,$D$9,$H86,$D$11,AE$12,AE$13)</f>
        <v/>
      </c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  <c r="DG86" s="16"/>
      <c r="DH86" s="16"/>
      <c r="DI86" s="16"/>
      <c r="DJ86" s="16"/>
      <c r="DK86" s="16"/>
      <c r="DL86" s="16"/>
      <c r="DM86" s="16"/>
      <c r="DN86" s="16"/>
      <c r="DO86" s="16"/>
      <c r="DP86" s="16"/>
      <c r="DQ86" s="16"/>
      <c r="DR86" s="16"/>
      <c r="DS86" s="16"/>
      <c r="DT86" s="16"/>
      <c r="DU86" s="16"/>
      <c r="DV86" s="16"/>
      <c r="DW86" s="16"/>
      <c r="DX86" s="16"/>
      <c r="DY86" s="16"/>
      <c r="DZ86" s="16"/>
      <c r="EA86" s="16"/>
      <c r="EB86" s="16"/>
      <c r="EC86" s="16"/>
      <c r="ED86" s="16"/>
      <c r="EE86" s="16"/>
      <c r="EF86" s="16"/>
      <c r="EG86" s="16"/>
      <c r="EH86" s="16"/>
      <c r="EI86" s="16"/>
      <c r="EJ86" s="16"/>
      <c r="EK86" s="16"/>
      <c r="EL86" s="16"/>
      <c r="EM86" s="16"/>
      <c r="EN86" s="16"/>
      <c r="EO86" s="16"/>
      <c r="EP86" s="16"/>
      <c r="EQ86" s="16"/>
      <c r="ER86" s="16"/>
      <c r="ES86" s="16"/>
      <c r="ET86" s="16"/>
      <c r="EU86" s="16"/>
      <c r="EV86" s="16"/>
      <c r="EW86" s="16"/>
      <c r="EX86" s="16"/>
      <c r="EY86" s="16"/>
      <c r="EZ86" s="16"/>
      <c r="FA86" s="16"/>
      <c r="FB86" s="16"/>
      <c r="FC86" s="16"/>
      <c r="FD86" s="16"/>
      <c r="FE86" s="16"/>
      <c r="FF86" s="16"/>
      <c r="FG86" s="16"/>
      <c r="FH86" s="16"/>
      <c r="FI86" s="16"/>
      <c r="FJ86" s="16"/>
      <c r="FK86" s="16"/>
      <c r="FL86" s="16"/>
      <c r="FM86" s="16"/>
      <c r="FN86" s="16"/>
      <c r="FO86" s="16"/>
      <c r="FP86" s="16"/>
      <c r="FQ86" s="16"/>
      <c r="FR86" s="16"/>
      <c r="FS86" s="16"/>
      <c r="FT86" s="16"/>
      <c r="FU86" s="16"/>
      <c r="FV86" s="16"/>
      <c r="FW86" s="16"/>
      <c r="FX86" s="16"/>
      <c r="FY86" s="16"/>
      <c r="FZ86" s="16"/>
      <c r="GA86" s="16"/>
      <c r="GB86" s="16"/>
      <c r="GC86" s="16"/>
      <c r="GD86" s="16"/>
      <c r="GE86" s="16"/>
      <c r="GF86" s="16"/>
      <c r="GG86" s="16"/>
      <c r="GH86" s="16"/>
      <c r="GI86" s="16"/>
      <c r="GJ86" s="16"/>
      <c r="GK86" s="16"/>
      <c r="GL86" s="16"/>
      <c r="GM86" s="16"/>
      <c r="GN86" s="16"/>
      <c r="GO86" s="16"/>
      <c r="GP86" s="16"/>
      <c r="GQ86" s="16"/>
      <c r="GR86" s="16"/>
      <c r="GS86" s="16"/>
      <c r="GT86" s="16"/>
      <c r="GU86" s="16"/>
      <c r="GV86" s="16"/>
      <c r="GW86" s="16"/>
      <c r="GX86" s="16"/>
      <c r="GY86" s="16"/>
      <c r="GZ86" s="16"/>
      <c r="HA86" s="16"/>
      <c r="HB86" s="16"/>
      <c r="HC86" s="16"/>
      <c r="HD86" s="16"/>
      <c r="HE86" s="16"/>
      <c r="HF86" s="16"/>
      <c r="HG86" s="16"/>
      <c r="HH86" s="16"/>
      <c r="HI86" s="16"/>
      <c r="HJ86" s="16"/>
      <c r="HK86" s="16"/>
      <c r="HL86" s="16"/>
      <c r="HM86" s="16"/>
      <c r="HN86" s="16"/>
      <c r="HO86" s="16"/>
      <c r="HP86" s="16"/>
      <c r="HQ86" s="16"/>
      <c r="HR86" s="16"/>
      <c r="HS86" s="16"/>
      <c r="HT86" s="16"/>
      <c r="HU86" s="16"/>
      <c r="HV86" s="16"/>
      <c r="HW86" s="16"/>
      <c r="HX86" s="16"/>
      <c r="HY86" s="16"/>
      <c r="HZ86" s="16"/>
      <c r="IA86" s="16"/>
      <c r="IB86" s="16"/>
      <c r="IC86" s="16"/>
      <c r="ID86" s="16"/>
      <c r="IE86" s="16"/>
      <c r="IF86" s="16"/>
      <c r="IG86" s="16"/>
      <c r="IH86" s="16"/>
      <c r="II86" s="16"/>
      <c r="IJ86" s="16"/>
      <c r="IK86" s="16"/>
      <c r="IL86" s="16"/>
      <c r="IM86" s="16"/>
      <c r="IN86" s="16"/>
      <c r="IO86" s="16"/>
      <c r="IP86" s="16"/>
      <c r="IQ86" s="16"/>
      <c r="IR86" s="16"/>
      <c r="IS86" s="16"/>
      <c r="IT86" s="16"/>
      <c r="IU86" s="16"/>
      <c r="IV86" s="16"/>
      <c r="IW86" s="16"/>
      <c r="IX86" s="16"/>
      <c r="IY86" s="16"/>
      <c r="IZ86" s="16"/>
      <c r="JA86" s="16"/>
      <c r="JB86" s="16"/>
      <c r="JC86" s="16"/>
      <c r="JD86" s="16"/>
      <c r="JE86" s="16"/>
      <c r="JF86" s="16"/>
      <c r="JG86" s="16"/>
      <c r="JH86" s="16"/>
      <c r="JI86" s="16"/>
      <c r="JJ86" s="16"/>
      <c r="JK86" s="16"/>
      <c r="JL86" s="16"/>
      <c r="JM86" s="16"/>
      <c r="JN86" s="16"/>
      <c r="JO86" s="16"/>
      <c r="JP86" s="16"/>
      <c r="JQ86" s="16"/>
      <c r="JR86" s="16"/>
      <c r="JS86" s="16"/>
      <c r="JT86" s="16"/>
      <c r="JU86" s="16"/>
      <c r="JV86" s="16"/>
      <c r="JW86" s="16"/>
      <c r="JX86" s="16"/>
      <c r="JY86" s="16"/>
      <c r="JZ86" s="16"/>
      <c r="KA86" s="16"/>
      <c r="KB86" s="16"/>
      <c r="KC86" s="16"/>
      <c r="KD86" s="16"/>
      <c r="KE86" s="16"/>
      <c r="KF86" s="16"/>
      <c r="KG86" s="16"/>
      <c r="KH86" s="16"/>
      <c r="KI86" s="16"/>
      <c r="KJ86" s="16"/>
      <c r="KK86" s="16"/>
      <c r="KL86" s="16"/>
      <c r="KM86" s="16"/>
      <c r="KN86" s="16"/>
      <c r="KO86" s="16"/>
      <c r="KP86" s="16"/>
      <c r="KQ86" s="16"/>
      <c r="KR86" s="16"/>
      <c r="KS86" s="16"/>
      <c r="KT86" s="16"/>
      <c r="KU86" s="16"/>
      <c r="KV86" s="16"/>
      <c r="KW86" s="16"/>
      <c r="KX86" s="16"/>
      <c r="KY86" s="16"/>
      <c r="KZ86" s="16"/>
      <c r="LA86" s="16"/>
      <c r="LB86" s="16"/>
      <c r="LC86" s="16"/>
      <c r="LD86" s="16"/>
      <c r="LE86" s="16"/>
      <c r="LF86" s="16"/>
      <c r="LG86" s="16"/>
      <c r="LH86" s="16"/>
      <c r="LI86" s="16"/>
      <c r="LJ86" s="16"/>
      <c r="LK86" s="16"/>
      <c r="LL86" s="16"/>
      <c r="LM86" s="16"/>
      <c r="LN86" s="16"/>
      <c r="LO86" s="16"/>
      <c r="LP86" s="16"/>
      <c r="LQ86" s="16"/>
      <c r="LR86" s="16"/>
      <c r="LS86" s="16"/>
      <c r="LT86" s="16"/>
      <c r="LU86" s="16"/>
      <c r="LV86" s="16"/>
      <c r="LW86" s="16"/>
      <c r="LX86" s="16"/>
      <c r="LY86" s="16"/>
      <c r="LZ86" s="16"/>
      <c r="MA86" s="16"/>
      <c r="MB86" s="16"/>
      <c r="MC86" s="16"/>
      <c r="MD86" s="16"/>
      <c r="ME86" s="16"/>
      <c r="MF86" s="16"/>
      <c r="MG86" s="16"/>
      <c r="MH86" s="16"/>
      <c r="MI86" s="16"/>
      <c r="MJ86" s="16"/>
      <c r="MK86" s="16"/>
      <c r="ML86" s="16"/>
      <c r="MM86" s="16"/>
      <c r="MN86" s="16"/>
      <c r="MO86" s="16"/>
      <c r="MP86" s="16"/>
      <c r="MQ86" s="16"/>
      <c r="MR86" s="16"/>
      <c r="MS86" s="16"/>
      <c r="MT86" s="16"/>
      <c r="MU86" s="16"/>
      <c r="MV86" s="16"/>
      <c r="MW86" s="16"/>
      <c r="MX86" s="16"/>
      <c r="MY86" s="16"/>
      <c r="MZ86" s="16"/>
      <c r="NA86" s="16"/>
      <c r="NB86" s="16"/>
      <c r="NC86" s="16"/>
      <c r="ND86" s="16"/>
      <c r="NE86" s="16"/>
      <c r="NF86" s="16"/>
      <c r="NG86" s="16"/>
      <c r="NH86" s="16"/>
      <c r="NI86" s="16"/>
      <c r="NJ86" s="16"/>
      <c r="NK86" s="16"/>
      <c r="NL86" s="16"/>
      <c r="NM86" s="16"/>
      <c r="NN86" s="16"/>
      <c r="NO86" s="16"/>
      <c r="NP86" s="16"/>
      <c r="NQ86" s="16"/>
      <c r="NR86" s="16"/>
      <c r="NS86" s="16"/>
      <c r="NT86" s="16"/>
      <c r="NU86" s="16"/>
      <c r="NV86" s="16"/>
      <c r="NW86" s="16"/>
      <c r="NX86" s="16"/>
      <c r="NY86" s="16"/>
      <c r="NZ86" s="16"/>
      <c r="OA86" s="16"/>
      <c r="OB86" s="16"/>
      <c r="OC86" s="16"/>
      <c r="OD86" s="16"/>
      <c r="OE86" s="16"/>
      <c r="OF86" s="16"/>
      <c r="OG86" s="16"/>
      <c r="OH86" s="16"/>
      <c r="OI86" s="16"/>
      <c r="OJ86" s="16"/>
      <c r="OK86" s="16"/>
      <c r="OL86" s="16"/>
      <c r="OM86" s="16"/>
      <c r="ON86" s="16"/>
      <c r="OO86" s="16"/>
      <c r="OP86" s="16"/>
      <c r="OQ86" s="16"/>
      <c r="OR86" s="16"/>
      <c r="OS86" s="16"/>
      <c r="OT86" s="16"/>
      <c r="OU86" s="16"/>
      <c r="OV86" s="16"/>
      <c r="OW86" s="16"/>
      <c r="OX86" s="16"/>
      <c r="OY86" s="16"/>
      <c r="OZ86" s="16"/>
      <c r="PA86" s="16"/>
      <c r="PB86" s="16"/>
      <c r="PC86" s="16"/>
      <c r="PD86" s="16"/>
      <c r="PE86" s="16"/>
      <c r="PF86" s="16"/>
      <c r="PG86" s="16"/>
      <c r="PH86" s="16"/>
      <c r="PI86" s="16"/>
      <c r="PJ86" s="16"/>
      <c r="PK86" s="16"/>
      <c r="PL86" s="16"/>
      <c r="PM86" s="16"/>
      <c r="PN86" s="16"/>
      <c r="PO86" s="16"/>
      <c r="PP86" s="16"/>
      <c r="PQ86" s="16"/>
      <c r="PR86" s="16"/>
      <c r="PS86" s="16"/>
      <c r="PT86" s="16"/>
      <c r="PU86" s="16"/>
      <c r="PV86" s="16"/>
      <c r="PW86" s="16"/>
      <c r="PX86" s="16"/>
      <c r="PY86" s="16"/>
      <c r="PZ86" s="16"/>
      <c r="QA86" s="16"/>
      <c r="QB86" s="16"/>
      <c r="QC86" s="16"/>
      <c r="QD86" s="16"/>
      <c r="QE86" s="16"/>
      <c r="QF86" s="16"/>
      <c r="QG86" s="16"/>
      <c r="QH86" s="16"/>
      <c r="QI86" s="16"/>
      <c r="QJ86" s="16"/>
      <c r="QK86" s="16"/>
      <c r="QL86" s="16"/>
      <c r="QM86" s="16"/>
      <c r="QN86" s="16"/>
      <c r="QO86" s="16"/>
      <c r="QP86" s="16"/>
      <c r="QQ86" s="16"/>
      <c r="QR86" s="16"/>
      <c r="QS86" s="16"/>
      <c r="QT86" s="16"/>
      <c r="QU86" s="16"/>
      <c r="QV86" s="16"/>
      <c r="QW86" s="16"/>
      <c r="QX86" s="16"/>
      <c r="QY86" s="16"/>
      <c r="QZ86" s="16"/>
      <c r="RA86" s="16"/>
      <c r="RB86" s="16"/>
      <c r="RC86" s="16"/>
      <c r="RD86" s="16"/>
      <c r="RE86" s="16"/>
      <c r="RF86" s="16"/>
      <c r="RG86" s="16"/>
      <c r="RH86" s="16"/>
      <c r="RI86" s="16"/>
      <c r="RJ86" s="16"/>
      <c r="RK86" s="16"/>
      <c r="RL86" s="16"/>
      <c r="RM86" s="16"/>
      <c r="RN86" s="16"/>
      <c r="RO86" s="16"/>
      <c r="RP86" s="16"/>
      <c r="RQ86" s="16"/>
      <c r="RR86" s="16"/>
      <c r="RS86" s="16"/>
      <c r="RT86" s="16"/>
      <c r="RU86" s="16"/>
      <c r="RV86" s="16"/>
      <c r="RW86" s="16"/>
      <c r="RX86" s="16"/>
      <c r="RY86" s="16"/>
      <c r="RZ86" s="16"/>
      <c r="SA86" s="16"/>
      <c r="SB86" s="16"/>
      <c r="SC86" s="16"/>
      <c r="SD86" s="16"/>
      <c r="SE86" s="16"/>
      <c r="SF86" s="16"/>
      <c r="SG86" s="16"/>
      <c r="SH86" s="16"/>
      <c r="SI86" s="16"/>
      <c r="SJ86" s="16"/>
      <c r="SK86" s="16"/>
      <c r="SL86" s="16"/>
      <c r="SM86" s="16"/>
      <c r="SN86" s="16"/>
      <c r="SO86" s="16"/>
      <c r="SP86" s="16"/>
      <c r="SQ86" s="16"/>
      <c r="SR86" s="16"/>
      <c r="SS86" s="16"/>
      <c r="ST86" s="16"/>
      <c r="SU86" s="16"/>
      <c r="SV86" s="16"/>
      <c r="SW86" s="16"/>
      <c r="SX86" s="16"/>
      <c r="SY86" s="16"/>
      <c r="SZ86" s="16"/>
      <c r="TA86" s="16"/>
      <c r="TB86" s="16"/>
      <c r="TC86" s="16"/>
      <c r="TD86" s="16"/>
      <c r="TE86" s="16"/>
      <c r="TF86" s="16"/>
      <c r="TG86" s="16"/>
      <c r="TH86" s="16"/>
      <c r="TI86" s="16"/>
      <c r="TJ86" s="16"/>
      <c r="TK86" s="16"/>
      <c r="TL86" s="16"/>
      <c r="TM86" s="16"/>
      <c r="TN86" s="16"/>
      <c r="TO86" s="16"/>
      <c r="TP86" s="16"/>
      <c r="TQ86" s="16"/>
      <c r="TR86" s="16"/>
      <c r="TS86" s="16"/>
      <c r="TT86" s="16"/>
      <c r="TU86" s="16"/>
      <c r="TV86" s="16"/>
      <c r="TW86" s="16"/>
      <c r="TX86" s="16"/>
      <c r="TY86" s="16"/>
      <c r="TZ86" s="16"/>
      <c r="UA86" s="16"/>
      <c r="UB86" s="16"/>
      <c r="UC86" s="16"/>
      <c r="UD86" s="16"/>
      <c r="UE86" s="16"/>
      <c r="UF86" s="16"/>
      <c r="UG86" s="16"/>
      <c r="UH86" s="16"/>
      <c r="UI86" s="16"/>
      <c r="UJ86" s="16"/>
      <c r="UK86" s="16"/>
      <c r="UL86" s="16"/>
      <c r="UM86" s="16"/>
      <c r="UN86" s="16"/>
      <c r="UO86" s="16"/>
      <c r="UP86" s="16"/>
      <c r="UQ86" s="16"/>
      <c r="UR86" s="16"/>
      <c r="US86" s="16"/>
      <c r="UT86" s="16"/>
      <c r="UU86" s="16"/>
      <c r="UV86" s="16"/>
      <c r="UW86" s="16"/>
      <c r="UX86" s="16"/>
      <c r="UY86" s="16"/>
      <c r="UZ86" s="16"/>
      <c r="VA86" s="16"/>
      <c r="VB86" s="16"/>
      <c r="VC86" s="16"/>
      <c r="VD86" s="16"/>
      <c r="VE86" s="16"/>
      <c r="VF86" s="16"/>
      <c r="VG86" s="16"/>
      <c r="VH86" s="16"/>
      <c r="VI86" s="16"/>
      <c r="VJ86" s="16"/>
      <c r="VK86" s="16"/>
      <c r="VL86" s="16"/>
      <c r="VM86" s="16"/>
      <c r="VN86" s="16"/>
      <c r="VO86" s="16"/>
      <c r="VP86" s="16"/>
      <c r="VQ86" s="16"/>
      <c r="VR86" s="16"/>
      <c r="VS86" s="16"/>
      <c r="VT86" s="16"/>
      <c r="VU86" s="16"/>
      <c r="VV86" s="16"/>
      <c r="VW86" s="16"/>
      <c r="VX86" s="16"/>
      <c r="VY86" s="16"/>
      <c r="VZ86" s="16"/>
      <c r="WA86" s="16"/>
      <c r="WB86" s="16"/>
      <c r="WC86" s="16"/>
      <c r="WD86" s="16"/>
      <c r="WE86" s="16"/>
      <c r="WF86" s="16"/>
      <c r="WG86" s="16"/>
      <c r="WH86" s="16"/>
      <c r="WI86" s="16"/>
      <c r="WJ86" s="16"/>
      <c r="WK86" s="16"/>
      <c r="WL86" s="16"/>
      <c r="WM86" s="16"/>
      <c r="WN86" s="16"/>
      <c r="WO86" s="16"/>
      <c r="WP86" s="16"/>
      <c r="WQ86" s="16"/>
      <c r="WR86" s="16"/>
      <c r="WS86" s="16"/>
      <c r="WT86" s="16"/>
      <c r="WU86" s="16"/>
      <c r="WV86" s="16"/>
      <c r="WW86" s="16"/>
      <c r="WX86" s="16"/>
      <c r="WY86" s="16"/>
      <c r="WZ86" s="16"/>
      <c r="XA86" s="16"/>
      <c r="XB86" s="16"/>
      <c r="XC86" s="16"/>
      <c r="XD86" s="16"/>
      <c r="XE86" s="16"/>
      <c r="XF86" s="16"/>
      <c r="XG86" s="16"/>
      <c r="XH86" s="16"/>
      <c r="XI86" s="16"/>
      <c r="XJ86" s="16"/>
      <c r="XK86" s="16"/>
      <c r="XL86" s="16"/>
      <c r="XM86" s="16"/>
      <c r="XN86" s="16"/>
      <c r="XO86" s="16"/>
      <c r="XP86" s="16"/>
      <c r="XQ86" s="16"/>
      <c r="XR86" s="16"/>
      <c r="XS86" s="16"/>
      <c r="XT86" s="16"/>
      <c r="XU86" s="16"/>
      <c r="XV86" s="16"/>
      <c r="XW86" s="16"/>
      <c r="XX86" s="16"/>
      <c r="XY86" s="16"/>
      <c r="XZ86" s="16"/>
      <c r="YA86" s="16"/>
      <c r="YB86" s="16"/>
      <c r="YC86" s="16"/>
      <c r="YD86" s="16"/>
      <c r="YE86" s="16"/>
      <c r="YF86" s="16"/>
      <c r="YG86" s="16"/>
      <c r="YH86" s="16"/>
      <c r="YI86" s="16"/>
      <c r="YJ86" s="16"/>
      <c r="YK86" s="16"/>
      <c r="YL86" s="16"/>
      <c r="YM86" s="16"/>
      <c r="YN86" s="16"/>
      <c r="YO86" s="16"/>
      <c r="YP86" s="16"/>
      <c r="YQ86" s="16"/>
      <c r="YR86" s="16"/>
      <c r="YS86" s="16"/>
      <c r="YT86" s="16"/>
      <c r="YU86" s="16"/>
      <c r="YV86" s="16"/>
      <c r="YW86" s="16"/>
      <c r="YX86" s="16"/>
      <c r="YY86" s="16"/>
      <c r="YZ86" s="16"/>
      <c r="ZA86" s="16"/>
      <c r="ZB86" s="16"/>
      <c r="ZC86" s="16"/>
      <c r="ZD86" s="16"/>
      <c r="ZE86" s="16"/>
      <c r="ZF86" s="16"/>
      <c r="ZG86" s="16"/>
      <c r="ZH86" s="16"/>
      <c r="ZI86" s="16"/>
      <c r="ZJ86" s="16"/>
      <c r="ZK86" s="16"/>
      <c r="ZL86" s="16"/>
      <c r="ZM86" s="16"/>
      <c r="ZN86" s="16"/>
      <c r="ZO86" s="16"/>
      <c r="ZP86" s="16"/>
      <c r="ZQ86" s="16"/>
      <c r="ZR86" s="16"/>
      <c r="ZS86" s="16"/>
      <c r="ZT86" s="16"/>
      <c r="ZU86" s="16"/>
      <c r="ZV86" s="16"/>
      <c r="ZW86" s="16"/>
      <c r="ZX86" s="16"/>
      <c r="ZY86" s="16"/>
      <c r="ZZ86" s="16"/>
      <c r="AAA86" s="16"/>
      <c r="AAB86" s="16"/>
      <c r="AAC86" s="16"/>
      <c r="AAD86" s="16"/>
      <c r="AAE86" s="16"/>
      <c r="AAF86" s="16"/>
      <c r="AAG86" s="16"/>
      <c r="AAH86" s="16"/>
      <c r="AAI86" s="16"/>
      <c r="AAJ86" s="16"/>
      <c r="AAK86" s="16"/>
      <c r="AAL86" s="16"/>
      <c r="AAM86" s="16"/>
      <c r="AAN86" s="16"/>
      <c r="AAO86" s="16"/>
      <c r="AAP86" s="16"/>
      <c r="AAQ86" s="16"/>
      <c r="AAR86" s="16"/>
      <c r="AAS86" s="16"/>
      <c r="AAT86" s="16"/>
      <c r="AAU86" s="16"/>
      <c r="AAV86" s="16"/>
      <c r="AAW86" s="16"/>
      <c r="AAX86" s="16"/>
      <c r="AAY86" s="16"/>
      <c r="AAZ86" s="16"/>
      <c r="ABA86" s="16"/>
      <c r="ABB86" s="16"/>
      <c r="ABC86" s="16"/>
      <c r="ABD86" s="16"/>
      <c r="ABE86" s="16"/>
      <c r="ABF86" s="16"/>
      <c r="ABG86" s="16"/>
      <c r="ABH86" s="16"/>
      <c r="ABI86" s="16"/>
      <c r="ABJ86" s="16"/>
      <c r="ABK86" s="16"/>
      <c r="ABL86" s="16"/>
      <c r="ABM86" s="16"/>
      <c r="ABN86" s="16"/>
      <c r="ABO86" s="16"/>
      <c r="ABP86" s="16"/>
      <c r="ABQ86" s="16"/>
      <c r="ABR86" s="16"/>
      <c r="ABS86" s="16"/>
      <c r="ABT86" s="16"/>
      <c r="ABU86" s="16"/>
      <c r="ABV86" s="16"/>
      <c r="ABW86" s="16"/>
      <c r="ABX86" s="16"/>
      <c r="ABY86" s="16"/>
      <c r="ABZ86" s="16"/>
      <c r="ACA86" s="16"/>
      <c r="ACB86" s="16"/>
      <c r="ACC86" s="16"/>
      <c r="ACD86" s="16"/>
      <c r="ACE86" s="16"/>
      <c r="ACF86" s="16"/>
      <c r="ACG86" s="16"/>
      <c r="ACH86" s="16"/>
      <c r="ACI86" s="16"/>
      <c r="ACJ86" s="16"/>
      <c r="ACK86" s="16"/>
      <c r="ACL86" s="16"/>
      <c r="ACM86" s="16"/>
      <c r="ACN86" s="16"/>
      <c r="ACO86" s="16"/>
      <c r="ACP86" s="16"/>
      <c r="ACQ86" s="16"/>
      <c r="ACR86" s="16"/>
      <c r="ACS86" s="16"/>
      <c r="ACT86" s="16"/>
      <c r="ACU86" s="16"/>
      <c r="ACV86" s="16"/>
      <c r="ACW86" s="16"/>
      <c r="ACX86" s="16"/>
      <c r="ACY86" s="16"/>
      <c r="ACZ86" s="16"/>
      <c r="ADA86" s="16"/>
      <c r="ADB86" s="16"/>
      <c r="ADC86" s="16"/>
      <c r="ADD86" s="16"/>
      <c r="ADE86" s="16"/>
      <c r="ADF86" s="16"/>
      <c r="ADG86" s="16"/>
      <c r="ADH86" s="16"/>
      <c r="ADI86" s="16"/>
      <c r="ADJ86" s="16"/>
      <c r="ADK86" s="16"/>
      <c r="ADL86" s="16"/>
      <c r="ADM86" s="16"/>
      <c r="ADN86" s="16"/>
      <c r="ADO86" s="16"/>
      <c r="ADP86" s="16"/>
      <c r="ADQ86" s="16"/>
      <c r="ADR86" s="16"/>
      <c r="ADS86" s="16"/>
      <c r="ADT86" s="16"/>
      <c r="ADU86" s="16"/>
      <c r="ADV86" s="16"/>
      <c r="ADW86" s="16"/>
      <c r="ADX86" s="16"/>
      <c r="ADY86" s="16"/>
      <c r="ADZ86" s="16"/>
      <c r="AEA86" s="16"/>
      <c r="AEB86" s="16"/>
      <c r="AEC86" s="16"/>
      <c r="AED86" s="16"/>
      <c r="AEE86" s="16"/>
      <c r="AEF86" s="16"/>
      <c r="AEG86" s="16"/>
      <c r="AEH86" s="16"/>
      <c r="AEI86" s="16"/>
      <c r="AEJ86" s="16"/>
      <c r="AEK86" s="16"/>
      <c r="AEL86" s="16"/>
      <c r="AEM86" s="16"/>
      <c r="AEN86" s="16"/>
      <c r="AEO86" s="16"/>
      <c r="AEP86" s="16"/>
      <c r="AEQ86" s="16"/>
      <c r="AER86" s="16"/>
      <c r="AES86" s="16"/>
      <c r="AET86" s="16"/>
      <c r="AEU86" s="16"/>
      <c r="AEV86" s="16"/>
      <c r="AEW86" s="16"/>
      <c r="AEX86" s="16"/>
      <c r="AEY86" s="16"/>
      <c r="AEZ86" s="16"/>
      <c r="AFA86" s="16"/>
      <c r="AFB86" s="16"/>
      <c r="AFC86" s="16"/>
      <c r="AFD86" s="16"/>
      <c r="AFE86" s="16"/>
      <c r="AFF86" s="16"/>
      <c r="AFG86" s="16"/>
      <c r="AFH86" s="16"/>
      <c r="AFI86" s="16"/>
      <c r="AFJ86" s="16"/>
      <c r="AFK86" s="16"/>
      <c r="AFL86" s="16"/>
      <c r="AFM86" s="16"/>
      <c r="AFN86" s="16"/>
      <c r="AFO86" s="16"/>
      <c r="AFP86" s="16"/>
      <c r="AFQ86" s="16"/>
      <c r="AFR86" s="16"/>
      <c r="AFS86" s="16"/>
      <c r="AFT86" s="16"/>
      <c r="AFU86" s="16"/>
      <c r="AFV86" s="16"/>
      <c r="AFW86" s="16"/>
      <c r="AFX86" s="16"/>
      <c r="AFY86" s="16"/>
      <c r="AFZ86" s="16"/>
      <c r="AGA86" s="16"/>
      <c r="AGB86" s="16"/>
      <c r="AGC86" s="16"/>
      <c r="AGD86" s="16"/>
      <c r="AGE86" s="16"/>
      <c r="AGF86" s="16"/>
      <c r="AGG86" s="16"/>
      <c r="AGH86" s="16"/>
      <c r="AGI86" s="16"/>
      <c r="AGJ86" s="16"/>
      <c r="AGK86" s="16"/>
      <c r="AGL86" s="16"/>
      <c r="AGM86" s="16"/>
      <c r="AGN86" s="16"/>
      <c r="AGO86" s="16"/>
      <c r="AGP86" s="16"/>
      <c r="AGQ86" s="16"/>
      <c r="AGR86" s="16"/>
      <c r="AGS86" s="16"/>
      <c r="AGT86" s="16"/>
      <c r="AGU86" s="16"/>
      <c r="AGV86" s="16"/>
      <c r="AGW86" s="16"/>
      <c r="AGX86" s="16"/>
      <c r="AGY86" s="16"/>
      <c r="AGZ86" s="16"/>
      <c r="AHA86" s="16"/>
      <c r="AHB86" s="16"/>
      <c r="AHC86" s="16"/>
      <c r="AHD86" s="16"/>
      <c r="AHE86" s="16"/>
      <c r="AHF86" s="16"/>
      <c r="AHG86" s="16"/>
      <c r="AHH86" s="16"/>
      <c r="AHI86" s="16"/>
      <c r="AHJ86" s="16"/>
      <c r="AHK86" s="16"/>
      <c r="AHL86" s="16"/>
      <c r="AHM86" s="16"/>
      <c r="AHN86" s="16"/>
      <c r="AHO86" s="16"/>
      <c r="AHP86" s="16"/>
      <c r="AHQ86" s="16"/>
      <c r="AHR86" s="16"/>
      <c r="AHS86" s="16"/>
      <c r="AHT86" s="16"/>
      <c r="AHU86" s="16"/>
      <c r="AHV86" s="16"/>
      <c r="AHW86" s="16"/>
      <c r="AHX86" s="16"/>
      <c r="AHY86" s="16"/>
      <c r="AHZ86" s="16"/>
      <c r="AIA86" s="16"/>
      <c r="AIB86" s="16"/>
      <c r="AIC86" s="16"/>
      <c r="AID86" s="16"/>
      <c r="AIE86" s="16"/>
      <c r="AIF86" s="16"/>
      <c r="AIG86" s="16"/>
      <c r="AIH86" s="16"/>
      <c r="AII86" s="16"/>
      <c r="AIJ86" s="16"/>
      <c r="AIK86" s="16"/>
      <c r="AIL86" s="16"/>
      <c r="AIM86" s="16"/>
      <c r="AIN86" s="16"/>
      <c r="AIO86" s="16"/>
      <c r="AIP86" s="16"/>
      <c r="AIQ86" s="16"/>
      <c r="AIR86" s="16"/>
      <c r="AIS86" s="16"/>
      <c r="AIT86" s="16"/>
      <c r="AIU86" s="16"/>
      <c r="AIV86" s="16"/>
      <c r="AIW86" s="16"/>
      <c r="AIX86" s="16"/>
      <c r="AIY86" s="16"/>
      <c r="AIZ86" s="16"/>
      <c r="AJA86" s="16"/>
      <c r="AJB86" s="16"/>
      <c r="AJC86" s="16"/>
      <c r="AJD86" s="16"/>
      <c r="AJE86" s="16"/>
      <c r="AJF86" s="16"/>
      <c r="AJG86" s="16"/>
      <c r="AJH86" s="16"/>
      <c r="AJI86" s="16"/>
      <c r="AJJ86" s="16"/>
      <c r="AJK86" s="16"/>
      <c r="AJL86" s="16"/>
      <c r="AJM86" s="16"/>
      <c r="AJN86" s="16"/>
      <c r="AJO86" s="16"/>
      <c r="AJP86" s="16"/>
      <c r="AJQ86" s="16"/>
      <c r="AJR86" s="16"/>
      <c r="AJS86" s="16"/>
      <c r="AJT86" s="16"/>
      <c r="AJU86" s="16"/>
      <c r="AJV86" s="16"/>
      <c r="AJW86" s="16"/>
      <c r="AJX86" s="16"/>
      <c r="AJY86" s="16"/>
      <c r="AJZ86" s="16"/>
      <c r="AKA86" s="16"/>
      <c r="AKB86" s="16"/>
      <c r="AKC86" s="16"/>
      <c r="AKD86" s="16"/>
      <c r="AKE86" s="16"/>
      <c r="AKF86" s="16"/>
      <c r="AKG86" s="16"/>
      <c r="AKH86" s="16"/>
      <c r="AKI86" s="16"/>
      <c r="AKJ86" s="16"/>
      <c r="AKK86" s="16"/>
      <c r="AKL86" s="16"/>
      <c r="AKM86" s="16"/>
      <c r="AKN86" s="16"/>
      <c r="AKO86" s="16"/>
      <c r="AKP86" s="16"/>
      <c r="AKQ86" s="16"/>
      <c r="AKR86" s="16"/>
      <c r="AKS86" s="16"/>
      <c r="AKT86" s="16"/>
      <c r="AKU86" s="16"/>
      <c r="AKV86" s="16"/>
      <c r="AKW86" s="16"/>
      <c r="AKX86" s="16"/>
      <c r="AKY86" s="16"/>
      <c r="AKZ86" s="16"/>
      <c r="ALA86" s="16"/>
      <c r="ALB86" s="16"/>
      <c r="ALC86" s="16"/>
      <c r="ALD86" s="16"/>
      <c r="ALE86" s="16"/>
      <c r="ALF86" s="16"/>
      <c r="ALG86" s="16"/>
      <c r="ALH86" s="16"/>
      <c r="ALI86" s="16"/>
      <c r="ALJ86" s="16"/>
      <c r="ALK86" s="16"/>
      <c r="ALL86" s="16"/>
    </row>
    <row r="87" spans="1:1000" customFormat="1" ht="12.75" x14ac:dyDescent="0.2">
      <c r="A87" s="41" t="str">
        <f ca="1">IF(_xll.TM1RPTELLEV($H$75,$H87)=0,"Root",IF(OR(_xll.ELLEV($B$10,$H87)=0,_xll.TM1RPTELLEV($H$75,$H87)+1&gt;=VALUE($L$29)),"Base","Default"))</f>
        <v>Base</v>
      </c>
      <c r="B87" s="16"/>
      <c r="C87" s="16" t="str">
        <f ca="1">_xll.DBRW($G$16,$H87,C$38)</f>
        <v>-1</v>
      </c>
      <c r="D87" s="16">
        <f ca="1">_xll.DBRW($D$16,E$7,$H$33,$E$9,$H87,$D$11,$H$34,$D$38)</f>
        <v>0</v>
      </c>
      <c r="E87" s="25">
        <f ca="1">_xll.DBRW($E$16,E$7,$H$33,$E$9,$H87,$D$11,E$38,E$12,E$13)</f>
        <v>0</v>
      </c>
      <c r="F87" s="22"/>
      <c r="G87" s="89" t="str">
        <f ca="1">_xll.DBRW($G$16,$H87,G$13)&amp;IF(_xll.ELLEV($B$10,$H87)&lt;&gt;0,"",IF($D87&lt;&gt;0,"Annual",IF($E87&lt;&gt;0,"LID","")))</f>
        <v/>
      </c>
      <c r="H87" s="94" t="s">
        <v>199</v>
      </c>
      <c r="I87" s="91">
        <f ca="1">_xll.DBRW($B$17,I$7,$H$33,$D$9,$H87,$D$11,I$12,I$13)</f>
        <v>188918.45334787911</v>
      </c>
      <c r="J87" s="91">
        <f ca="1">_xll.DBRW($B$17,J$7,$H$33,$D$9,$H87,$D$11,J$12,J$13)</f>
        <v>2836.2046925626901</v>
      </c>
      <c r="K87" s="91">
        <f ca="1">_xll.DBRW($B$17,K$7,$H$33,$D$9,$H87,$D$11,K$12,K$13)</f>
        <v>6921.7639472717001</v>
      </c>
      <c r="L87" s="91">
        <f ca="1">_xll.DBRW($B$17,L$7,$H$33,$D$9,$H87,$D$11,L$12,L$13)</f>
        <v>-91.96325637584134</v>
      </c>
      <c r="M87" s="91">
        <f ca="1">_xll.DBRW($B$17,M$7,$H$33,$D$9,$H87,$D$11,M$12,M$13)</f>
        <v>3296.0925495167999</v>
      </c>
      <c r="N87" s="91">
        <f ca="1">_xll.DBRW($B$17,N$7,$H$33,$D$9,$H87,$D$11,N$12,N$13)</f>
        <v>2906.9161826863101</v>
      </c>
      <c r="O87" s="91">
        <f ca="1">_xll.DBRW($B$17,O$7,$H$33,$D$9,$H87,$D$11,O$12,O$13)</f>
        <v>3856.7163035940298</v>
      </c>
      <c r="P87" s="91">
        <f ca="1">_xll.DBRW($B$17,P$7,$H$33,$D$9,$H87,$D$11,P$12,P$13)</f>
        <v>2836.2046925626901</v>
      </c>
      <c r="Q87" s="91">
        <f ca="1">_xll.DBRW($B$17,Q$7,$H$33,$D$9,$H87,$D$11,Q$12,Q$13)</f>
        <v>6921.7639472717001</v>
      </c>
      <c r="R87" s="91">
        <f ca="1">_xll.DBRW($B$17,R$7,$H$33,$D$9,$H87,$D$11,R$12,R$13)</f>
        <v>-4784.2390439406299</v>
      </c>
      <c r="S87" s="91">
        <f ca="1">_xll.DBRW($B$17,S$7,$H$33,$D$9,$H87,$D$11,S$12,S$13)</f>
        <v>3296.0925495167999</v>
      </c>
      <c r="T87" s="91">
        <f ca="1">_xll.DBRW($B$17,T$7,$H$33,$D$9,$H87,$D$11,T$12,T$13)</f>
        <v>261.96744200553701</v>
      </c>
      <c r="U87" s="91">
        <f ca="1">_xll.DBRW($B$17,U$7,$H$33,$D$9,$H87,$D$11,U$12,U$13)</f>
        <v>6876.8387666587896</v>
      </c>
      <c r="V87" s="91">
        <f ca="1">_xll.DBRW($B$17,V$7,$H$33,$D$9,$H87,$D$11,V$12,V$13)</f>
        <v>224052.81212120969</v>
      </c>
      <c r="W87" s="16"/>
      <c r="X87" s="92">
        <f ca="1">_xll.DBRW($B$17,X$7,$H$33,$D$9,$H87,$D$11,X$12,X$13)</f>
        <v>224406.75809450622</v>
      </c>
      <c r="Y87" s="93">
        <f t="shared" ca="1" si="8"/>
        <v>1.5772518452741302E-3</v>
      </c>
      <c r="Z87" s="16"/>
      <c r="AA87" s="92">
        <f ca="1">_xll.DBRW($B$17,AA$7,$H$33,$D$9,$H87,$D$11,AA$12,AA$13)</f>
        <v>0</v>
      </c>
      <c r="AB87" s="93" t="str">
        <f t="shared" ca="1" si="9"/>
        <v/>
      </c>
      <c r="AC87" s="16"/>
      <c r="AD87" s="111" t="str">
        <f ca="1">_xll.DBRW($B$17,AD$7,$H$33,$D$9,$H87,$D$11,AD$12,AD$13)</f>
        <v/>
      </c>
      <c r="AE87" s="111" t="str">
        <f ca="1">_xll.DBRW($B$17,AE$7,$H$33,$D$9,$H87,$D$11,AE$12,AE$13)</f>
        <v/>
      </c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  <c r="DL87" s="16"/>
      <c r="DM87" s="16"/>
      <c r="DN87" s="16"/>
      <c r="DO87" s="16"/>
      <c r="DP87" s="16"/>
      <c r="DQ87" s="16"/>
      <c r="DR87" s="16"/>
      <c r="DS87" s="16"/>
      <c r="DT87" s="16"/>
      <c r="DU87" s="16"/>
      <c r="DV87" s="16"/>
      <c r="DW87" s="16"/>
      <c r="DX87" s="16"/>
      <c r="DY87" s="16"/>
      <c r="DZ87" s="16"/>
      <c r="EA87" s="16"/>
      <c r="EB87" s="16"/>
      <c r="EC87" s="16"/>
      <c r="ED87" s="16"/>
      <c r="EE87" s="16"/>
      <c r="EF87" s="16"/>
      <c r="EG87" s="16"/>
      <c r="EH87" s="16"/>
      <c r="EI87" s="16"/>
      <c r="EJ87" s="16"/>
      <c r="EK87" s="16"/>
      <c r="EL87" s="16"/>
      <c r="EM87" s="16"/>
      <c r="EN87" s="16"/>
      <c r="EO87" s="16"/>
      <c r="EP87" s="16"/>
      <c r="EQ87" s="16"/>
      <c r="ER87" s="16"/>
      <c r="ES87" s="16"/>
      <c r="ET87" s="16"/>
      <c r="EU87" s="16"/>
      <c r="EV87" s="16"/>
      <c r="EW87" s="16"/>
      <c r="EX87" s="16"/>
      <c r="EY87" s="16"/>
      <c r="EZ87" s="16"/>
      <c r="FA87" s="16"/>
      <c r="FB87" s="16"/>
      <c r="FC87" s="16"/>
      <c r="FD87" s="16"/>
      <c r="FE87" s="16"/>
      <c r="FF87" s="16"/>
      <c r="FG87" s="16"/>
      <c r="FH87" s="16"/>
      <c r="FI87" s="16"/>
      <c r="FJ87" s="16"/>
      <c r="FK87" s="16"/>
      <c r="FL87" s="16"/>
      <c r="FM87" s="16"/>
      <c r="FN87" s="16"/>
      <c r="FO87" s="16"/>
      <c r="FP87" s="16"/>
      <c r="FQ87" s="16"/>
      <c r="FR87" s="16"/>
      <c r="FS87" s="16"/>
      <c r="FT87" s="16"/>
      <c r="FU87" s="16"/>
      <c r="FV87" s="16"/>
      <c r="FW87" s="16"/>
      <c r="FX87" s="16"/>
      <c r="FY87" s="16"/>
      <c r="FZ87" s="16"/>
      <c r="GA87" s="16"/>
      <c r="GB87" s="16"/>
      <c r="GC87" s="16"/>
      <c r="GD87" s="16"/>
      <c r="GE87" s="16"/>
      <c r="GF87" s="16"/>
      <c r="GG87" s="16"/>
      <c r="GH87" s="16"/>
      <c r="GI87" s="16"/>
      <c r="GJ87" s="16"/>
      <c r="GK87" s="16"/>
      <c r="GL87" s="16"/>
      <c r="GM87" s="16"/>
      <c r="GN87" s="16"/>
      <c r="GO87" s="16"/>
      <c r="GP87" s="16"/>
      <c r="GQ87" s="16"/>
      <c r="GR87" s="16"/>
      <c r="GS87" s="16"/>
      <c r="GT87" s="16"/>
      <c r="GU87" s="16"/>
      <c r="GV87" s="16"/>
      <c r="GW87" s="16"/>
      <c r="GX87" s="16"/>
      <c r="GY87" s="16"/>
      <c r="GZ87" s="16"/>
      <c r="HA87" s="16"/>
      <c r="HB87" s="16"/>
      <c r="HC87" s="16"/>
      <c r="HD87" s="16"/>
      <c r="HE87" s="16"/>
      <c r="HF87" s="16"/>
      <c r="HG87" s="16"/>
      <c r="HH87" s="16"/>
      <c r="HI87" s="16"/>
      <c r="HJ87" s="16"/>
      <c r="HK87" s="16"/>
      <c r="HL87" s="16"/>
      <c r="HM87" s="16"/>
      <c r="HN87" s="16"/>
      <c r="HO87" s="16"/>
      <c r="HP87" s="16"/>
      <c r="HQ87" s="16"/>
      <c r="HR87" s="16"/>
      <c r="HS87" s="16"/>
      <c r="HT87" s="16"/>
      <c r="HU87" s="16"/>
      <c r="HV87" s="16"/>
      <c r="HW87" s="16"/>
      <c r="HX87" s="16"/>
      <c r="HY87" s="16"/>
      <c r="HZ87" s="16"/>
      <c r="IA87" s="16"/>
      <c r="IB87" s="16"/>
      <c r="IC87" s="16"/>
      <c r="ID87" s="16"/>
      <c r="IE87" s="16"/>
      <c r="IF87" s="16"/>
      <c r="IG87" s="16"/>
      <c r="IH87" s="16"/>
      <c r="II87" s="16"/>
      <c r="IJ87" s="16"/>
      <c r="IK87" s="16"/>
      <c r="IL87" s="16"/>
      <c r="IM87" s="16"/>
      <c r="IN87" s="16"/>
      <c r="IO87" s="16"/>
      <c r="IP87" s="16"/>
      <c r="IQ87" s="16"/>
      <c r="IR87" s="16"/>
      <c r="IS87" s="16"/>
      <c r="IT87" s="16"/>
      <c r="IU87" s="16"/>
      <c r="IV87" s="16"/>
      <c r="IW87" s="16"/>
      <c r="IX87" s="16"/>
      <c r="IY87" s="16"/>
      <c r="IZ87" s="16"/>
      <c r="JA87" s="16"/>
      <c r="JB87" s="16"/>
      <c r="JC87" s="16"/>
      <c r="JD87" s="16"/>
      <c r="JE87" s="16"/>
      <c r="JF87" s="16"/>
      <c r="JG87" s="16"/>
      <c r="JH87" s="16"/>
      <c r="JI87" s="16"/>
      <c r="JJ87" s="16"/>
      <c r="JK87" s="16"/>
      <c r="JL87" s="16"/>
      <c r="JM87" s="16"/>
      <c r="JN87" s="16"/>
      <c r="JO87" s="16"/>
      <c r="JP87" s="16"/>
      <c r="JQ87" s="16"/>
      <c r="JR87" s="16"/>
      <c r="JS87" s="16"/>
      <c r="JT87" s="16"/>
      <c r="JU87" s="16"/>
      <c r="JV87" s="16"/>
      <c r="JW87" s="16"/>
      <c r="JX87" s="16"/>
      <c r="JY87" s="16"/>
      <c r="JZ87" s="16"/>
      <c r="KA87" s="16"/>
      <c r="KB87" s="16"/>
      <c r="KC87" s="16"/>
      <c r="KD87" s="16"/>
      <c r="KE87" s="16"/>
      <c r="KF87" s="16"/>
      <c r="KG87" s="16"/>
      <c r="KH87" s="16"/>
      <c r="KI87" s="16"/>
      <c r="KJ87" s="16"/>
      <c r="KK87" s="16"/>
      <c r="KL87" s="16"/>
      <c r="KM87" s="16"/>
      <c r="KN87" s="16"/>
      <c r="KO87" s="16"/>
      <c r="KP87" s="16"/>
      <c r="KQ87" s="16"/>
      <c r="KR87" s="16"/>
      <c r="KS87" s="16"/>
      <c r="KT87" s="16"/>
      <c r="KU87" s="16"/>
      <c r="KV87" s="16"/>
      <c r="KW87" s="16"/>
      <c r="KX87" s="16"/>
      <c r="KY87" s="16"/>
      <c r="KZ87" s="16"/>
      <c r="LA87" s="16"/>
      <c r="LB87" s="16"/>
      <c r="LC87" s="16"/>
      <c r="LD87" s="16"/>
      <c r="LE87" s="16"/>
      <c r="LF87" s="16"/>
      <c r="LG87" s="16"/>
      <c r="LH87" s="16"/>
      <c r="LI87" s="16"/>
      <c r="LJ87" s="16"/>
      <c r="LK87" s="16"/>
      <c r="LL87" s="16"/>
      <c r="LM87" s="16"/>
      <c r="LN87" s="16"/>
      <c r="LO87" s="16"/>
      <c r="LP87" s="16"/>
      <c r="LQ87" s="16"/>
      <c r="LR87" s="16"/>
      <c r="LS87" s="16"/>
      <c r="LT87" s="16"/>
      <c r="LU87" s="16"/>
      <c r="LV87" s="16"/>
      <c r="LW87" s="16"/>
      <c r="LX87" s="16"/>
      <c r="LY87" s="16"/>
      <c r="LZ87" s="16"/>
      <c r="MA87" s="16"/>
      <c r="MB87" s="16"/>
      <c r="MC87" s="16"/>
      <c r="MD87" s="16"/>
      <c r="ME87" s="16"/>
      <c r="MF87" s="16"/>
      <c r="MG87" s="16"/>
      <c r="MH87" s="16"/>
      <c r="MI87" s="16"/>
      <c r="MJ87" s="16"/>
      <c r="MK87" s="16"/>
      <c r="ML87" s="16"/>
      <c r="MM87" s="16"/>
      <c r="MN87" s="16"/>
      <c r="MO87" s="16"/>
      <c r="MP87" s="16"/>
      <c r="MQ87" s="16"/>
      <c r="MR87" s="16"/>
      <c r="MS87" s="16"/>
      <c r="MT87" s="16"/>
      <c r="MU87" s="16"/>
      <c r="MV87" s="16"/>
      <c r="MW87" s="16"/>
      <c r="MX87" s="16"/>
      <c r="MY87" s="16"/>
      <c r="MZ87" s="16"/>
      <c r="NA87" s="16"/>
      <c r="NB87" s="16"/>
      <c r="NC87" s="16"/>
      <c r="ND87" s="16"/>
      <c r="NE87" s="16"/>
      <c r="NF87" s="16"/>
      <c r="NG87" s="16"/>
      <c r="NH87" s="16"/>
      <c r="NI87" s="16"/>
      <c r="NJ87" s="16"/>
      <c r="NK87" s="16"/>
      <c r="NL87" s="16"/>
      <c r="NM87" s="16"/>
      <c r="NN87" s="16"/>
      <c r="NO87" s="16"/>
      <c r="NP87" s="16"/>
      <c r="NQ87" s="16"/>
      <c r="NR87" s="16"/>
      <c r="NS87" s="16"/>
      <c r="NT87" s="16"/>
      <c r="NU87" s="16"/>
      <c r="NV87" s="16"/>
      <c r="NW87" s="16"/>
      <c r="NX87" s="16"/>
      <c r="NY87" s="16"/>
      <c r="NZ87" s="16"/>
      <c r="OA87" s="16"/>
      <c r="OB87" s="16"/>
      <c r="OC87" s="16"/>
      <c r="OD87" s="16"/>
      <c r="OE87" s="16"/>
      <c r="OF87" s="16"/>
      <c r="OG87" s="16"/>
      <c r="OH87" s="16"/>
      <c r="OI87" s="16"/>
      <c r="OJ87" s="16"/>
      <c r="OK87" s="16"/>
      <c r="OL87" s="16"/>
      <c r="OM87" s="16"/>
      <c r="ON87" s="16"/>
      <c r="OO87" s="16"/>
      <c r="OP87" s="16"/>
      <c r="OQ87" s="16"/>
      <c r="OR87" s="16"/>
      <c r="OS87" s="16"/>
      <c r="OT87" s="16"/>
      <c r="OU87" s="16"/>
      <c r="OV87" s="16"/>
      <c r="OW87" s="16"/>
      <c r="OX87" s="16"/>
      <c r="OY87" s="16"/>
      <c r="OZ87" s="16"/>
      <c r="PA87" s="16"/>
      <c r="PB87" s="16"/>
      <c r="PC87" s="16"/>
      <c r="PD87" s="16"/>
      <c r="PE87" s="16"/>
      <c r="PF87" s="16"/>
      <c r="PG87" s="16"/>
      <c r="PH87" s="16"/>
      <c r="PI87" s="16"/>
      <c r="PJ87" s="16"/>
      <c r="PK87" s="16"/>
      <c r="PL87" s="16"/>
      <c r="PM87" s="16"/>
      <c r="PN87" s="16"/>
      <c r="PO87" s="16"/>
      <c r="PP87" s="16"/>
      <c r="PQ87" s="16"/>
      <c r="PR87" s="16"/>
      <c r="PS87" s="16"/>
      <c r="PT87" s="16"/>
      <c r="PU87" s="16"/>
      <c r="PV87" s="16"/>
      <c r="PW87" s="16"/>
      <c r="PX87" s="16"/>
      <c r="PY87" s="16"/>
      <c r="PZ87" s="16"/>
      <c r="QA87" s="16"/>
      <c r="QB87" s="16"/>
      <c r="QC87" s="16"/>
      <c r="QD87" s="16"/>
      <c r="QE87" s="16"/>
      <c r="QF87" s="16"/>
      <c r="QG87" s="16"/>
      <c r="QH87" s="16"/>
      <c r="QI87" s="16"/>
      <c r="QJ87" s="16"/>
      <c r="QK87" s="16"/>
      <c r="QL87" s="16"/>
      <c r="QM87" s="16"/>
      <c r="QN87" s="16"/>
      <c r="QO87" s="16"/>
      <c r="QP87" s="16"/>
      <c r="QQ87" s="16"/>
      <c r="QR87" s="16"/>
      <c r="QS87" s="16"/>
      <c r="QT87" s="16"/>
      <c r="QU87" s="16"/>
      <c r="QV87" s="16"/>
      <c r="QW87" s="16"/>
      <c r="QX87" s="16"/>
      <c r="QY87" s="16"/>
      <c r="QZ87" s="16"/>
      <c r="RA87" s="16"/>
      <c r="RB87" s="16"/>
      <c r="RC87" s="16"/>
      <c r="RD87" s="16"/>
      <c r="RE87" s="16"/>
      <c r="RF87" s="16"/>
      <c r="RG87" s="16"/>
      <c r="RH87" s="16"/>
      <c r="RI87" s="16"/>
      <c r="RJ87" s="16"/>
      <c r="RK87" s="16"/>
      <c r="RL87" s="16"/>
      <c r="RM87" s="16"/>
      <c r="RN87" s="16"/>
      <c r="RO87" s="16"/>
      <c r="RP87" s="16"/>
      <c r="RQ87" s="16"/>
      <c r="RR87" s="16"/>
      <c r="RS87" s="16"/>
      <c r="RT87" s="16"/>
      <c r="RU87" s="16"/>
      <c r="RV87" s="16"/>
      <c r="RW87" s="16"/>
      <c r="RX87" s="16"/>
      <c r="RY87" s="16"/>
      <c r="RZ87" s="16"/>
      <c r="SA87" s="16"/>
      <c r="SB87" s="16"/>
      <c r="SC87" s="16"/>
      <c r="SD87" s="16"/>
      <c r="SE87" s="16"/>
      <c r="SF87" s="16"/>
      <c r="SG87" s="16"/>
      <c r="SH87" s="16"/>
      <c r="SI87" s="16"/>
      <c r="SJ87" s="16"/>
      <c r="SK87" s="16"/>
      <c r="SL87" s="16"/>
      <c r="SM87" s="16"/>
      <c r="SN87" s="16"/>
      <c r="SO87" s="16"/>
      <c r="SP87" s="16"/>
      <c r="SQ87" s="16"/>
      <c r="SR87" s="16"/>
      <c r="SS87" s="16"/>
      <c r="ST87" s="16"/>
      <c r="SU87" s="16"/>
      <c r="SV87" s="16"/>
      <c r="SW87" s="16"/>
      <c r="SX87" s="16"/>
      <c r="SY87" s="16"/>
      <c r="SZ87" s="16"/>
      <c r="TA87" s="16"/>
      <c r="TB87" s="16"/>
      <c r="TC87" s="16"/>
      <c r="TD87" s="16"/>
      <c r="TE87" s="16"/>
      <c r="TF87" s="16"/>
      <c r="TG87" s="16"/>
      <c r="TH87" s="16"/>
      <c r="TI87" s="16"/>
      <c r="TJ87" s="16"/>
      <c r="TK87" s="16"/>
      <c r="TL87" s="16"/>
      <c r="TM87" s="16"/>
      <c r="TN87" s="16"/>
      <c r="TO87" s="16"/>
      <c r="TP87" s="16"/>
      <c r="TQ87" s="16"/>
      <c r="TR87" s="16"/>
      <c r="TS87" s="16"/>
      <c r="TT87" s="16"/>
      <c r="TU87" s="16"/>
      <c r="TV87" s="16"/>
      <c r="TW87" s="16"/>
      <c r="TX87" s="16"/>
      <c r="TY87" s="16"/>
      <c r="TZ87" s="16"/>
      <c r="UA87" s="16"/>
      <c r="UB87" s="16"/>
      <c r="UC87" s="16"/>
      <c r="UD87" s="16"/>
      <c r="UE87" s="16"/>
      <c r="UF87" s="16"/>
      <c r="UG87" s="16"/>
      <c r="UH87" s="16"/>
      <c r="UI87" s="16"/>
      <c r="UJ87" s="16"/>
      <c r="UK87" s="16"/>
      <c r="UL87" s="16"/>
      <c r="UM87" s="16"/>
      <c r="UN87" s="16"/>
      <c r="UO87" s="16"/>
      <c r="UP87" s="16"/>
      <c r="UQ87" s="16"/>
      <c r="UR87" s="16"/>
      <c r="US87" s="16"/>
      <c r="UT87" s="16"/>
      <c r="UU87" s="16"/>
      <c r="UV87" s="16"/>
      <c r="UW87" s="16"/>
      <c r="UX87" s="16"/>
      <c r="UY87" s="16"/>
      <c r="UZ87" s="16"/>
      <c r="VA87" s="16"/>
      <c r="VB87" s="16"/>
      <c r="VC87" s="16"/>
      <c r="VD87" s="16"/>
      <c r="VE87" s="16"/>
      <c r="VF87" s="16"/>
      <c r="VG87" s="16"/>
      <c r="VH87" s="16"/>
      <c r="VI87" s="16"/>
      <c r="VJ87" s="16"/>
      <c r="VK87" s="16"/>
      <c r="VL87" s="16"/>
      <c r="VM87" s="16"/>
      <c r="VN87" s="16"/>
      <c r="VO87" s="16"/>
      <c r="VP87" s="16"/>
      <c r="VQ87" s="16"/>
      <c r="VR87" s="16"/>
      <c r="VS87" s="16"/>
      <c r="VT87" s="16"/>
      <c r="VU87" s="16"/>
      <c r="VV87" s="16"/>
      <c r="VW87" s="16"/>
      <c r="VX87" s="16"/>
      <c r="VY87" s="16"/>
      <c r="VZ87" s="16"/>
      <c r="WA87" s="16"/>
      <c r="WB87" s="16"/>
      <c r="WC87" s="16"/>
      <c r="WD87" s="16"/>
      <c r="WE87" s="16"/>
      <c r="WF87" s="16"/>
      <c r="WG87" s="16"/>
      <c r="WH87" s="16"/>
      <c r="WI87" s="16"/>
      <c r="WJ87" s="16"/>
      <c r="WK87" s="16"/>
      <c r="WL87" s="16"/>
      <c r="WM87" s="16"/>
      <c r="WN87" s="16"/>
      <c r="WO87" s="16"/>
      <c r="WP87" s="16"/>
      <c r="WQ87" s="16"/>
      <c r="WR87" s="16"/>
      <c r="WS87" s="16"/>
      <c r="WT87" s="16"/>
      <c r="WU87" s="16"/>
      <c r="WV87" s="16"/>
      <c r="WW87" s="16"/>
      <c r="WX87" s="16"/>
      <c r="WY87" s="16"/>
      <c r="WZ87" s="16"/>
      <c r="XA87" s="16"/>
      <c r="XB87" s="16"/>
      <c r="XC87" s="16"/>
      <c r="XD87" s="16"/>
      <c r="XE87" s="16"/>
      <c r="XF87" s="16"/>
      <c r="XG87" s="16"/>
      <c r="XH87" s="16"/>
      <c r="XI87" s="16"/>
      <c r="XJ87" s="16"/>
      <c r="XK87" s="16"/>
      <c r="XL87" s="16"/>
      <c r="XM87" s="16"/>
      <c r="XN87" s="16"/>
      <c r="XO87" s="16"/>
      <c r="XP87" s="16"/>
      <c r="XQ87" s="16"/>
      <c r="XR87" s="16"/>
      <c r="XS87" s="16"/>
      <c r="XT87" s="16"/>
      <c r="XU87" s="16"/>
      <c r="XV87" s="16"/>
      <c r="XW87" s="16"/>
      <c r="XX87" s="16"/>
      <c r="XY87" s="16"/>
      <c r="XZ87" s="16"/>
      <c r="YA87" s="16"/>
      <c r="YB87" s="16"/>
      <c r="YC87" s="16"/>
      <c r="YD87" s="16"/>
      <c r="YE87" s="16"/>
      <c r="YF87" s="16"/>
      <c r="YG87" s="16"/>
      <c r="YH87" s="16"/>
      <c r="YI87" s="16"/>
      <c r="YJ87" s="16"/>
      <c r="YK87" s="16"/>
      <c r="YL87" s="16"/>
      <c r="YM87" s="16"/>
      <c r="YN87" s="16"/>
      <c r="YO87" s="16"/>
      <c r="YP87" s="16"/>
      <c r="YQ87" s="16"/>
      <c r="YR87" s="16"/>
      <c r="YS87" s="16"/>
      <c r="YT87" s="16"/>
      <c r="YU87" s="16"/>
      <c r="YV87" s="16"/>
      <c r="YW87" s="16"/>
      <c r="YX87" s="16"/>
      <c r="YY87" s="16"/>
      <c r="YZ87" s="16"/>
      <c r="ZA87" s="16"/>
      <c r="ZB87" s="16"/>
      <c r="ZC87" s="16"/>
      <c r="ZD87" s="16"/>
      <c r="ZE87" s="16"/>
      <c r="ZF87" s="16"/>
      <c r="ZG87" s="16"/>
      <c r="ZH87" s="16"/>
      <c r="ZI87" s="16"/>
      <c r="ZJ87" s="16"/>
      <c r="ZK87" s="16"/>
      <c r="ZL87" s="16"/>
      <c r="ZM87" s="16"/>
      <c r="ZN87" s="16"/>
      <c r="ZO87" s="16"/>
      <c r="ZP87" s="16"/>
      <c r="ZQ87" s="16"/>
      <c r="ZR87" s="16"/>
      <c r="ZS87" s="16"/>
      <c r="ZT87" s="16"/>
      <c r="ZU87" s="16"/>
      <c r="ZV87" s="16"/>
      <c r="ZW87" s="16"/>
      <c r="ZX87" s="16"/>
      <c r="ZY87" s="16"/>
      <c r="ZZ87" s="16"/>
      <c r="AAA87" s="16"/>
      <c r="AAB87" s="16"/>
      <c r="AAC87" s="16"/>
      <c r="AAD87" s="16"/>
      <c r="AAE87" s="16"/>
      <c r="AAF87" s="16"/>
      <c r="AAG87" s="16"/>
      <c r="AAH87" s="16"/>
      <c r="AAI87" s="16"/>
      <c r="AAJ87" s="16"/>
      <c r="AAK87" s="16"/>
      <c r="AAL87" s="16"/>
      <c r="AAM87" s="16"/>
      <c r="AAN87" s="16"/>
      <c r="AAO87" s="16"/>
      <c r="AAP87" s="16"/>
      <c r="AAQ87" s="16"/>
      <c r="AAR87" s="16"/>
      <c r="AAS87" s="16"/>
      <c r="AAT87" s="16"/>
      <c r="AAU87" s="16"/>
      <c r="AAV87" s="16"/>
      <c r="AAW87" s="16"/>
      <c r="AAX87" s="16"/>
      <c r="AAY87" s="16"/>
      <c r="AAZ87" s="16"/>
      <c r="ABA87" s="16"/>
      <c r="ABB87" s="16"/>
      <c r="ABC87" s="16"/>
      <c r="ABD87" s="16"/>
      <c r="ABE87" s="16"/>
      <c r="ABF87" s="16"/>
      <c r="ABG87" s="16"/>
      <c r="ABH87" s="16"/>
      <c r="ABI87" s="16"/>
      <c r="ABJ87" s="16"/>
      <c r="ABK87" s="16"/>
      <c r="ABL87" s="16"/>
      <c r="ABM87" s="16"/>
      <c r="ABN87" s="16"/>
      <c r="ABO87" s="16"/>
      <c r="ABP87" s="16"/>
      <c r="ABQ87" s="16"/>
      <c r="ABR87" s="16"/>
      <c r="ABS87" s="16"/>
      <c r="ABT87" s="16"/>
      <c r="ABU87" s="16"/>
      <c r="ABV87" s="16"/>
      <c r="ABW87" s="16"/>
      <c r="ABX87" s="16"/>
      <c r="ABY87" s="16"/>
      <c r="ABZ87" s="16"/>
      <c r="ACA87" s="16"/>
      <c r="ACB87" s="16"/>
      <c r="ACC87" s="16"/>
      <c r="ACD87" s="16"/>
      <c r="ACE87" s="16"/>
      <c r="ACF87" s="16"/>
      <c r="ACG87" s="16"/>
      <c r="ACH87" s="16"/>
      <c r="ACI87" s="16"/>
      <c r="ACJ87" s="16"/>
      <c r="ACK87" s="16"/>
      <c r="ACL87" s="16"/>
      <c r="ACM87" s="16"/>
      <c r="ACN87" s="16"/>
      <c r="ACO87" s="16"/>
      <c r="ACP87" s="16"/>
      <c r="ACQ87" s="16"/>
      <c r="ACR87" s="16"/>
      <c r="ACS87" s="16"/>
      <c r="ACT87" s="16"/>
      <c r="ACU87" s="16"/>
      <c r="ACV87" s="16"/>
      <c r="ACW87" s="16"/>
      <c r="ACX87" s="16"/>
      <c r="ACY87" s="16"/>
      <c r="ACZ87" s="16"/>
      <c r="ADA87" s="16"/>
      <c r="ADB87" s="16"/>
      <c r="ADC87" s="16"/>
      <c r="ADD87" s="16"/>
      <c r="ADE87" s="16"/>
      <c r="ADF87" s="16"/>
      <c r="ADG87" s="16"/>
      <c r="ADH87" s="16"/>
      <c r="ADI87" s="16"/>
      <c r="ADJ87" s="16"/>
      <c r="ADK87" s="16"/>
      <c r="ADL87" s="16"/>
      <c r="ADM87" s="16"/>
      <c r="ADN87" s="16"/>
      <c r="ADO87" s="16"/>
      <c r="ADP87" s="16"/>
      <c r="ADQ87" s="16"/>
      <c r="ADR87" s="16"/>
      <c r="ADS87" s="16"/>
      <c r="ADT87" s="16"/>
      <c r="ADU87" s="16"/>
      <c r="ADV87" s="16"/>
      <c r="ADW87" s="16"/>
      <c r="ADX87" s="16"/>
      <c r="ADY87" s="16"/>
      <c r="ADZ87" s="16"/>
      <c r="AEA87" s="16"/>
      <c r="AEB87" s="16"/>
      <c r="AEC87" s="16"/>
      <c r="AED87" s="16"/>
      <c r="AEE87" s="16"/>
      <c r="AEF87" s="16"/>
      <c r="AEG87" s="16"/>
      <c r="AEH87" s="16"/>
      <c r="AEI87" s="16"/>
      <c r="AEJ87" s="16"/>
      <c r="AEK87" s="16"/>
      <c r="AEL87" s="16"/>
      <c r="AEM87" s="16"/>
      <c r="AEN87" s="16"/>
      <c r="AEO87" s="16"/>
      <c r="AEP87" s="16"/>
      <c r="AEQ87" s="16"/>
      <c r="AER87" s="16"/>
      <c r="AES87" s="16"/>
      <c r="AET87" s="16"/>
      <c r="AEU87" s="16"/>
      <c r="AEV87" s="16"/>
      <c r="AEW87" s="16"/>
      <c r="AEX87" s="16"/>
      <c r="AEY87" s="16"/>
      <c r="AEZ87" s="16"/>
      <c r="AFA87" s="16"/>
      <c r="AFB87" s="16"/>
      <c r="AFC87" s="16"/>
      <c r="AFD87" s="16"/>
      <c r="AFE87" s="16"/>
      <c r="AFF87" s="16"/>
      <c r="AFG87" s="16"/>
      <c r="AFH87" s="16"/>
      <c r="AFI87" s="16"/>
      <c r="AFJ87" s="16"/>
      <c r="AFK87" s="16"/>
      <c r="AFL87" s="16"/>
      <c r="AFM87" s="16"/>
      <c r="AFN87" s="16"/>
      <c r="AFO87" s="16"/>
      <c r="AFP87" s="16"/>
      <c r="AFQ87" s="16"/>
      <c r="AFR87" s="16"/>
      <c r="AFS87" s="16"/>
      <c r="AFT87" s="16"/>
      <c r="AFU87" s="16"/>
      <c r="AFV87" s="16"/>
      <c r="AFW87" s="16"/>
      <c r="AFX87" s="16"/>
      <c r="AFY87" s="16"/>
      <c r="AFZ87" s="16"/>
      <c r="AGA87" s="16"/>
      <c r="AGB87" s="16"/>
      <c r="AGC87" s="16"/>
      <c r="AGD87" s="16"/>
      <c r="AGE87" s="16"/>
      <c r="AGF87" s="16"/>
      <c r="AGG87" s="16"/>
      <c r="AGH87" s="16"/>
      <c r="AGI87" s="16"/>
      <c r="AGJ87" s="16"/>
      <c r="AGK87" s="16"/>
      <c r="AGL87" s="16"/>
      <c r="AGM87" s="16"/>
      <c r="AGN87" s="16"/>
      <c r="AGO87" s="16"/>
      <c r="AGP87" s="16"/>
      <c r="AGQ87" s="16"/>
      <c r="AGR87" s="16"/>
      <c r="AGS87" s="16"/>
      <c r="AGT87" s="16"/>
      <c r="AGU87" s="16"/>
      <c r="AGV87" s="16"/>
      <c r="AGW87" s="16"/>
      <c r="AGX87" s="16"/>
      <c r="AGY87" s="16"/>
      <c r="AGZ87" s="16"/>
      <c r="AHA87" s="16"/>
      <c r="AHB87" s="16"/>
      <c r="AHC87" s="16"/>
      <c r="AHD87" s="16"/>
      <c r="AHE87" s="16"/>
      <c r="AHF87" s="16"/>
      <c r="AHG87" s="16"/>
      <c r="AHH87" s="16"/>
      <c r="AHI87" s="16"/>
      <c r="AHJ87" s="16"/>
      <c r="AHK87" s="16"/>
      <c r="AHL87" s="16"/>
      <c r="AHM87" s="16"/>
      <c r="AHN87" s="16"/>
      <c r="AHO87" s="16"/>
      <c r="AHP87" s="16"/>
      <c r="AHQ87" s="16"/>
      <c r="AHR87" s="16"/>
      <c r="AHS87" s="16"/>
      <c r="AHT87" s="16"/>
      <c r="AHU87" s="16"/>
      <c r="AHV87" s="16"/>
      <c r="AHW87" s="16"/>
      <c r="AHX87" s="16"/>
      <c r="AHY87" s="16"/>
      <c r="AHZ87" s="16"/>
      <c r="AIA87" s="16"/>
      <c r="AIB87" s="16"/>
      <c r="AIC87" s="16"/>
      <c r="AID87" s="16"/>
      <c r="AIE87" s="16"/>
      <c r="AIF87" s="16"/>
      <c r="AIG87" s="16"/>
      <c r="AIH87" s="16"/>
      <c r="AII87" s="16"/>
      <c r="AIJ87" s="16"/>
      <c r="AIK87" s="16"/>
      <c r="AIL87" s="16"/>
      <c r="AIM87" s="16"/>
      <c r="AIN87" s="16"/>
      <c r="AIO87" s="16"/>
      <c r="AIP87" s="16"/>
      <c r="AIQ87" s="16"/>
      <c r="AIR87" s="16"/>
      <c r="AIS87" s="16"/>
      <c r="AIT87" s="16"/>
      <c r="AIU87" s="16"/>
      <c r="AIV87" s="16"/>
      <c r="AIW87" s="16"/>
      <c r="AIX87" s="16"/>
      <c r="AIY87" s="16"/>
      <c r="AIZ87" s="16"/>
      <c r="AJA87" s="16"/>
      <c r="AJB87" s="16"/>
      <c r="AJC87" s="16"/>
      <c r="AJD87" s="16"/>
      <c r="AJE87" s="16"/>
      <c r="AJF87" s="16"/>
      <c r="AJG87" s="16"/>
      <c r="AJH87" s="16"/>
      <c r="AJI87" s="16"/>
      <c r="AJJ87" s="16"/>
      <c r="AJK87" s="16"/>
      <c r="AJL87" s="16"/>
      <c r="AJM87" s="16"/>
      <c r="AJN87" s="16"/>
      <c r="AJO87" s="16"/>
      <c r="AJP87" s="16"/>
      <c r="AJQ87" s="16"/>
      <c r="AJR87" s="16"/>
      <c r="AJS87" s="16"/>
      <c r="AJT87" s="16"/>
      <c r="AJU87" s="16"/>
      <c r="AJV87" s="16"/>
      <c r="AJW87" s="16"/>
      <c r="AJX87" s="16"/>
      <c r="AJY87" s="16"/>
      <c r="AJZ87" s="16"/>
      <c r="AKA87" s="16"/>
      <c r="AKB87" s="16"/>
      <c r="AKC87" s="16"/>
      <c r="AKD87" s="16"/>
      <c r="AKE87" s="16"/>
      <c r="AKF87" s="16"/>
      <c r="AKG87" s="16"/>
      <c r="AKH87" s="16"/>
      <c r="AKI87" s="16"/>
      <c r="AKJ87" s="16"/>
      <c r="AKK87" s="16"/>
      <c r="AKL87" s="16"/>
      <c r="AKM87" s="16"/>
      <c r="AKN87" s="16"/>
      <c r="AKO87" s="16"/>
      <c r="AKP87" s="16"/>
      <c r="AKQ87" s="16"/>
      <c r="AKR87" s="16"/>
      <c r="AKS87" s="16"/>
      <c r="AKT87" s="16"/>
      <c r="AKU87" s="16"/>
      <c r="AKV87" s="16"/>
      <c r="AKW87" s="16"/>
      <c r="AKX87" s="16"/>
      <c r="AKY87" s="16"/>
      <c r="AKZ87" s="16"/>
      <c r="ALA87" s="16"/>
      <c r="ALB87" s="16"/>
      <c r="ALC87" s="16"/>
      <c r="ALD87" s="16"/>
      <c r="ALE87" s="16"/>
      <c r="ALF87" s="16"/>
      <c r="ALG87" s="16"/>
      <c r="ALH87" s="16"/>
      <c r="ALI87" s="16"/>
      <c r="ALJ87" s="16"/>
      <c r="ALK87" s="16"/>
      <c r="ALL87" s="16"/>
    </row>
    <row r="88" spans="1:1000" customFormat="1" ht="12.75" x14ac:dyDescent="0.2">
      <c r="A88" s="41" t="str">
        <f ca="1">IF(_xll.TM1RPTELLEV($H$75,$H88)=0,"Root",IF(OR(_xll.ELLEV($B$10,$H88)=0,_xll.TM1RPTELLEV($H$75,$H88)+1&gt;=VALUE($L$29)),"Base","Default"))</f>
        <v>Default</v>
      </c>
      <c r="B88" s="16"/>
      <c r="C88" s="16" t="str">
        <f ca="1">_xll.DBRW($G$16,$H88,C$38)</f>
        <v>-1</v>
      </c>
      <c r="D88" s="16">
        <f ca="1">_xll.DBRW($D$16,E$7,$H$33,$E$9,$H88,$D$11,$H$34,$D$38)</f>
        <v>0</v>
      </c>
      <c r="E88" s="25">
        <f ca="1">_xll.DBRW($E$16,E$7,$H$33,$E$9,$H88,$D$11,E$38,E$12,E$13)</f>
        <v>0</v>
      </c>
      <c r="F88" s="22"/>
      <c r="G88" s="44" t="str">
        <f ca="1">_xll.DBRW($G$16,$H88,G$13)&amp;IF(_xll.ELLEV($B$10,$H88)&lt;&gt;0,"",IF($D88&lt;&gt;0,"Annual",IF($E88&lt;&gt;0,"LID","")))</f>
        <v/>
      </c>
      <c r="H88" s="114" t="s">
        <v>200</v>
      </c>
      <c r="I88" s="46">
        <f ca="1">_xll.DBRW($B$17,I$7,$H$33,$D$9,$H88,$D$11,I$12,I$13)</f>
        <v>1751085.552722319</v>
      </c>
      <c r="J88" s="46">
        <f ca="1">_xll.DBRW($B$17,J$7,$H$33,$D$9,$H88,$D$11,J$12,J$13)</f>
        <v>-35391.066761607755</v>
      </c>
      <c r="K88" s="46">
        <f ca="1">_xll.DBRW($B$17,K$7,$H$33,$D$9,$H88,$D$11,K$12,K$13)</f>
        <v>-8442.0252270624023</v>
      </c>
      <c r="L88" s="46">
        <f ca="1">_xll.DBRW($B$17,L$7,$H$33,$D$9,$H88,$D$11,L$12,L$13)</f>
        <v>-19290.420867691329</v>
      </c>
      <c r="M88" s="46">
        <f ca="1">_xll.DBRW($B$17,M$7,$H$33,$D$9,$H88,$D$11,M$12,M$13)</f>
        <v>48874.451390170492</v>
      </c>
      <c r="N88" s="46">
        <f ca="1">_xll.DBRW($B$17,N$7,$H$33,$D$9,$H88,$D$11,N$12,N$13)</f>
        <v>25302.615584596959</v>
      </c>
      <c r="O88" s="46">
        <f ca="1">_xll.DBRW($B$17,O$7,$H$33,$D$9,$H88,$D$11,O$12,O$13)</f>
        <v>27436.528590863509</v>
      </c>
      <c r="P88" s="46">
        <f ca="1">_xll.DBRW($B$17,P$7,$H$33,$D$9,$H88,$D$11,P$12,P$13)</f>
        <v>-35391.066761607755</v>
      </c>
      <c r="Q88" s="46">
        <f ca="1">_xll.DBRW($B$17,Q$7,$H$33,$D$9,$H88,$D$11,Q$12,Q$13)</f>
        <v>-8442.0252270624023</v>
      </c>
      <c r="R88" s="46">
        <f ca="1">_xll.DBRW($B$17,R$7,$H$33,$D$9,$H88,$D$11,R$12,R$13)</f>
        <v>28885.083811080869</v>
      </c>
      <c r="S88" s="46">
        <f ca="1">_xll.DBRW($B$17,S$7,$H$33,$D$9,$H88,$D$11,S$12,S$13)</f>
        <v>48874.451390170492</v>
      </c>
      <c r="T88" s="46">
        <f ca="1">_xll.DBRW($B$17,T$7,$H$33,$D$9,$H88,$D$11,T$12,T$13)</f>
        <v>38581.794436315271</v>
      </c>
      <c r="U88" s="46">
        <f ca="1">_xll.DBRW($B$17,U$7,$H$33,$D$9,$H88,$D$11,U$12,U$13)</f>
        <v>64138.442872883192</v>
      </c>
      <c r="V88" s="46">
        <f ca="1">_xll.DBRW($B$17,V$7,$H$33,$D$9,$H88,$D$11,V$12,V$13)</f>
        <v>1926222.3159533679</v>
      </c>
      <c r="W88" s="16"/>
      <c r="X88" s="46">
        <f ca="1">_xll.DBRW($B$17,X$7,$H$33,$D$9,$H88,$D$11,X$12,X$13)</f>
        <v>2015960.0105418563</v>
      </c>
      <c r="Y88" s="99">
        <f t="shared" ca="1" si="8"/>
        <v>4.4513628305736352E-2</v>
      </c>
      <c r="Z88" s="16"/>
      <c r="AA88" s="46">
        <f ca="1">_xll.DBRW($B$17,AA$7,$H$33,$D$9,$H88,$D$11,AA$12,AA$13)</f>
        <v>0</v>
      </c>
      <c r="AB88" s="99" t="str">
        <f t="shared" ca="1" si="9"/>
        <v/>
      </c>
      <c r="AC88" s="16"/>
      <c r="AD88" s="109" t="str">
        <f ca="1">_xll.DBRW($B$17,AD$7,$H$33,$D$9,$H88,$D$11,AD$12,AD$13)</f>
        <v/>
      </c>
      <c r="AE88" s="109" t="str">
        <f ca="1">_xll.DBRW($B$17,AE$7,$H$33,$D$9,$H88,$D$11,AE$12,AE$13)</f>
        <v/>
      </c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  <c r="DL88" s="16"/>
      <c r="DM88" s="16"/>
      <c r="DN88" s="16"/>
      <c r="DO88" s="16"/>
      <c r="DP88" s="16"/>
      <c r="DQ88" s="16"/>
      <c r="DR88" s="16"/>
      <c r="DS88" s="16"/>
      <c r="DT88" s="16"/>
      <c r="DU88" s="16"/>
      <c r="DV88" s="16"/>
      <c r="DW88" s="16"/>
      <c r="DX88" s="16"/>
      <c r="DY88" s="16"/>
      <c r="DZ88" s="16"/>
      <c r="EA88" s="16"/>
      <c r="EB88" s="16"/>
      <c r="EC88" s="16"/>
      <c r="ED88" s="16"/>
      <c r="EE88" s="16"/>
      <c r="EF88" s="16"/>
      <c r="EG88" s="16"/>
      <c r="EH88" s="16"/>
      <c r="EI88" s="16"/>
      <c r="EJ88" s="16"/>
      <c r="EK88" s="16"/>
      <c r="EL88" s="16"/>
      <c r="EM88" s="16"/>
      <c r="EN88" s="16"/>
      <c r="EO88" s="16"/>
      <c r="EP88" s="16"/>
      <c r="EQ88" s="16"/>
      <c r="ER88" s="16"/>
      <c r="ES88" s="16"/>
      <c r="ET88" s="16"/>
      <c r="EU88" s="16"/>
      <c r="EV88" s="16"/>
      <c r="EW88" s="16"/>
      <c r="EX88" s="16"/>
      <c r="EY88" s="16"/>
      <c r="EZ88" s="16"/>
      <c r="FA88" s="16"/>
      <c r="FB88" s="16"/>
      <c r="FC88" s="16"/>
      <c r="FD88" s="16"/>
      <c r="FE88" s="16"/>
      <c r="FF88" s="16"/>
      <c r="FG88" s="16"/>
      <c r="FH88" s="16"/>
      <c r="FI88" s="16"/>
      <c r="FJ88" s="16"/>
      <c r="FK88" s="16"/>
      <c r="FL88" s="16"/>
      <c r="FM88" s="16"/>
      <c r="FN88" s="16"/>
      <c r="FO88" s="16"/>
      <c r="FP88" s="16"/>
      <c r="FQ88" s="16"/>
      <c r="FR88" s="16"/>
      <c r="FS88" s="16"/>
      <c r="FT88" s="16"/>
      <c r="FU88" s="16"/>
      <c r="FV88" s="16"/>
      <c r="FW88" s="16"/>
      <c r="FX88" s="16"/>
      <c r="FY88" s="16"/>
      <c r="FZ88" s="16"/>
      <c r="GA88" s="16"/>
      <c r="GB88" s="16"/>
      <c r="GC88" s="16"/>
      <c r="GD88" s="16"/>
      <c r="GE88" s="16"/>
      <c r="GF88" s="16"/>
      <c r="GG88" s="16"/>
      <c r="GH88" s="16"/>
      <c r="GI88" s="16"/>
      <c r="GJ88" s="16"/>
      <c r="GK88" s="16"/>
      <c r="GL88" s="16"/>
      <c r="GM88" s="16"/>
      <c r="GN88" s="16"/>
      <c r="GO88" s="16"/>
      <c r="GP88" s="16"/>
      <c r="GQ88" s="16"/>
      <c r="GR88" s="16"/>
      <c r="GS88" s="16"/>
      <c r="GT88" s="16"/>
      <c r="GU88" s="16"/>
      <c r="GV88" s="16"/>
      <c r="GW88" s="16"/>
      <c r="GX88" s="16"/>
      <c r="GY88" s="16"/>
      <c r="GZ88" s="16"/>
      <c r="HA88" s="16"/>
      <c r="HB88" s="16"/>
      <c r="HC88" s="16"/>
      <c r="HD88" s="16"/>
      <c r="HE88" s="16"/>
      <c r="HF88" s="16"/>
      <c r="HG88" s="16"/>
      <c r="HH88" s="16"/>
      <c r="HI88" s="16"/>
      <c r="HJ88" s="16"/>
      <c r="HK88" s="16"/>
      <c r="HL88" s="16"/>
      <c r="HM88" s="16"/>
      <c r="HN88" s="16"/>
      <c r="HO88" s="16"/>
      <c r="HP88" s="16"/>
      <c r="HQ88" s="16"/>
      <c r="HR88" s="16"/>
      <c r="HS88" s="16"/>
      <c r="HT88" s="16"/>
      <c r="HU88" s="16"/>
      <c r="HV88" s="16"/>
      <c r="HW88" s="16"/>
      <c r="HX88" s="16"/>
      <c r="HY88" s="16"/>
      <c r="HZ88" s="16"/>
      <c r="IA88" s="16"/>
      <c r="IB88" s="16"/>
      <c r="IC88" s="16"/>
      <c r="ID88" s="16"/>
      <c r="IE88" s="16"/>
      <c r="IF88" s="16"/>
      <c r="IG88" s="16"/>
      <c r="IH88" s="16"/>
      <c r="II88" s="16"/>
      <c r="IJ88" s="16"/>
      <c r="IK88" s="16"/>
      <c r="IL88" s="16"/>
      <c r="IM88" s="16"/>
      <c r="IN88" s="16"/>
      <c r="IO88" s="16"/>
      <c r="IP88" s="16"/>
      <c r="IQ88" s="16"/>
      <c r="IR88" s="16"/>
      <c r="IS88" s="16"/>
      <c r="IT88" s="16"/>
      <c r="IU88" s="16"/>
      <c r="IV88" s="16"/>
      <c r="IW88" s="16"/>
      <c r="IX88" s="16"/>
      <c r="IY88" s="16"/>
      <c r="IZ88" s="16"/>
      <c r="JA88" s="16"/>
      <c r="JB88" s="16"/>
      <c r="JC88" s="16"/>
      <c r="JD88" s="16"/>
      <c r="JE88" s="16"/>
      <c r="JF88" s="16"/>
      <c r="JG88" s="16"/>
      <c r="JH88" s="16"/>
      <c r="JI88" s="16"/>
      <c r="JJ88" s="16"/>
      <c r="JK88" s="16"/>
      <c r="JL88" s="16"/>
      <c r="JM88" s="16"/>
      <c r="JN88" s="16"/>
      <c r="JO88" s="16"/>
      <c r="JP88" s="16"/>
      <c r="JQ88" s="16"/>
      <c r="JR88" s="16"/>
      <c r="JS88" s="16"/>
      <c r="JT88" s="16"/>
      <c r="JU88" s="16"/>
      <c r="JV88" s="16"/>
      <c r="JW88" s="16"/>
      <c r="JX88" s="16"/>
      <c r="JY88" s="16"/>
      <c r="JZ88" s="16"/>
      <c r="KA88" s="16"/>
      <c r="KB88" s="16"/>
      <c r="KC88" s="16"/>
      <c r="KD88" s="16"/>
      <c r="KE88" s="16"/>
      <c r="KF88" s="16"/>
      <c r="KG88" s="16"/>
      <c r="KH88" s="16"/>
      <c r="KI88" s="16"/>
      <c r="KJ88" s="16"/>
      <c r="KK88" s="16"/>
      <c r="KL88" s="16"/>
      <c r="KM88" s="16"/>
      <c r="KN88" s="16"/>
      <c r="KO88" s="16"/>
      <c r="KP88" s="16"/>
      <c r="KQ88" s="16"/>
      <c r="KR88" s="16"/>
      <c r="KS88" s="16"/>
      <c r="KT88" s="16"/>
      <c r="KU88" s="16"/>
      <c r="KV88" s="16"/>
      <c r="KW88" s="16"/>
      <c r="KX88" s="16"/>
      <c r="KY88" s="16"/>
      <c r="KZ88" s="16"/>
      <c r="LA88" s="16"/>
      <c r="LB88" s="16"/>
      <c r="LC88" s="16"/>
      <c r="LD88" s="16"/>
      <c r="LE88" s="16"/>
      <c r="LF88" s="16"/>
      <c r="LG88" s="16"/>
      <c r="LH88" s="16"/>
      <c r="LI88" s="16"/>
      <c r="LJ88" s="16"/>
      <c r="LK88" s="16"/>
      <c r="LL88" s="16"/>
      <c r="LM88" s="16"/>
      <c r="LN88" s="16"/>
      <c r="LO88" s="16"/>
      <c r="LP88" s="16"/>
      <c r="LQ88" s="16"/>
      <c r="LR88" s="16"/>
      <c r="LS88" s="16"/>
      <c r="LT88" s="16"/>
      <c r="LU88" s="16"/>
      <c r="LV88" s="16"/>
      <c r="LW88" s="16"/>
      <c r="LX88" s="16"/>
      <c r="LY88" s="16"/>
      <c r="LZ88" s="16"/>
      <c r="MA88" s="16"/>
      <c r="MB88" s="16"/>
      <c r="MC88" s="16"/>
      <c r="MD88" s="16"/>
      <c r="ME88" s="16"/>
      <c r="MF88" s="16"/>
      <c r="MG88" s="16"/>
      <c r="MH88" s="16"/>
      <c r="MI88" s="16"/>
      <c r="MJ88" s="16"/>
      <c r="MK88" s="16"/>
      <c r="ML88" s="16"/>
      <c r="MM88" s="16"/>
      <c r="MN88" s="16"/>
      <c r="MO88" s="16"/>
      <c r="MP88" s="16"/>
      <c r="MQ88" s="16"/>
      <c r="MR88" s="16"/>
      <c r="MS88" s="16"/>
      <c r="MT88" s="16"/>
      <c r="MU88" s="16"/>
      <c r="MV88" s="16"/>
      <c r="MW88" s="16"/>
      <c r="MX88" s="16"/>
      <c r="MY88" s="16"/>
      <c r="MZ88" s="16"/>
      <c r="NA88" s="16"/>
      <c r="NB88" s="16"/>
      <c r="NC88" s="16"/>
      <c r="ND88" s="16"/>
      <c r="NE88" s="16"/>
      <c r="NF88" s="16"/>
      <c r="NG88" s="16"/>
      <c r="NH88" s="16"/>
      <c r="NI88" s="16"/>
      <c r="NJ88" s="16"/>
      <c r="NK88" s="16"/>
      <c r="NL88" s="16"/>
      <c r="NM88" s="16"/>
      <c r="NN88" s="16"/>
      <c r="NO88" s="16"/>
      <c r="NP88" s="16"/>
      <c r="NQ88" s="16"/>
      <c r="NR88" s="16"/>
      <c r="NS88" s="16"/>
      <c r="NT88" s="16"/>
      <c r="NU88" s="16"/>
      <c r="NV88" s="16"/>
      <c r="NW88" s="16"/>
      <c r="NX88" s="16"/>
      <c r="NY88" s="16"/>
      <c r="NZ88" s="16"/>
      <c r="OA88" s="16"/>
      <c r="OB88" s="16"/>
      <c r="OC88" s="16"/>
      <c r="OD88" s="16"/>
      <c r="OE88" s="16"/>
      <c r="OF88" s="16"/>
      <c r="OG88" s="16"/>
      <c r="OH88" s="16"/>
      <c r="OI88" s="16"/>
      <c r="OJ88" s="16"/>
      <c r="OK88" s="16"/>
      <c r="OL88" s="16"/>
      <c r="OM88" s="16"/>
      <c r="ON88" s="16"/>
      <c r="OO88" s="16"/>
      <c r="OP88" s="16"/>
      <c r="OQ88" s="16"/>
      <c r="OR88" s="16"/>
      <c r="OS88" s="16"/>
      <c r="OT88" s="16"/>
      <c r="OU88" s="16"/>
      <c r="OV88" s="16"/>
      <c r="OW88" s="16"/>
      <c r="OX88" s="16"/>
      <c r="OY88" s="16"/>
      <c r="OZ88" s="16"/>
      <c r="PA88" s="16"/>
      <c r="PB88" s="16"/>
      <c r="PC88" s="16"/>
      <c r="PD88" s="16"/>
      <c r="PE88" s="16"/>
      <c r="PF88" s="16"/>
      <c r="PG88" s="16"/>
      <c r="PH88" s="16"/>
      <c r="PI88" s="16"/>
      <c r="PJ88" s="16"/>
      <c r="PK88" s="16"/>
      <c r="PL88" s="16"/>
      <c r="PM88" s="16"/>
      <c r="PN88" s="16"/>
      <c r="PO88" s="16"/>
      <c r="PP88" s="16"/>
      <c r="PQ88" s="16"/>
      <c r="PR88" s="16"/>
      <c r="PS88" s="16"/>
      <c r="PT88" s="16"/>
      <c r="PU88" s="16"/>
      <c r="PV88" s="16"/>
      <c r="PW88" s="16"/>
      <c r="PX88" s="16"/>
      <c r="PY88" s="16"/>
      <c r="PZ88" s="16"/>
      <c r="QA88" s="16"/>
      <c r="QB88" s="16"/>
      <c r="QC88" s="16"/>
      <c r="QD88" s="16"/>
      <c r="QE88" s="16"/>
      <c r="QF88" s="16"/>
      <c r="QG88" s="16"/>
      <c r="QH88" s="16"/>
      <c r="QI88" s="16"/>
      <c r="QJ88" s="16"/>
      <c r="QK88" s="16"/>
      <c r="QL88" s="16"/>
      <c r="QM88" s="16"/>
      <c r="QN88" s="16"/>
      <c r="QO88" s="16"/>
      <c r="QP88" s="16"/>
      <c r="QQ88" s="16"/>
      <c r="QR88" s="16"/>
      <c r="QS88" s="16"/>
      <c r="QT88" s="16"/>
      <c r="QU88" s="16"/>
      <c r="QV88" s="16"/>
      <c r="QW88" s="16"/>
      <c r="QX88" s="16"/>
      <c r="QY88" s="16"/>
      <c r="QZ88" s="16"/>
      <c r="RA88" s="16"/>
      <c r="RB88" s="16"/>
      <c r="RC88" s="16"/>
      <c r="RD88" s="16"/>
      <c r="RE88" s="16"/>
      <c r="RF88" s="16"/>
      <c r="RG88" s="16"/>
      <c r="RH88" s="16"/>
      <c r="RI88" s="16"/>
      <c r="RJ88" s="16"/>
      <c r="RK88" s="16"/>
      <c r="RL88" s="16"/>
      <c r="RM88" s="16"/>
      <c r="RN88" s="16"/>
      <c r="RO88" s="16"/>
      <c r="RP88" s="16"/>
      <c r="RQ88" s="16"/>
      <c r="RR88" s="16"/>
      <c r="RS88" s="16"/>
      <c r="RT88" s="16"/>
      <c r="RU88" s="16"/>
      <c r="RV88" s="16"/>
      <c r="RW88" s="16"/>
      <c r="RX88" s="16"/>
      <c r="RY88" s="16"/>
      <c r="RZ88" s="16"/>
      <c r="SA88" s="16"/>
      <c r="SB88" s="16"/>
      <c r="SC88" s="16"/>
      <c r="SD88" s="16"/>
      <c r="SE88" s="16"/>
      <c r="SF88" s="16"/>
      <c r="SG88" s="16"/>
      <c r="SH88" s="16"/>
      <c r="SI88" s="16"/>
      <c r="SJ88" s="16"/>
      <c r="SK88" s="16"/>
      <c r="SL88" s="16"/>
      <c r="SM88" s="16"/>
      <c r="SN88" s="16"/>
      <c r="SO88" s="16"/>
      <c r="SP88" s="16"/>
      <c r="SQ88" s="16"/>
      <c r="SR88" s="16"/>
      <c r="SS88" s="16"/>
      <c r="ST88" s="16"/>
      <c r="SU88" s="16"/>
      <c r="SV88" s="16"/>
      <c r="SW88" s="16"/>
      <c r="SX88" s="16"/>
      <c r="SY88" s="16"/>
      <c r="SZ88" s="16"/>
      <c r="TA88" s="16"/>
      <c r="TB88" s="16"/>
      <c r="TC88" s="16"/>
      <c r="TD88" s="16"/>
      <c r="TE88" s="16"/>
      <c r="TF88" s="16"/>
      <c r="TG88" s="16"/>
      <c r="TH88" s="16"/>
      <c r="TI88" s="16"/>
      <c r="TJ88" s="16"/>
      <c r="TK88" s="16"/>
      <c r="TL88" s="16"/>
      <c r="TM88" s="16"/>
      <c r="TN88" s="16"/>
      <c r="TO88" s="16"/>
      <c r="TP88" s="16"/>
      <c r="TQ88" s="16"/>
      <c r="TR88" s="16"/>
      <c r="TS88" s="16"/>
      <c r="TT88" s="16"/>
      <c r="TU88" s="16"/>
      <c r="TV88" s="16"/>
      <c r="TW88" s="16"/>
      <c r="TX88" s="16"/>
      <c r="TY88" s="16"/>
      <c r="TZ88" s="16"/>
      <c r="UA88" s="16"/>
      <c r="UB88" s="16"/>
      <c r="UC88" s="16"/>
      <c r="UD88" s="16"/>
      <c r="UE88" s="16"/>
      <c r="UF88" s="16"/>
      <c r="UG88" s="16"/>
      <c r="UH88" s="16"/>
      <c r="UI88" s="16"/>
      <c r="UJ88" s="16"/>
      <c r="UK88" s="16"/>
      <c r="UL88" s="16"/>
      <c r="UM88" s="16"/>
      <c r="UN88" s="16"/>
      <c r="UO88" s="16"/>
      <c r="UP88" s="16"/>
      <c r="UQ88" s="16"/>
      <c r="UR88" s="16"/>
      <c r="US88" s="16"/>
      <c r="UT88" s="16"/>
      <c r="UU88" s="16"/>
      <c r="UV88" s="16"/>
      <c r="UW88" s="16"/>
      <c r="UX88" s="16"/>
      <c r="UY88" s="16"/>
      <c r="UZ88" s="16"/>
      <c r="VA88" s="16"/>
      <c r="VB88" s="16"/>
      <c r="VC88" s="16"/>
      <c r="VD88" s="16"/>
      <c r="VE88" s="16"/>
      <c r="VF88" s="16"/>
      <c r="VG88" s="16"/>
      <c r="VH88" s="16"/>
      <c r="VI88" s="16"/>
      <c r="VJ88" s="16"/>
      <c r="VK88" s="16"/>
      <c r="VL88" s="16"/>
      <c r="VM88" s="16"/>
      <c r="VN88" s="16"/>
      <c r="VO88" s="16"/>
      <c r="VP88" s="16"/>
      <c r="VQ88" s="16"/>
      <c r="VR88" s="16"/>
      <c r="VS88" s="16"/>
      <c r="VT88" s="16"/>
      <c r="VU88" s="16"/>
      <c r="VV88" s="16"/>
      <c r="VW88" s="16"/>
      <c r="VX88" s="16"/>
      <c r="VY88" s="16"/>
      <c r="VZ88" s="16"/>
      <c r="WA88" s="16"/>
      <c r="WB88" s="16"/>
      <c r="WC88" s="16"/>
      <c r="WD88" s="16"/>
      <c r="WE88" s="16"/>
      <c r="WF88" s="16"/>
      <c r="WG88" s="16"/>
      <c r="WH88" s="16"/>
      <c r="WI88" s="16"/>
      <c r="WJ88" s="16"/>
      <c r="WK88" s="16"/>
      <c r="WL88" s="16"/>
      <c r="WM88" s="16"/>
      <c r="WN88" s="16"/>
      <c r="WO88" s="16"/>
      <c r="WP88" s="16"/>
      <c r="WQ88" s="16"/>
      <c r="WR88" s="16"/>
      <c r="WS88" s="16"/>
      <c r="WT88" s="16"/>
      <c r="WU88" s="16"/>
      <c r="WV88" s="16"/>
      <c r="WW88" s="16"/>
      <c r="WX88" s="16"/>
      <c r="WY88" s="16"/>
      <c r="WZ88" s="16"/>
      <c r="XA88" s="16"/>
      <c r="XB88" s="16"/>
      <c r="XC88" s="16"/>
      <c r="XD88" s="16"/>
      <c r="XE88" s="16"/>
      <c r="XF88" s="16"/>
      <c r="XG88" s="16"/>
      <c r="XH88" s="16"/>
      <c r="XI88" s="16"/>
      <c r="XJ88" s="16"/>
      <c r="XK88" s="16"/>
      <c r="XL88" s="16"/>
      <c r="XM88" s="16"/>
      <c r="XN88" s="16"/>
      <c r="XO88" s="16"/>
      <c r="XP88" s="16"/>
      <c r="XQ88" s="16"/>
      <c r="XR88" s="16"/>
      <c r="XS88" s="16"/>
      <c r="XT88" s="16"/>
      <c r="XU88" s="16"/>
      <c r="XV88" s="16"/>
      <c r="XW88" s="16"/>
      <c r="XX88" s="16"/>
      <c r="XY88" s="16"/>
      <c r="XZ88" s="16"/>
      <c r="YA88" s="16"/>
      <c r="YB88" s="16"/>
      <c r="YC88" s="16"/>
      <c r="YD88" s="16"/>
      <c r="YE88" s="16"/>
      <c r="YF88" s="16"/>
      <c r="YG88" s="16"/>
      <c r="YH88" s="16"/>
      <c r="YI88" s="16"/>
      <c r="YJ88" s="16"/>
      <c r="YK88" s="16"/>
      <c r="YL88" s="16"/>
      <c r="YM88" s="16"/>
      <c r="YN88" s="16"/>
      <c r="YO88" s="16"/>
      <c r="YP88" s="16"/>
      <c r="YQ88" s="16"/>
      <c r="YR88" s="16"/>
      <c r="YS88" s="16"/>
      <c r="YT88" s="16"/>
      <c r="YU88" s="16"/>
      <c r="YV88" s="16"/>
      <c r="YW88" s="16"/>
      <c r="YX88" s="16"/>
      <c r="YY88" s="16"/>
      <c r="YZ88" s="16"/>
      <c r="ZA88" s="16"/>
      <c r="ZB88" s="16"/>
      <c r="ZC88" s="16"/>
      <c r="ZD88" s="16"/>
      <c r="ZE88" s="16"/>
      <c r="ZF88" s="16"/>
      <c r="ZG88" s="16"/>
      <c r="ZH88" s="16"/>
      <c r="ZI88" s="16"/>
      <c r="ZJ88" s="16"/>
      <c r="ZK88" s="16"/>
      <c r="ZL88" s="16"/>
      <c r="ZM88" s="16"/>
      <c r="ZN88" s="16"/>
      <c r="ZO88" s="16"/>
      <c r="ZP88" s="16"/>
      <c r="ZQ88" s="16"/>
      <c r="ZR88" s="16"/>
      <c r="ZS88" s="16"/>
      <c r="ZT88" s="16"/>
      <c r="ZU88" s="16"/>
      <c r="ZV88" s="16"/>
      <c r="ZW88" s="16"/>
      <c r="ZX88" s="16"/>
      <c r="ZY88" s="16"/>
      <c r="ZZ88" s="16"/>
      <c r="AAA88" s="16"/>
      <c r="AAB88" s="16"/>
      <c r="AAC88" s="16"/>
      <c r="AAD88" s="16"/>
      <c r="AAE88" s="16"/>
      <c r="AAF88" s="16"/>
      <c r="AAG88" s="16"/>
      <c r="AAH88" s="16"/>
      <c r="AAI88" s="16"/>
      <c r="AAJ88" s="16"/>
      <c r="AAK88" s="16"/>
      <c r="AAL88" s="16"/>
      <c r="AAM88" s="16"/>
      <c r="AAN88" s="16"/>
      <c r="AAO88" s="16"/>
      <c r="AAP88" s="16"/>
      <c r="AAQ88" s="16"/>
      <c r="AAR88" s="16"/>
      <c r="AAS88" s="16"/>
      <c r="AAT88" s="16"/>
      <c r="AAU88" s="16"/>
      <c r="AAV88" s="16"/>
      <c r="AAW88" s="16"/>
      <c r="AAX88" s="16"/>
      <c r="AAY88" s="16"/>
      <c r="AAZ88" s="16"/>
      <c r="ABA88" s="16"/>
      <c r="ABB88" s="16"/>
      <c r="ABC88" s="16"/>
      <c r="ABD88" s="16"/>
      <c r="ABE88" s="16"/>
      <c r="ABF88" s="16"/>
      <c r="ABG88" s="16"/>
      <c r="ABH88" s="16"/>
      <c r="ABI88" s="16"/>
      <c r="ABJ88" s="16"/>
      <c r="ABK88" s="16"/>
      <c r="ABL88" s="16"/>
      <c r="ABM88" s="16"/>
      <c r="ABN88" s="16"/>
      <c r="ABO88" s="16"/>
      <c r="ABP88" s="16"/>
      <c r="ABQ88" s="16"/>
      <c r="ABR88" s="16"/>
      <c r="ABS88" s="16"/>
      <c r="ABT88" s="16"/>
      <c r="ABU88" s="16"/>
      <c r="ABV88" s="16"/>
      <c r="ABW88" s="16"/>
      <c r="ABX88" s="16"/>
      <c r="ABY88" s="16"/>
      <c r="ABZ88" s="16"/>
      <c r="ACA88" s="16"/>
      <c r="ACB88" s="16"/>
      <c r="ACC88" s="16"/>
      <c r="ACD88" s="16"/>
      <c r="ACE88" s="16"/>
      <c r="ACF88" s="16"/>
      <c r="ACG88" s="16"/>
      <c r="ACH88" s="16"/>
      <c r="ACI88" s="16"/>
      <c r="ACJ88" s="16"/>
      <c r="ACK88" s="16"/>
      <c r="ACL88" s="16"/>
      <c r="ACM88" s="16"/>
      <c r="ACN88" s="16"/>
      <c r="ACO88" s="16"/>
      <c r="ACP88" s="16"/>
      <c r="ACQ88" s="16"/>
      <c r="ACR88" s="16"/>
      <c r="ACS88" s="16"/>
      <c r="ACT88" s="16"/>
      <c r="ACU88" s="16"/>
      <c r="ACV88" s="16"/>
      <c r="ACW88" s="16"/>
      <c r="ACX88" s="16"/>
      <c r="ACY88" s="16"/>
      <c r="ACZ88" s="16"/>
      <c r="ADA88" s="16"/>
      <c r="ADB88" s="16"/>
      <c r="ADC88" s="16"/>
      <c r="ADD88" s="16"/>
      <c r="ADE88" s="16"/>
      <c r="ADF88" s="16"/>
      <c r="ADG88" s="16"/>
      <c r="ADH88" s="16"/>
      <c r="ADI88" s="16"/>
      <c r="ADJ88" s="16"/>
      <c r="ADK88" s="16"/>
      <c r="ADL88" s="16"/>
      <c r="ADM88" s="16"/>
      <c r="ADN88" s="16"/>
      <c r="ADO88" s="16"/>
      <c r="ADP88" s="16"/>
      <c r="ADQ88" s="16"/>
      <c r="ADR88" s="16"/>
      <c r="ADS88" s="16"/>
      <c r="ADT88" s="16"/>
      <c r="ADU88" s="16"/>
      <c r="ADV88" s="16"/>
      <c r="ADW88" s="16"/>
      <c r="ADX88" s="16"/>
      <c r="ADY88" s="16"/>
      <c r="ADZ88" s="16"/>
      <c r="AEA88" s="16"/>
      <c r="AEB88" s="16"/>
      <c r="AEC88" s="16"/>
      <c r="AED88" s="16"/>
      <c r="AEE88" s="16"/>
      <c r="AEF88" s="16"/>
      <c r="AEG88" s="16"/>
      <c r="AEH88" s="16"/>
      <c r="AEI88" s="16"/>
      <c r="AEJ88" s="16"/>
      <c r="AEK88" s="16"/>
      <c r="AEL88" s="16"/>
      <c r="AEM88" s="16"/>
      <c r="AEN88" s="16"/>
      <c r="AEO88" s="16"/>
      <c r="AEP88" s="16"/>
      <c r="AEQ88" s="16"/>
      <c r="AER88" s="16"/>
      <c r="AES88" s="16"/>
      <c r="AET88" s="16"/>
      <c r="AEU88" s="16"/>
      <c r="AEV88" s="16"/>
      <c r="AEW88" s="16"/>
      <c r="AEX88" s="16"/>
      <c r="AEY88" s="16"/>
      <c r="AEZ88" s="16"/>
      <c r="AFA88" s="16"/>
      <c r="AFB88" s="16"/>
      <c r="AFC88" s="16"/>
      <c r="AFD88" s="16"/>
      <c r="AFE88" s="16"/>
      <c r="AFF88" s="16"/>
      <c r="AFG88" s="16"/>
      <c r="AFH88" s="16"/>
      <c r="AFI88" s="16"/>
      <c r="AFJ88" s="16"/>
      <c r="AFK88" s="16"/>
      <c r="AFL88" s="16"/>
      <c r="AFM88" s="16"/>
      <c r="AFN88" s="16"/>
      <c r="AFO88" s="16"/>
      <c r="AFP88" s="16"/>
      <c r="AFQ88" s="16"/>
      <c r="AFR88" s="16"/>
      <c r="AFS88" s="16"/>
      <c r="AFT88" s="16"/>
      <c r="AFU88" s="16"/>
      <c r="AFV88" s="16"/>
      <c r="AFW88" s="16"/>
      <c r="AFX88" s="16"/>
      <c r="AFY88" s="16"/>
      <c r="AFZ88" s="16"/>
      <c r="AGA88" s="16"/>
      <c r="AGB88" s="16"/>
      <c r="AGC88" s="16"/>
      <c r="AGD88" s="16"/>
      <c r="AGE88" s="16"/>
      <c r="AGF88" s="16"/>
      <c r="AGG88" s="16"/>
      <c r="AGH88" s="16"/>
      <c r="AGI88" s="16"/>
      <c r="AGJ88" s="16"/>
      <c r="AGK88" s="16"/>
      <c r="AGL88" s="16"/>
      <c r="AGM88" s="16"/>
      <c r="AGN88" s="16"/>
      <c r="AGO88" s="16"/>
      <c r="AGP88" s="16"/>
      <c r="AGQ88" s="16"/>
      <c r="AGR88" s="16"/>
      <c r="AGS88" s="16"/>
      <c r="AGT88" s="16"/>
      <c r="AGU88" s="16"/>
      <c r="AGV88" s="16"/>
      <c r="AGW88" s="16"/>
      <c r="AGX88" s="16"/>
      <c r="AGY88" s="16"/>
      <c r="AGZ88" s="16"/>
      <c r="AHA88" s="16"/>
      <c r="AHB88" s="16"/>
      <c r="AHC88" s="16"/>
      <c r="AHD88" s="16"/>
      <c r="AHE88" s="16"/>
      <c r="AHF88" s="16"/>
      <c r="AHG88" s="16"/>
      <c r="AHH88" s="16"/>
      <c r="AHI88" s="16"/>
      <c r="AHJ88" s="16"/>
      <c r="AHK88" s="16"/>
      <c r="AHL88" s="16"/>
      <c r="AHM88" s="16"/>
      <c r="AHN88" s="16"/>
      <c r="AHO88" s="16"/>
      <c r="AHP88" s="16"/>
      <c r="AHQ88" s="16"/>
      <c r="AHR88" s="16"/>
      <c r="AHS88" s="16"/>
      <c r="AHT88" s="16"/>
      <c r="AHU88" s="16"/>
      <c r="AHV88" s="16"/>
      <c r="AHW88" s="16"/>
      <c r="AHX88" s="16"/>
      <c r="AHY88" s="16"/>
      <c r="AHZ88" s="16"/>
      <c r="AIA88" s="16"/>
      <c r="AIB88" s="16"/>
      <c r="AIC88" s="16"/>
      <c r="AID88" s="16"/>
      <c r="AIE88" s="16"/>
      <c r="AIF88" s="16"/>
      <c r="AIG88" s="16"/>
      <c r="AIH88" s="16"/>
      <c r="AII88" s="16"/>
      <c r="AIJ88" s="16"/>
      <c r="AIK88" s="16"/>
      <c r="AIL88" s="16"/>
      <c r="AIM88" s="16"/>
      <c r="AIN88" s="16"/>
      <c r="AIO88" s="16"/>
      <c r="AIP88" s="16"/>
      <c r="AIQ88" s="16"/>
      <c r="AIR88" s="16"/>
      <c r="AIS88" s="16"/>
      <c r="AIT88" s="16"/>
      <c r="AIU88" s="16"/>
      <c r="AIV88" s="16"/>
      <c r="AIW88" s="16"/>
      <c r="AIX88" s="16"/>
      <c r="AIY88" s="16"/>
      <c r="AIZ88" s="16"/>
      <c r="AJA88" s="16"/>
      <c r="AJB88" s="16"/>
      <c r="AJC88" s="16"/>
      <c r="AJD88" s="16"/>
      <c r="AJE88" s="16"/>
      <c r="AJF88" s="16"/>
      <c r="AJG88" s="16"/>
      <c r="AJH88" s="16"/>
      <c r="AJI88" s="16"/>
      <c r="AJJ88" s="16"/>
      <c r="AJK88" s="16"/>
      <c r="AJL88" s="16"/>
      <c r="AJM88" s="16"/>
      <c r="AJN88" s="16"/>
      <c r="AJO88" s="16"/>
      <c r="AJP88" s="16"/>
      <c r="AJQ88" s="16"/>
      <c r="AJR88" s="16"/>
      <c r="AJS88" s="16"/>
      <c r="AJT88" s="16"/>
      <c r="AJU88" s="16"/>
      <c r="AJV88" s="16"/>
      <c r="AJW88" s="16"/>
      <c r="AJX88" s="16"/>
      <c r="AJY88" s="16"/>
      <c r="AJZ88" s="16"/>
      <c r="AKA88" s="16"/>
      <c r="AKB88" s="16"/>
      <c r="AKC88" s="16"/>
      <c r="AKD88" s="16"/>
      <c r="AKE88" s="16"/>
      <c r="AKF88" s="16"/>
      <c r="AKG88" s="16"/>
      <c r="AKH88" s="16"/>
      <c r="AKI88" s="16"/>
      <c r="AKJ88" s="16"/>
      <c r="AKK88" s="16"/>
      <c r="AKL88" s="16"/>
      <c r="AKM88" s="16"/>
      <c r="AKN88" s="16"/>
      <c r="AKO88" s="16"/>
      <c r="AKP88" s="16"/>
      <c r="AKQ88" s="16"/>
      <c r="AKR88" s="16"/>
      <c r="AKS88" s="16"/>
      <c r="AKT88" s="16"/>
      <c r="AKU88" s="16"/>
      <c r="AKV88" s="16"/>
      <c r="AKW88" s="16"/>
      <c r="AKX88" s="16"/>
      <c r="AKY88" s="16"/>
      <c r="AKZ88" s="16"/>
      <c r="ALA88" s="16"/>
      <c r="ALB88" s="16"/>
      <c r="ALC88" s="16"/>
      <c r="ALD88" s="16"/>
      <c r="ALE88" s="16"/>
      <c r="ALF88" s="16"/>
      <c r="ALG88" s="16"/>
      <c r="ALH88" s="16"/>
      <c r="ALI88" s="16"/>
      <c r="ALJ88" s="16"/>
      <c r="ALK88" s="16"/>
      <c r="ALL88" s="16"/>
    </row>
    <row r="89" spans="1:1000" customFormat="1" ht="12.75" x14ac:dyDescent="0.2">
      <c r="A89" s="41" t="str">
        <f ca="1">IF(_xll.TM1RPTELLEV($H$75,$H89)=0,"Root",IF(OR(_xll.ELLEV($B$10,$H89)=0,_xll.TM1RPTELLEV($H$75,$H89)+1&gt;=VALUE($L$29)),"Base","Default"))</f>
        <v>Base</v>
      </c>
      <c r="B89" s="16"/>
      <c r="C89" s="16" t="str">
        <f ca="1">_xll.DBRW($G$16,$H89,C$38)</f>
        <v>-1</v>
      </c>
      <c r="D89" s="16">
        <f ca="1">_xll.DBRW($D$16,E$7,$H$33,$E$9,$H89,$D$11,$H$34,$D$38)</f>
        <v>0</v>
      </c>
      <c r="E89" s="25">
        <f ca="1">_xll.DBRW($E$16,E$7,$H$33,$E$9,$H89,$D$11,E$38,E$12,E$13)</f>
        <v>0</v>
      </c>
      <c r="F89" s="22"/>
      <c r="G89" s="89" t="str">
        <f ca="1">_xll.DBRW($G$16,$H89,G$13)&amp;IF(_xll.ELLEV($B$10,$H89)&lt;&gt;0,"",IF($D89&lt;&gt;0,"Annual",IF($E89&lt;&gt;0,"LID","")))</f>
        <v/>
      </c>
      <c r="H89" s="94" t="s">
        <v>201</v>
      </c>
      <c r="I89" s="91">
        <f ca="1">_xll.DBRW($B$17,I$7,$H$33,$D$9,$H89,$D$11,I$12,I$13)</f>
        <v>1543834.950894505</v>
      </c>
      <c r="J89" s="91">
        <f ca="1">_xll.DBRW($B$17,J$7,$H$33,$D$9,$H89,$D$11,J$12,J$13)</f>
        <v>49402.943619628997</v>
      </c>
      <c r="K89" s="91">
        <f ca="1">_xll.DBRW($B$17,K$7,$H$33,$D$9,$H89,$D$11,K$12,K$13)</f>
        <v>33597.677585420301</v>
      </c>
      <c r="L89" s="91">
        <f ca="1">_xll.DBRW($B$17,L$7,$H$33,$D$9,$H89,$D$11,L$12,L$13)</f>
        <v>397.65787215004428</v>
      </c>
      <c r="M89" s="91">
        <f ca="1">_xll.DBRW($B$17,M$7,$H$33,$D$9,$H89,$D$11,M$12,M$13)</f>
        <v>21393.6251147849</v>
      </c>
      <c r="N89" s="91">
        <f ca="1">_xll.DBRW($B$17,N$7,$H$33,$D$9,$H89,$D$11,N$12,N$13)</f>
        <v>30163.411782933901</v>
      </c>
      <c r="O89" s="91">
        <f ca="1">_xll.DBRW($B$17,O$7,$H$33,$D$9,$H89,$D$11,O$12,O$13)</f>
        <v>27443.579539875602</v>
      </c>
      <c r="P89" s="91">
        <f ca="1">_xll.DBRW($B$17,P$7,$H$33,$D$9,$H89,$D$11,P$12,P$13)</f>
        <v>49402.943619628997</v>
      </c>
      <c r="Q89" s="91">
        <f ca="1">_xll.DBRW($B$17,Q$7,$H$33,$D$9,$H89,$D$11,Q$12,Q$13)</f>
        <v>33597.677585420301</v>
      </c>
      <c r="R89" s="91">
        <f ca="1">_xll.DBRW($B$17,R$7,$H$33,$D$9,$H89,$D$11,R$12,R$13)</f>
        <v>20687.504912781402</v>
      </c>
      <c r="S89" s="91">
        <f ca="1">_xll.DBRW($B$17,S$7,$H$33,$D$9,$H89,$D$11,S$12,S$13)</f>
        <v>21393.6251147849</v>
      </c>
      <c r="T89" s="91">
        <f ca="1">_xll.DBRW($B$17,T$7,$H$33,$D$9,$H89,$D$11,T$12,T$13)</f>
        <v>29737.778983206401</v>
      </c>
      <c r="U89" s="91">
        <f ca="1">_xll.DBRW($B$17,U$7,$H$33,$D$9,$H89,$D$11,U$12,U$13)</f>
        <v>7968.4480864265597</v>
      </c>
      <c r="V89" s="91">
        <f ca="1">_xll.DBRW($B$17,V$7,$H$33,$D$9,$H89,$D$11,V$12,V$13)</f>
        <v>1869021.8247115472</v>
      </c>
      <c r="W89" s="16"/>
      <c r="X89" s="92">
        <f ca="1">_xll.DBRW($B$17,X$7,$H$33,$D$9,$H89,$D$11,X$12,X$13)</f>
        <v>1869540.0156512947</v>
      </c>
      <c r="Y89" s="93">
        <f t="shared" ca="1" si="8"/>
        <v>2.7717563433216075E-4</v>
      </c>
      <c r="Z89" s="16"/>
      <c r="AA89" s="92">
        <f ca="1">_xll.DBRW($B$17,AA$7,$H$33,$D$9,$H89,$D$11,AA$12,AA$13)</f>
        <v>0</v>
      </c>
      <c r="AB89" s="93" t="str">
        <f t="shared" ca="1" si="9"/>
        <v/>
      </c>
      <c r="AC89" s="16"/>
      <c r="AD89" s="111" t="str">
        <f ca="1">_xll.DBRW($B$17,AD$7,$H$33,$D$9,$H89,$D$11,AD$12,AD$13)</f>
        <v/>
      </c>
      <c r="AE89" s="111" t="str">
        <f ca="1">_xll.DBRW($B$17,AE$7,$H$33,$D$9,$H89,$D$11,AE$12,AE$13)</f>
        <v/>
      </c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16"/>
      <c r="DV89" s="16"/>
      <c r="DW89" s="16"/>
      <c r="DX89" s="16"/>
      <c r="DY89" s="16"/>
      <c r="DZ89" s="16"/>
      <c r="EA89" s="16"/>
      <c r="EB89" s="16"/>
      <c r="EC89" s="16"/>
      <c r="ED89" s="16"/>
      <c r="EE89" s="16"/>
      <c r="EF89" s="16"/>
      <c r="EG89" s="16"/>
      <c r="EH89" s="16"/>
      <c r="EI89" s="16"/>
      <c r="EJ89" s="16"/>
      <c r="EK89" s="16"/>
      <c r="EL89" s="16"/>
      <c r="EM89" s="16"/>
      <c r="EN89" s="16"/>
      <c r="EO89" s="16"/>
      <c r="EP89" s="16"/>
      <c r="EQ89" s="16"/>
      <c r="ER89" s="16"/>
      <c r="ES89" s="16"/>
      <c r="ET89" s="16"/>
      <c r="EU89" s="16"/>
      <c r="EV89" s="16"/>
      <c r="EW89" s="16"/>
      <c r="EX89" s="16"/>
      <c r="EY89" s="16"/>
      <c r="EZ89" s="16"/>
      <c r="FA89" s="16"/>
      <c r="FB89" s="16"/>
      <c r="FC89" s="16"/>
      <c r="FD89" s="16"/>
      <c r="FE89" s="16"/>
      <c r="FF89" s="16"/>
      <c r="FG89" s="16"/>
      <c r="FH89" s="16"/>
      <c r="FI89" s="16"/>
      <c r="FJ89" s="16"/>
      <c r="FK89" s="16"/>
      <c r="FL89" s="16"/>
      <c r="FM89" s="16"/>
      <c r="FN89" s="16"/>
      <c r="FO89" s="16"/>
      <c r="FP89" s="16"/>
      <c r="FQ89" s="16"/>
      <c r="FR89" s="16"/>
      <c r="FS89" s="16"/>
      <c r="FT89" s="16"/>
      <c r="FU89" s="16"/>
      <c r="FV89" s="16"/>
      <c r="FW89" s="16"/>
      <c r="FX89" s="16"/>
      <c r="FY89" s="16"/>
      <c r="FZ89" s="16"/>
      <c r="GA89" s="16"/>
      <c r="GB89" s="16"/>
      <c r="GC89" s="16"/>
      <c r="GD89" s="16"/>
      <c r="GE89" s="16"/>
      <c r="GF89" s="16"/>
      <c r="GG89" s="16"/>
      <c r="GH89" s="16"/>
      <c r="GI89" s="16"/>
      <c r="GJ89" s="16"/>
      <c r="GK89" s="16"/>
      <c r="GL89" s="16"/>
      <c r="GM89" s="16"/>
      <c r="GN89" s="16"/>
      <c r="GO89" s="16"/>
      <c r="GP89" s="16"/>
      <c r="GQ89" s="16"/>
      <c r="GR89" s="16"/>
      <c r="GS89" s="16"/>
      <c r="GT89" s="16"/>
      <c r="GU89" s="16"/>
      <c r="GV89" s="16"/>
      <c r="GW89" s="16"/>
      <c r="GX89" s="16"/>
      <c r="GY89" s="16"/>
      <c r="GZ89" s="16"/>
      <c r="HA89" s="16"/>
      <c r="HB89" s="16"/>
      <c r="HC89" s="16"/>
      <c r="HD89" s="16"/>
      <c r="HE89" s="16"/>
      <c r="HF89" s="16"/>
      <c r="HG89" s="16"/>
      <c r="HH89" s="16"/>
      <c r="HI89" s="16"/>
      <c r="HJ89" s="16"/>
      <c r="HK89" s="16"/>
      <c r="HL89" s="16"/>
      <c r="HM89" s="16"/>
      <c r="HN89" s="16"/>
      <c r="HO89" s="16"/>
      <c r="HP89" s="16"/>
      <c r="HQ89" s="16"/>
      <c r="HR89" s="16"/>
      <c r="HS89" s="16"/>
      <c r="HT89" s="16"/>
      <c r="HU89" s="16"/>
      <c r="HV89" s="16"/>
      <c r="HW89" s="16"/>
      <c r="HX89" s="16"/>
      <c r="HY89" s="16"/>
      <c r="HZ89" s="16"/>
      <c r="IA89" s="16"/>
      <c r="IB89" s="16"/>
      <c r="IC89" s="16"/>
      <c r="ID89" s="16"/>
      <c r="IE89" s="16"/>
      <c r="IF89" s="16"/>
      <c r="IG89" s="16"/>
      <c r="IH89" s="16"/>
      <c r="II89" s="16"/>
      <c r="IJ89" s="16"/>
      <c r="IK89" s="16"/>
      <c r="IL89" s="16"/>
      <c r="IM89" s="16"/>
      <c r="IN89" s="16"/>
      <c r="IO89" s="16"/>
      <c r="IP89" s="16"/>
      <c r="IQ89" s="16"/>
      <c r="IR89" s="16"/>
      <c r="IS89" s="16"/>
      <c r="IT89" s="16"/>
      <c r="IU89" s="16"/>
      <c r="IV89" s="16"/>
      <c r="IW89" s="16"/>
      <c r="IX89" s="16"/>
      <c r="IY89" s="16"/>
      <c r="IZ89" s="16"/>
      <c r="JA89" s="16"/>
      <c r="JB89" s="16"/>
      <c r="JC89" s="16"/>
      <c r="JD89" s="16"/>
      <c r="JE89" s="16"/>
      <c r="JF89" s="16"/>
      <c r="JG89" s="16"/>
      <c r="JH89" s="16"/>
      <c r="JI89" s="16"/>
      <c r="JJ89" s="16"/>
      <c r="JK89" s="16"/>
      <c r="JL89" s="16"/>
      <c r="JM89" s="16"/>
      <c r="JN89" s="16"/>
      <c r="JO89" s="16"/>
      <c r="JP89" s="16"/>
      <c r="JQ89" s="16"/>
      <c r="JR89" s="16"/>
      <c r="JS89" s="16"/>
      <c r="JT89" s="16"/>
      <c r="JU89" s="16"/>
      <c r="JV89" s="16"/>
      <c r="JW89" s="16"/>
      <c r="JX89" s="16"/>
      <c r="JY89" s="16"/>
      <c r="JZ89" s="16"/>
      <c r="KA89" s="16"/>
      <c r="KB89" s="16"/>
      <c r="KC89" s="16"/>
      <c r="KD89" s="16"/>
      <c r="KE89" s="16"/>
      <c r="KF89" s="16"/>
      <c r="KG89" s="16"/>
      <c r="KH89" s="16"/>
      <c r="KI89" s="16"/>
      <c r="KJ89" s="16"/>
      <c r="KK89" s="16"/>
      <c r="KL89" s="16"/>
      <c r="KM89" s="16"/>
      <c r="KN89" s="16"/>
      <c r="KO89" s="16"/>
      <c r="KP89" s="16"/>
      <c r="KQ89" s="16"/>
      <c r="KR89" s="16"/>
      <c r="KS89" s="16"/>
      <c r="KT89" s="16"/>
      <c r="KU89" s="16"/>
      <c r="KV89" s="16"/>
      <c r="KW89" s="16"/>
      <c r="KX89" s="16"/>
      <c r="KY89" s="16"/>
      <c r="KZ89" s="16"/>
      <c r="LA89" s="16"/>
      <c r="LB89" s="16"/>
      <c r="LC89" s="16"/>
      <c r="LD89" s="16"/>
      <c r="LE89" s="16"/>
      <c r="LF89" s="16"/>
      <c r="LG89" s="16"/>
      <c r="LH89" s="16"/>
      <c r="LI89" s="16"/>
      <c r="LJ89" s="16"/>
      <c r="LK89" s="16"/>
      <c r="LL89" s="16"/>
      <c r="LM89" s="16"/>
      <c r="LN89" s="16"/>
      <c r="LO89" s="16"/>
      <c r="LP89" s="16"/>
      <c r="LQ89" s="16"/>
      <c r="LR89" s="16"/>
      <c r="LS89" s="16"/>
      <c r="LT89" s="16"/>
      <c r="LU89" s="16"/>
      <c r="LV89" s="16"/>
      <c r="LW89" s="16"/>
      <c r="LX89" s="16"/>
      <c r="LY89" s="16"/>
      <c r="LZ89" s="16"/>
      <c r="MA89" s="16"/>
      <c r="MB89" s="16"/>
      <c r="MC89" s="16"/>
      <c r="MD89" s="16"/>
      <c r="ME89" s="16"/>
      <c r="MF89" s="16"/>
      <c r="MG89" s="16"/>
      <c r="MH89" s="16"/>
      <c r="MI89" s="16"/>
      <c r="MJ89" s="16"/>
      <c r="MK89" s="16"/>
      <c r="ML89" s="16"/>
      <c r="MM89" s="16"/>
      <c r="MN89" s="16"/>
      <c r="MO89" s="16"/>
      <c r="MP89" s="16"/>
      <c r="MQ89" s="16"/>
      <c r="MR89" s="16"/>
      <c r="MS89" s="16"/>
      <c r="MT89" s="16"/>
      <c r="MU89" s="16"/>
      <c r="MV89" s="16"/>
      <c r="MW89" s="16"/>
      <c r="MX89" s="16"/>
      <c r="MY89" s="16"/>
      <c r="MZ89" s="16"/>
      <c r="NA89" s="16"/>
      <c r="NB89" s="16"/>
      <c r="NC89" s="16"/>
      <c r="ND89" s="16"/>
      <c r="NE89" s="16"/>
      <c r="NF89" s="16"/>
      <c r="NG89" s="16"/>
      <c r="NH89" s="16"/>
      <c r="NI89" s="16"/>
      <c r="NJ89" s="16"/>
      <c r="NK89" s="16"/>
      <c r="NL89" s="16"/>
      <c r="NM89" s="16"/>
      <c r="NN89" s="16"/>
      <c r="NO89" s="16"/>
      <c r="NP89" s="16"/>
      <c r="NQ89" s="16"/>
      <c r="NR89" s="16"/>
      <c r="NS89" s="16"/>
      <c r="NT89" s="16"/>
      <c r="NU89" s="16"/>
      <c r="NV89" s="16"/>
      <c r="NW89" s="16"/>
      <c r="NX89" s="16"/>
      <c r="NY89" s="16"/>
      <c r="NZ89" s="16"/>
      <c r="OA89" s="16"/>
      <c r="OB89" s="16"/>
      <c r="OC89" s="16"/>
      <c r="OD89" s="16"/>
      <c r="OE89" s="16"/>
      <c r="OF89" s="16"/>
      <c r="OG89" s="16"/>
      <c r="OH89" s="16"/>
      <c r="OI89" s="16"/>
      <c r="OJ89" s="16"/>
      <c r="OK89" s="16"/>
      <c r="OL89" s="16"/>
      <c r="OM89" s="16"/>
      <c r="ON89" s="16"/>
      <c r="OO89" s="16"/>
      <c r="OP89" s="16"/>
      <c r="OQ89" s="16"/>
      <c r="OR89" s="16"/>
      <c r="OS89" s="16"/>
      <c r="OT89" s="16"/>
      <c r="OU89" s="16"/>
      <c r="OV89" s="16"/>
      <c r="OW89" s="16"/>
      <c r="OX89" s="16"/>
      <c r="OY89" s="16"/>
      <c r="OZ89" s="16"/>
      <c r="PA89" s="16"/>
      <c r="PB89" s="16"/>
      <c r="PC89" s="16"/>
      <c r="PD89" s="16"/>
      <c r="PE89" s="16"/>
      <c r="PF89" s="16"/>
      <c r="PG89" s="16"/>
      <c r="PH89" s="16"/>
      <c r="PI89" s="16"/>
      <c r="PJ89" s="16"/>
      <c r="PK89" s="16"/>
      <c r="PL89" s="16"/>
      <c r="PM89" s="16"/>
      <c r="PN89" s="16"/>
      <c r="PO89" s="16"/>
      <c r="PP89" s="16"/>
      <c r="PQ89" s="16"/>
      <c r="PR89" s="16"/>
      <c r="PS89" s="16"/>
      <c r="PT89" s="16"/>
      <c r="PU89" s="16"/>
      <c r="PV89" s="16"/>
      <c r="PW89" s="16"/>
      <c r="PX89" s="16"/>
      <c r="PY89" s="16"/>
      <c r="PZ89" s="16"/>
      <c r="QA89" s="16"/>
      <c r="QB89" s="16"/>
      <c r="QC89" s="16"/>
      <c r="QD89" s="16"/>
      <c r="QE89" s="16"/>
      <c r="QF89" s="16"/>
      <c r="QG89" s="16"/>
      <c r="QH89" s="16"/>
      <c r="QI89" s="16"/>
      <c r="QJ89" s="16"/>
      <c r="QK89" s="16"/>
      <c r="QL89" s="16"/>
      <c r="QM89" s="16"/>
      <c r="QN89" s="16"/>
      <c r="QO89" s="16"/>
      <c r="QP89" s="16"/>
      <c r="QQ89" s="16"/>
      <c r="QR89" s="16"/>
      <c r="QS89" s="16"/>
      <c r="QT89" s="16"/>
      <c r="QU89" s="16"/>
      <c r="QV89" s="16"/>
      <c r="QW89" s="16"/>
      <c r="QX89" s="16"/>
      <c r="QY89" s="16"/>
      <c r="QZ89" s="16"/>
      <c r="RA89" s="16"/>
      <c r="RB89" s="16"/>
      <c r="RC89" s="16"/>
      <c r="RD89" s="16"/>
      <c r="RE89" s="16"/>
      <c r="RF89" s="16"/>
      <c r="RG89" s="16"/>
      <c r="RH89" s="16"/>
      <c r="RI89" s="16"/>
      <c r="RJ89" s="16"/>
      <c r="RK89" s="16"/>
      <c r="RL89" s="16"/>
      <c r="RM89" s="16"/>
      <c r="RN89" s="16"/>
      <c r="RO89" s="16"/>
      <c r="RP89" s="16"/>
      <c r="RQ89" s="16"/>
      <c r="RR89" s="16"/>
      <c r="RS89" s="16"/>
      <c r="RT89" s="16"/>
      <c r="RU89" s="16"/>
      <c r="RV89" s="16"/>
      <c r="RW89" s="16"/>
      <c r="RX89" s="16"/>
      <c r="RY89" s="16"/>
      <c r="RZ89" s="16"/>
      <c r="SA89" s="16"/>
      <c r="SB89" s="16"/>
      <c r="SC89" s="16"/>
      <c r="SD89" s="16"/>
      <c r="SE89" s="16"/>
      <c r="SF89" s="16"/>
      <c r="SG89" s="16"/>
      <c r="SH89" s="16"/>
      <c r="SI89" s="16"/>
      <c r="SJ89" s="16"/>
      <c r="SK89" s="16"/>
      <c r="SL89" s="16"/>
      <c r="SM89" s="16"/>
      <c r="SN89" s="16"/>
      <c r="SO89" s="16"/>
      <c r="SP89" s="16"/>
      <c r="SQ89" s="16"/>
      <c r="SR89" s="16"/>
      <c r="SS89" s="16"/>
      <c r="ST89" s="16"/>
      <c r="SU89" s="16"/>
      <c r="SV89" s="16"/>
      <c r="SW89" s="16"/>
      <c r="SX89" s="16"/>
      <c r="SY89" s="16"/>
      <c r="SZ89" s="16"/>
      <c r="TA89" s="16"/>
      <c r="TB89" s="16"/>
      <c r="TC89" s="16"/>
      <c r="TD89" s="16"/>
      <c r="TE89" s="16"/>
      <c r="TF89" s="16"/>
      <c r="TG89" s="16"/>
      <c r="TH89" s="16"/>
      <c r="TI89" s="16"/>
      <c r="TJ89" s="16"/>
      <c r="TK89" s="16"/>
      <c r="TL89" s="16"/>
      <c r="TM89" s="16"/>
      <c r="TN89" s="16"/>
      <c r="TO89" s="16"/>
      <c r="TP89" s="16"/>
      <c r="TQ89" s="16"/>
      <c r="TR89" s="16"/>
      <c r="TS89" s="16"/>
      <c r="TT89" s="16"/>
      <c r="TU89" s="16"/>
      <c r="TV89" s="16"/>
      <c r="TW89" s="16"/>
      <c r="TX89" s="16"/>
      <c r="TY89" s="16"/>
      <c r="TZ89" s="16"/>
      <c r="UA89" s="16"/>
      <c r="UB89" s="16"/>
      <c r="UC89" s="16"/>
      <c r="UD89" s="16"/>
      <c r="UE89" s="16"/>
      <c r="UF89" s="16"/>
      <c r="UG89" s="16"/>
      <c r="UH89" s="16"/>
      <c r="UI89" s="16"/>
      <c r="UJ89" s="16"/>
      <c r="UK89" s="16"/>
      <c r="UL89" s="16"/>
      <c r="UM89" s="16"/>
      <c r="UN89" s="16"/>
      <c r="UO89" s="16"/>
      <c r="UP89" s="16"/>
      <c r="UQ89" s="16"/>
      <c r="UR89" s="16"/>
      <c r="US89" s="16"/>
      <c r="UT89" s="16"/>
      <c r="UU89" s="16"/>
      <c r="UV89" s="16"/>
      <c r="UW89" s="16"/>
      <c r="UX89" s="16"/>
      <c r="UY89" s="16"/>
      <c r="UZ89" s="16"/>
      <c r="VA89" s="16"/>
      <c r="VB89" s="16"/>
      <c r="VC89" s="16"/>
      <c r="VD89" s="16"/>
      <c r="VE89" s="16"/>
      <c r="VF89" s="16"/>
      <c r="VG89" s="16"/>
      <c r="VH89" s="16"/>
      <c r="VI89" s="16"/>
      <c r="VJ89" s="16"/>
      <c r="VK89" s="16"/>
      <c r="VL89" s="16"/>
      <c r="VM89" s="16"/>
      <c r="VN89" s="16"/>
      <c r="VO89" s="16"/>
      <c r="VP89" s="16"/>
      <c r="VQ89" s="16"/>
      <c r="VR89" s="16"/>
      <c r="VS89" s="16"/>
      <c r="VT89" s="16"/>
      <c r="VU89" s="16"/>
      <c r="VV89" s="16"/>
      <c r="VW89" s="16"/>
      <c r="VX89" s="16"/>
      <c r="VY89" s="16"/>
      <c r="VZ89" s="16"/>
      <c r="WA89" s="16"/>
      <c r="WB89" s="16"/>
      <c r="WC89" s="16"/>
      <c r="WD89" s="16"/>
      <c r="WE89" s="16"/>
      <c r="WF89" s="16"/>
      <c r="WG89" s="16"/>
      <c r="WH89" s="16"/>
      <c r="WI89" s="16"/>
      <c r="WJ89" s="16"/>
      <c r="WK89" s="16"/>
      <c r="WL89" s="16"/>
      <c r="WM89" s="16"/>
      <c r="WN89" s="16"/>
      <c r="WO89" s="16"/>
      <c r="WP89" s="16"/>
      <c r="WQ89" s="16"/>
      <c r="WR89" s="16"/>
      <c r="WS89" s="16"/>
      <c r="WT89" s="16"/>
      <c r="WU89" s="16"/>
      <c r="WV89" s="16"/>
      <c r="WW89" s="16"/>
      <c r="WX89" s="16"/>
      <c r="WY89" s="16"/>
      <c r="WZ89" s="16"/>
      <c r="XA89" s="16"/>
      <c r="XB89" s="16"/>
      <c r="XC89" s="16"/>
      <c r="XD89" s="16"/>
      <c r="XE89" s="16"/>
      <c r="XF89" s="16"/>
      <c r="XG89" s="16"/>
      <c r="XH89" s="16"/>
      <c r="XI89" s="16"/>
      <c r="XJ89" s="16"/>
      <c r="XK89" s="16"/>
      <c r="XL89" s="16"/>
      <c r="XM89" s="16"/>
      <c r="XN89" s="16"/>
      <c r="XO89" s="16"/>
      <c r="XP89" s="16"/>
      <c r="XQ89" s="16"/>
      <c r="XR89" s="16"/>
      <c r="XS89" s="16"/>
      <c r="XT89" s="16"/>
      <c r="XU89" s="16"/>
      <c r="XV89" s="16"/>
      <c r="XW89" s="16"/>
      <c r="XX89" s="16"/>
      <c r="XY89" s="16"/>
      <c r="XZ89" s="16"/>
      <c r="YA89" s="16"/>
      <c r="YB89" s="16"/>
      <c r="YC89" s="16"/>
      <c r="YD89" s="16"/>
      <c r="YE89" s="16"/>
      <c r="YF89" s="16"/>
      <c r="YG89" s="16"/>
      <c r="YH89" s="16"/>
      <c r="YI89" s="16"/>
      <c r="YJ89" s="16"/>
      <c r="YK89" s="16"/>
      <c r="YL89" s="16"/>
      <c r="YM89" s="16"/>
      <c r="YN89" s="16"/>
      <c r="YO89" s="16"/>
      <c r="YP89" s="16"/>
      <c r="YQ89" s="16"/>
      <c r="YR89" s="16"/>
      <c r="YS89" s="16"/>
      <c r="YT89" s="16"/>
      <c r="YU89" s="16"/>
      <c r="YV89" s="16"/>
      <c r="YW89" s="16"/>
      <c r="YX89" s="16"/>
      <c r="YY89" s="16"/>
      <c r="YZ89" s="16"/>
      <c r="ZA89" s="16"/>
      <c r="ZB89" s="16"/>
      <c r="ZC89" s="16"/>
      <c r="ZD89" s="16"/>
      <c r="ZE89" s="16"/>
      <c r="ZF89" s="16"/>
      <c r="ZG89" s="16"/>
      <c r="ZH89" s="16"/>
      <c r="ZI89" s="16"/>
      <c r="ZJ89" s="16"/>
      <c r="ZK89" s="16"/>
      <c r="ZL89" s="16"/>
      <c r="ZM89" s="16"/>
      <c r="ZN89" s="16"/>
      <c r="ZO89" s="16"/>
      <c r="ZP89" s="16"/>
      <c r="ZQ89" s="16"/>
      <c r="ZR89" s="16"/>
      <c r="ZS89" s="16"/>
      <c r="ZT89" s="16"/>
      <c r="ZU89" s="16"/>
      <c r="ZV89" s="16"/>
      <c r="ZW89" s="16"/>
      <c r="ZX89" s="16"/>
      <c r="ZY89" s="16"/>
      <c r="ZZ89" s="16"/>
      <c r="AAA89" s="16"/>
      <c r="AAB89" s="16"/>
      <c r="AAC89" s="16"/>
      <c r="AAD89" s="16"/>
      <c r="AAE89" s="16"/>
      <c r="AAF89" s="16"/>
      <c r="AAG89" s="16"/>
      <c r="AAH89" s="16"/>
      <c r="AAI89" s="16"/>
      <c r="AAJ89" s="16"/>
      <c r="AAK89" s="16"/>
      <c r="AAL89" s="16"/>
      <c r="AAM89" s="16"/>
      <c r="AAN89" s="16"/>
      <c r="AAO89" s="16"/>
      <c r="AAP89" s="16"/>
      <c r="AAQ89" s="16"/>
      <c r="AAR89" s="16"/>
      <c r="AAS89" s="16"/>
      <c r="AAT89" s="16"/>
      <c r="AAU89" s="16"/>
      <c r="AAV89" s="16"/>
      <c r="AAW89" s="16"/>
      <c r="AAX89" s="16"/>
      <c r="AAY89" s="16"/>
      <c r="AAZ89" s="16"/>
      <c r="ABA89" s="16"/>
      <c r="ABB89" s="16"/>
      <c r="ABC89" s="16"/>
      <c r="ABD89" s="16"/>
      <c r="ABE89" s="16"/>
      <c r="ABF89" s="16"/>
      <c r="ABG89" s="16"/>
      <c r="ABH89" s="16"/>
      <c r="ABI89" s="16"/>
      <c r="ABJ89" s="16"/>
      <c r="ABK89" s="16"/>
      <c r="ABL89" s="16"/>
      <c r="ABM89" s="16"/>
      <c r="ABN89" s="16"/>
      <c r="ABO89" s="16"/>
      <c r="ABP89" s="16"/>
      <c r="ABQ89" s="16"/>
      <c r="ABR89" s="16"/>
      <c r="ABS89" s="16"/>
      <c r="ABT89" s="16"/>
      <c r="ABU89" s="16"/>
      <c r="ABV89" s="16"/>
      <c r="ABW89" s="16"/>
      <c r="ABX89" s="16"/>
      <c r="ABY89" s="16"/>
      <c r="ABZ89" s="16"/>
      <c r="ACA89" s="16"/>
      <c r="ACB89" s="16"/>
      <c r="ACC89" s="16"/>
      <c r="ACD89" s="16"/>
      <c r="ACE89" s="16"/>
      <c r="ACF89" s="16"/>
      <c r="ACG89" s="16"/>
      <c r="ACH89" s="16"/>
      <c r="ACI89" s="16"/>
      <c r="ACJ89" s="16"/>
      <c r="ACK89" s="16"/>
      <c r="ACL89" s="16"/>
      <c r="ACM89" s="16"/>
      <c r="ACN89" s="16"/>
      <c r="ACO89" s="16"/>
      <c r="ACP89" s="16"/>
      <c r="ACQ89" s="16"/>
      <c r="ACR89" s="16"/>
      <c r="ACS89" s="16"/>
      <c r="ACT89" s="16"/>
      <c r="ACU89" s="16"/>
      <c r="ACV89" s="16"/>
      <c r="ACW89" s="16"/>
      <c r="ACX89" s="16"/>
      <c r="ACY89" s="16"/>
      <c r="ACZ89" s="16"/>
      <c r="ADA89" s="16"/>
      <c r="ADB89" s="16"/>
      <c r="ADC89" s="16"/>
      <c r="ADD89" s="16"/>
      <c r="ADE89" s="16"/>
      <c r="ADF89" s="16"/>
      <c r="ADG89" s="16"/>
      <c r="ADH89" s="16"/>
      <c r="ADI89" s="16"/>
      <c r="ADJ89" s="16"/>
      <c r="ADK89" s="16"/>
      <c r="ADL89" s="16"/>
      <c r="ADM89" s="16"/>
      <c r="ADN89" s="16"/>
      <c r="ADO89" s="16"/>
      <c r="ADP89" s="16"/>
      <c r="ADQ89" s="16"/>
      <c r="ADR89" s="16"/>
      <c r="ADS89" s="16"/>
      <c r="ADT89" s="16"/>
      <c r="ADU89" s="16"/>
      <c r="ADV89" s="16"/>
      <c r="ADW89" s="16"/>
      <c r="ADX89" s="16"/>
      <c r="ADY89" s="16"/>
      <c r="ADZ89" s="16"/>
      <c r="AEA89" s="16"/>
      <c r="AEB89" s="16"/>
      <c r="AEC89" s="16"/>
      <c r="AED89" s="16"/>
      <c r="AEE89" s="16"/>
      <c r="AEF89" s="16"/>
      <c r="AEG89" s="16"/>
      <c r="AEH89" s="16"/>
      <c r="AEI89" s="16"/>
      <c r="AEJ89" s="16"/>
      <c r="AEK89" s="16"/>
      <c r="AEL89" s="16"/>
      <c r="AEM89" s="16"/>
      <c r="AEN89" s="16"/>
      <c r="AEO89" s="16"/>
      <c r="AEP89" s="16"/>
      <c r="AEQ89" s="16"/>
      <c r="AER89" s="16"/>
      <c r="AES89" s="16"/>
      <c r="AET89" s="16"/>
      <c r="AEU89" s="16"/>
      <c r="AEV89" s="16"/>
      <c r="AEW89" s="16"/>
      <c r="AEX89" s="16"/>
      <c r="AEY89" s="16"/>
      <c r="AEZ89" s="16"/>
      <c r="AFA89" s="16"/>
      <c r="AFB89" s="16"/>
      <c r="AFC89" s="16"/>
      <c r="AFD89" s="16"/>
      <c r="AFE89" s="16"/>
      <c r="AFF89" s="16"/>
      <c r="AFG89" s="16"/>
      <c r="AFH89" s="16"/>
      <c r="AFI89" s="16"/>
      <c r="AFJ89" s="16"/>
      <c r="AFK89" s="16"/>
      <c r="AFL89" s="16"/>
      <c r="AFM89" s="16"/>
      <c r="AFN89" s="16"/>
      <c r="AFO89" s="16"/>
      <c r="AFP89" s="16"/>
      <c r="AFQ89" s="16"/>
      <c r="AFR89" s="16"/>
      <c r="AFS89" s="16"/>
      <c r="AFT89" s="16"/>
      <c r="AFU89" s="16"/>
      <c r="AFV89" s="16"/>
      <c r="AFW89" s="16"/>
      <c r="AFX89" s="16"/>
      <c r="AFY89" s="16"/>
      <c r="AFZ89" s="16"/>
      <c r="AGA89" s="16"/>
      <c r="AGB89" s="16"/>
      <c r="AGC89" s="16"/>
      <c r="AGD89" s="16"/>
      <c r="AGE89" s="16"/>
      <c r="AGF89" s="16"/>
      <c r="AGG89" s="16"/>
      <c r="AGH89" s="16"/>
      <c r="AGI89" s="16"/>
      <c r="AGJ89" s="16"/>
      <c r="AGK89" s="16"/>
      <c r="AGL89" s="16"/>
      <c r="AGM89" s="16"/>
      <c r="AGN89" s="16"/>
      <c r="AGO89" s="16"/>
      <c r="AGP89" s="16"/>
      <c r="AGQ89" s="16"/>
      <c r="AGR89" s="16"/>
      <c r="AGS89" s="16"/>
      <c r="AGT89" s="16"/>
      <c r="AGU89" s="16"/>
      <c r="AGV89" s="16"/>
      <c r="AGW89" s="16"/>
      <c r="AGX89" s="16"/>
      <c r="AGY89" s="16"/>
      <c r="AGZ89" s="16"/>
      <c r="AHA89" s="16"/>
      <c r="AHB89" s="16"/>
      <c r="AHC89" s="16"/>
      <c r="AHD89" s="16"/>
      <c r="AHE89" s="16"/>
      <c r="AHF89" s="16"/>
      <c r="AHG89" s="16"/>
      <c r="AHH89" s="16"/>
      <c r="AHI89" s="16"/>
      <c r="AHJ89" s="16"/>
      <c r="AHK89" s="16"/>
      <c r="AHL89" s="16"/>
      <c r="AHM89" s="16"/>
      <c r="AHN89" s="16"/>
      <c r="AHO89" s="16"/>
      <c r="AHP89" s="16"/>
      <c r="AHQ89" s="16"/>
      <c r="AHR89" s="16"/>
      <c r="AHS89" s="16"/>
      <c r="AHT89" s="16"/>
      <c r="AHU89" s="16"/>
      <c r="AHV89" s="16"/>
      <c r="AHW89" s="16"/>
      <c r="AHX89" s="16"/>
      <c r="AHY89" s="16"/>
      <c r="AHZ89" s="16"/>
      <c r="AIA89" s="16"/>
      <c r="AIB89" s="16"/>
      <c r="AIC89" s="16"/>
      <c r="AID89" s="16"/>
      <c r="AIE89" s="16"/>
      <c r="AIF89" s="16"/>
      <c r="AIG89" s="16"/>
      <c r="AIH89" s="16"/>
      <c r="AII89" s="16"/>
      <c r="AIJ89" s="16"/>
      <c r="AIK89" s="16"/>
      <c r="AIL89" s="16"/>
      <c r="AIM89" s="16"/>
      <c r="AIN89" s="16"/>
      <c r="AIO89" s="16"/>
      <c r="AIP89" s="16"/>
      <c r="AIQ89" s="16"/>
      <c r="AIR89" s="16"/>
      <c r="AIS89" s="16"/>
      <c r="AIT89" s="16"/>
      <c r="AIU89" s="16"/>
      <c r="AIV89" s="16"/>
      <c r="AIW89" s="16"/>
      <c r="AIX89" s="16"/>
      <c r="AIY89" s="16"/>
      <c r="AIZ89" s="16"/>
      <c r="AJA89" s="16"/>
      <c r="AJB89" s="16"/>
      <c r="AJC89" s="16"/>
      <c r="AJD89" s="16"/>
      <c r="AJE89" s="16"/>
      <c r="AJF89" s="16"/>
      <c r="AJG89" s="16"/>
      <c r="AJH89" s="16"/>
      <c r="AJI89" s="16"/>
      <c r="AJJ89" s="16"/>
      <c r="AJK89" s="16"/>
      <c r="AJL89" s="16"/>
      <c r="AJM89" s="16"/>
      <c r="AJN89" s="16"/>
      <c r="AJO89" s="16"/>
      <c r="AJP89" s="16"/>
      <c r="AJQ89" s="16"/>
      <c r="AJR89" s="16"/>
      <c r="AJS89" s="16"/>
      <c r="AJT89" s="16"/>
      <c r="AJU89" s="16"/>
      <c r="AJV89" s="16"/>
      <c r="AJW89" s="16"/>
      <c r="AJX89" s="16"/>
      <c r="AJY89" s="16"/>
      <c r="AJZ89" s="16"/>
      <c r="AKA89" s="16"/>
      <c r="AKB89" s="16"/>
      <c r="AKC89" s="16"/>
      <c r="AKD89" s="16"/>
      <c r="AKE89" s="16"/>
      <c r="AKF89" s="16"/>
      <c r="AKG89" s="16"/>
      <c r="AKH89" s="16"/>
      <c r="AKI89" s="16"/>
      <c r="AKJ89" s="16"/>
      <c r="AKK89" s="16"/>
      <c r="AKL89" s="16"/>
      <c r="AKM89" s="16"/>
      <c r="AKN89" s="16"/>
      <c r="AKO89" s="16"/>
      <c r="AKP89" s="16"/>
      <c r="AKQ89" s="16"/>
      <c r="AKR89" s="16"/>
      <c r="AKS89" s="16"/>
      <c r="AKT89" s="16"/>
      <c r="AKU89" s="16"/>
      <c r="AKV89" s="16"/>
      <c r="AKW89" s="16"/>
      <c r="AKX89" s="16"/>
      <c r="AKY89" s="16"/>
      <c r="AKZ89" s="16"/>
      <c r="ALA89" s="16"/>
      <c r="ALB89" s="16"/>
      <c r="ALC89" s="16"/>
      <c r="ALD89" s="16"/>
      <c r="ALE89" s="16"/>
      <c r="ALF89" s="16"/>
      <c r="ALG89" s="16"/>
      <c r="ALH89" s="16"/>
      <c r="ALI89" s="16"/>
      <c r="ALJ89" s="16"/>
      <c r="ALK89" s="16"/>
      <c r="ALL89" s="16"/>
    </row>
    <row r="90" spans="1:1000" customFormat="1" ht="12.75" x14ac:dyDescent="0.2">
      <c r="A90" s="41" t="str">
        <f ca="1">IF(_xll.TM1RPTELLEV($H$75,$H90)=0,"Root",IF(OR(_xll.ELLEV($B$10,$H90)=0,_xll.TM1RPTELLEV($H$75,$H90)+1&gt;=VALUE($L$29)),"Base","Default"))</f>
        <v>Base</v>
      </c>
      <c r="B90" s="16"/>
      <c r="C90" s="16" t="str">
        <f ca="1">_xll.DBRW($G$16,$H90,C$38)</f>
        <v>-1</v>
      </c>
      <c r="D90" s="16">
        <f ca="1">_xll.DBRW($D$16,E$7,$H$33,$E$9,$H90,$D$11,$H$34,$D$38)</f>
        <v>0</v>
      </c>
      <c r="E90" s="25">
        <f ca="1">_xll.DBRW($E$16,E$7,$H$33,$E$9,$H90,$D$11,E$38,E$12,E$13)</f>
        <v>0</v>
      </c>
      <c r="F90" s="22"/>
      <c r="G90" s="89" t="str">
        <f ca="1">_xll.DBRW($G$16,$H90,G$13)&amp;IF(_xll.ELLEV($B$10,$H90)&lt;&gt;0,"",IF($D90&lt;&gt;0,"Annual",IF($E90&lt;&gt;0,"LID","")))</f>
        <v/>
      </c>
      <c r="H90" s="94" t="s">
        <v>202</v>
      </c>
      <c r="I90" s="91">
        <f ca="1">_xll.DBRW($B$17,I$7,$H$33,$D$9,$H90,$D$11,I$12,I$13)</f>
        <v>1748485.163905815</v>
      </c>
      <c r="J90" s="91">
        <f ca="1">_xll.DBRW($B$17,J$7,$H$33,$D$9,$H90,$D$11,J$12,J$13)</f>
        <v>64319.394514865497</v>
      </c>
      <c r="K90" s="91">
        <f ca="1">_xll.DBRW($B$17,K$7,$H$33,$D$9,$H90,$D$11,K$12,K$13)</f>
        <v>4050.6355779103201</v>
      </c>
      <c r="L90" s="91">
        <f ca="1">_xll.DBRW($B$17,L$7,$H$33,$D$9,$H90,$D$11,L$12,L$13)</f>
        <v>1076.006686790131</v>
      </c>
      <c r="M90" s="91">
        <f ca="1">_xll.DBRW($B$17,M$7,$H$33,$D$9,$H90,$D$11,M$12,M$13)</f>
        <v>-69695.217928830098</v>
      </c>
      <c r="N90" s="91">
        <f ca="1">_xll.DBRW($B$17,N$7,$H$33,$D$9,$H90,$D$11,N$12,N$13)</f>
        <v>58184.064741196002</v>
      </c>
      <c r="O90" s="91">
        <f ca="1">_xll.DBRW($B$17,O$7,$H$33,$D$9,$H90,$D$11,O$12,O$13)</f>
        <v>3687.0231689360699</v>
      </c>
      <c r="P90" s="91">
        <f ca="1">_xll.DBRW($B$17,P$7,$H$33,$D$9,$H90,$D$11,P$12,P$13)</f>
        <v>64319.394514865497</v>
      </c>
      <c r="Q90" s="91">
        <f ca="1">_xll.DBRW($B$17,Q$7,$H$33,$D$9,$H90,$D$11,Q$12,Q$13)</f>
        <v>4050.6355779103201</v>
      </c>
      <c r="R90" s="91">
        <f ca="1">_xll.DBRW($B$17,R$7,$H$33,$D$9,$H90,$D$11,R$12,R$13)</f>
        <v>55977.500203384297</v>
      </c>
      <c r="S90" s="91">
        <f ca="1">_xll.DBRW($B$17,S$7,$H$33,$D$9,$H90,$D$11,S$12,S$13)</f>
        <v>-69695.217928830098</v>
      </c>
      <c r="T90" s="91">
        <f ca="1">_xll.DBRW($B$17,T$7,$H$33,$D$9,$H90,$D$11,T$12,T$13)</f>
        <v>-66343.434261984599</v>
      </c>
      <c r="U90" s="91">
        <f ca="1">_xll.DBRW($B$17,U$7,$H$33,$D$9,$H90,$D$11,U$12,U$13)</f>
        <v>54438.397437766303</v>
      </c>
      <c r="V90" s="91">
        <f ca="1">_xll.DBRW($B$17,V$7,$H$33,$D$9,$H90,$D$11,V$12,V$13)</f>
        <v>1852854.3462097945</v>
      </c>
      <c r="W90" s="16"/>
      <c r="X90" s="92">
        <f ca="1">_xll.DBRW($B$17,X$7,$H$33,$D$9,$H90,$D$11,X$12,X$13)</f>
        <v>2057936.8335841442</v>
      </c>
      <c r="Y90" s="93">
        <f t="shared" ca="1" si="8"/>
        <v>9.9654413112949647E-2</v>
      </c>
      <c r="Z90" s="16"/>
      <c r="AA90" s="92">
        <f ca="1">_xll.DBRW($B$17,AA$7,$H$33,$D$9,$H90,$D$11,AA$12,AA$13)</f>
        <v>0</v>
      </c>
      <c r="AB90" s="93" t="str">
        <f t="shared" ca="1" si="9"/>
        <v/>
      </c>
      <c r="AC90" s="16"/>
      <c r="AD90" s="111" t="str">
        <f ca="1">_xll.DBRW($B$17,AD$7,$H$33,$D$9,$H90,$D$11,AD$12,AD$13)</f>
        <v/>
      </c>
      <c r="AE90" s="111" t="str">
        <f ca="1">_xll.DBRW($B$17,AE$7,$H$33,$D$9,$H90,$D$11,AE$12,AE$13)</f>
        <v/>
      </c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16"/>
      <c r="DV90" s="16"/>
      <c r="DW90" s="16"/>
      <c r="DX90" s="16"/>
      <c r="DY90" s="16"/>
      <c r="DZ90" s="16"/>
      <c r="EA90" s="16"/>
      <c r="EB90" s="16"/>
      <c r="EC90" s="16"/>
      <c r="ED90" s="16"/>
      <c r="EE90" s="16"/>
      <c r="EF90" s="16"/>
      <c r="EG90" s="16"/>
      <c r="EH90" s="16"/>
      <c r="EI90" s="16"/>
      <c r="EJ90" s="16"/>
      <c r="EK90" s="16"/>
      <c r="EL90" s="16"/>
      <c r="EM90" s="16"/>
      <c r="EN90" s="16"/>
      <c r="EO90" s="16"/>
      <c r="EP90" s="16"/>
      <c r="EQ90" s="16"/>
      <c r="ER90" s="16"/>
      <c r="ES90" s="16"/>
      <c r="ET90" s="16"/>
      <c r="EU90" s="16"/>
      <c r="EV90" s="16"/>
      <c r="EW90" s="16"/>
      <c r="EX90" s="16"/>
      <c r="EY90" s="16"/>
      <c r="EZ90" s="16"/>
      <c r="FA90" s="16"/>
      <c r="FB90" s="16"/>
      <c r="FC90" s="16"/>
      <c r="FD90" s="16"/>
      <c r="FE90" s="16"/>
      <c r="FF90" s="16"/>
      <c r="FG90" s="16"/>
      <c r="FH90" s="16"/>
      <c r="FI90" s="16"/>
      <c r="FJ90" s="16"/>
      <c r="FK90" s="16"/>
      <c r="FL90" s="16"/>
      <c r="FM90" s="16"/>
      <c r="FN90" s="16"/>
      <c r="FO90" s="16"/>
      <c r="FP90" s="16"/>
      <c r="FQ90" s="16"/>
      <c r="FR90" s="16"/>
      <c r="FS90" s="16"/>
      <c r="FT90" s="16"/>
      <c r="FU90" s="16"/>
      <c r="FV90" s="16"/>
      <c r="FW90" s="16"/>
      <c r="FX90" s="16"/>
      <c r="FY90" s="16"/>
      <c r="FZ90" s="16"/>
      <c r="GA90" s="16"/>
      <c r="GB90" s="16"/>
      <c r="GC90" s="16"/>
      <c r="GD90" s="16"/>
      <c r="GE90" s="16"/>
      <c r="GF90" s="16"/>
      <c r="GG90" s="16"/>
      <c r="GH90" s="16"/>
      <c r="GI90" s="16"/>
      <c r="GJ90" s="16"/>
      <c r="GK90" s="16"/>
      <c r="GL90" s="16"/>
      <c r="GM90" s="16"/>
      <c r="GN90" s="16"/>
      <c r="GO90" s="16"/>
      <c r="GP90" s="16"/>
      <c r="GQ90" s="16"/>
      <c r="GR90" s="16"/>
      <c r="GS90" s="16"/>
      <c r="GT90" s="16"/>
      <c r="GU90" s="16"/>
      <c r="GV90" s="16"/>
      <c r="GW90" s="16"/>
      <c r="GX90" s="16"/>
      <c r="GY90" s="16"/>
      <c r="GZ90" s="16"/>
      <c r="HA90" s="16"/>
      <c r="HB90" s="16"/>
      <c r="HC90" s="16"/>
      <c r="HD90" s="16"/>
      <c r="HE90" s="16"/>
      <c r="HF90" s="16"/>
      <c r="HG90" s="16"/>
      <c r="HH90" s="16"/>
      <c r="HI90" s="16"/>
      <c r="HJ90" s="16"/>
      <c r="HK90" s="16"/>
      <c r="HL90" s="16"/>
      <c r="HM90" s="16"/>
      <c r="HN90" s="16"/>
      <c r="HO90" s="16"/>
      <c r="HP90" s="16"/>
      <c r="HQ90" s="16"/>
      <c r="HR90" s="16"/>
      <c r="HS90" s="16"/>
      <c r="HT90" s="16"/>
      <c r="HU90" s="16"/>
      <c r="HV90" s="16"/>
      <c r="HW90" s="16"/>
      <c r="HX90" s="16"/>
      <c r="HY90" s="16"/>
      <c r="HZ90" s="16"/>
      <c r="IA90" s="16"/>
      <c r="IB90" s="16"/>
      <c r="IC90" s="16"/>
      <c r="ID90" s="16"/>
      <c r="IE90" s="16"/>
      <c r="IF90" s="16"/>
      <c r="IG90" s="16"/>
      <c r="IH90" s="16"/>
      <c r="II90" s="16"/>
      <c r="IJ90" s="16"/>
      <c r="IK90" s="16"/>
      <c r="IL90" s="16"/>
      <c r="IM90" s="16"/>
      <c r="IN90" s="16"/>
      <c r="IO90" s="16"/>
      <c r="IP90" s="16"/>
      <c r="IQ90" s="16"/>
      <c r="IR90" s="16"/>
      <c r="IS90" s="16"/>
      <c r="IT90" s="16"/>
      <c r="IU90" s="16"/>
      <c r="IV90" s="16"/>
      <c r="IW90" s="16"/>
      <c r="IX90" s="16"/>
      <c r="IY90" s="16"/>
      <c r="IZ90" s="16"/>
      <c r="JA90" s="16"/>
      <c r="JB90" s="16"/>
      <c r="JC90" s="16"/>
      <c r="JD90" s="16"/>
      <c r="JE90" s="16"/>
      <c r="JF90" s="16"/>
      <c r="JG90" s="16"/>
      <c r="JH90" s="16"/>
      <c r="JI90" s="16"/>
      <c r="JJ90" s="16"/>
      <c r="JK90" s="16"/>
      <c r="JL90" s="16"/>
      <c r="JM90" s="16"/>
      <c r="JN90" s="16"/>
      <c r="JO90" s="16"/>
      <c r="JP90" s="16"/>
      <c r="JQ90" s="16"/>
      <c r="JR90" s="16"/>
      <c r="JS90" s="16"/>
      <c r="JT90" s="16"/>
      <c r="JU90" s="16"/>
      <c r="JV90" s="16"/>
      <c r="JW90" s="16"/>
      <c r="JX90" s="16"/>
      <c r="JY90" s="16"/>
      <c r="JZ90" s="16"/>
      <c r="KA90" s="16"/>
      <c r="KB90" s="16"/>
      <c r="KC90" s="16"/>
      <c r="KD90" s="16"/>
      <c r="KE90" s="16"/>
      <c r="KF90" s="16"/>
      <c r="KG90" s="16"/>
      <c r="KH90" s="16"/>
      <c r="KI90" s="16"/>
      <c r="KJ90" s="16"/>
      <c r="KK90" s="16"/>
      <c r="KL90" s="16"/>
      <c r="KM90" s="16"/>
      <c r="KN90" s="16"/>
      <c r="KO90" s="16"/>
      <c r="KP90" s="16"/>
      <c r="KQ90" s="16"/>
      <c r="KR90" s="16"/>
      <c r="KS90" s="16"/>
      <c r="KT90" s="16"/>
      <c r="KU90" s="16"/>
      <c r="KV90" s="16"/>
      <c r="KW90" s="16"/>
      <c r="KX90" s="16"/>
      <c r="KY90" s="16"/>
      <c r="KZ90" s="16"/>
      <c r="LA90" s="16"/>
      <c r="LB90" s="16"/>
      <c r="LC90" s="16"/>
      <c r="LD90" s="16"/>
      <c r="LE90" s="16"/>
      <c r="LF90" s="16"/>
      <c r="LG90" s="16"/>
      <c r="LH90" s="16"/>
      <c r="LI90" s="16"/>
      <c r="LJ90" s="16"/>
      <c r="LK90" s="16"/>
      <c r="LL90" s="16"/>
      <c r="LM90" s="16"/>
      <c r="LN90" s="16"/>
      <c r="LO90" s="16"/>
      <c r="LP90" s="16"/>
      <c r="LQ90" s="16"/>
      <c r="LR90" s="16"/>
      <c r="LS90" s="16"/>
      <c r="LT90" s="16"/>
      <c r="LU90" s="16"/>
      <c r="LV90" s="16"/>
      <c r="LW90" s="16"/>
      <c r="LX90" s="16"/>
      <c r="LY90" s="16"/>
      <c r="LZ90" s="16"/>
      <c r="MA90" s="16"/>
      <c r="MB90" s="16"/>
      <c r="MC90" s="16"/>
      <c r="MD90" s="16"/>
      <c r="ME90" s="16"/>
      <c r="MF90" s="16"/>
      <c r="MG90" s="16"/>
      <c r="MH90" s="16"/>
      <c r="MI90" s="16"/>
      <c r="MJ90" s="16"/>
      <c r="MK90" s="16"/>
      <c r="ML90" s="16"/>
      <c r="MM90" s="16"/>
      <c r="MN90" s="16"/>
      <c r="MO90" s="16"/>
      <c r="MP90" s="16"/>
      <c r="MQ90" s="16"/>
      <c r="MR90" s="16"/>
      <c r="MS90" s="16"/>
      <c r="MT90" s="16"/>
      <c r="MU90" s="16"/>
      <c r="MV90" s="16"/>
      <c r="MW90" s="16"/>
      <c r="MX90" s="16"/>
      <c r="MY90" s="16"/>
      <c r="MZ90" s="16"/>
      <c r="NA90" s="16"/>
      <c r="NB90" s="16"/>
      <c r="NC90" s="16"/>
      <c r="ND90" s="16"/>
      <c r="NE90" s="16"/>
      <c r="NF90" s="16"/>
      <c r="NG90" s="16"/>
      <c r="NH90" s="16"/>
      <c r="NI90" s="16"/>
      <c r="NJ90" s="16"/>
      <c r="NK90" s="16"/>
      <c r="NL90" s="16"/>
      <c r="NM90" s="16"/>
      <c r="NN90" s="16"/>
      <c r="NO90" s="16"/>
      <c r="NP90" s="16"/>
      <c r="NQ90" s="16"/>
      <c r="NR90" s="16"/>
      <c r="NS90" s="16"/>
      <c r="NT90" s="16"/>
      <c r="NU90" s="16"/>
      <c r="NV90" s="16"/>
      <c r="NW90" s="16"/>
      <c r="NX90" s="16"/>
      <c r="NY90" s="16"/>
      <c r="NZ90" s="16"/>
      <c r="OA90" s="16"/>
      <c r="OB90" s="16"/>
      <c r="OC90" s="16"/>
      <c r="OD90" s="16"/>
      <c r="OE90" s="16"/>
      <c r="OF90" s="16"/>
      <c r="OG90" s="16"/>
      <c r="OH90" s="16"/>
      <c r="OI90" s="16"/>
      <c r="OJ90" s="16"/>
      <c r="OK90" s="16"/>
      <c r="OL90" s="16"/>
      <c r="OM90" s="16"/>
      <c r="ON90" s="16"/>
      <c r="OO90" s="16"/>
      <c r="OP90" s="16"/>
      <c r="OQ90" s="16"/>
      <c r="OR90" s="16"/>
      <c r="OS90" s="16"/>
      <c r="OT90" s="16"/>
      <c r="OU90" s="16"/>
      <c r="OV90" s="16"/>
      <c r="OW90" s="16"/>
      <c r="OX90" s="16"/>
      <c r="OY90" s="16"/>
      <c r="OZ90" s="16"/>
      <c r="PA90" s="16"/>
      <c r="PB90" s="16"/>
      <c r="PC90" s="16"/>
      <c r="PD90" s="16"/>
      <c r="PE90" s="16"/>
      <c r="PF90" s="16"/>
      <c r="PG90" s="16"/>
      <c r="PH90" s="16"/>
      <c r="PI90" s="16"/>
      <c r="PJ90" s="16"/>
      <c r="PK90" s="16"/>
      <c r="PL90" s="16"/>
      <c r="PM90" s="16"/>
      <c r="PN90" s="16"/>
      <c r="PO90" s="16"/>
      <c r="PP90" s="16"/>
      <c r="PQ90" s="16"/>
      <c r="PR90" s="16"/>
      <c r="PS90" s="16"/>
      <c r="PT90" s="16"/>
      <c r="PU90" s="16"/>
      <c r="PV90" s="16"/>
      <c r="PW90" s="16"/>
      <c r="PX90" s="16"/>
      <c r="PY90" s="16"/>
      <c r="PZ90" s="16"/>
      <c r="QA90" s="16"/>
      <c r="QB90" s="16"/>
      <c r="QC90" s="16"/>
      <c r="QD90" s="16"/>
      <c r="QE90" s="16"/>
      <c r="QF90" s="16"/>
      <c r="QG90" s="16"/>
      <c r="QH90" s="16"/>
      <c r="QI90" s="16"/>
      <c r="QJ90" s="16"/>
      <c r="QK90" s="16"/>
      <c r="QL90" s="16"/>
      <c r="QM90" s="16"/>
      <c r="QN90" s="16"/>
      <c r="QO90" s="16"/>
      <c r="QP90" s="16"/>
      <c r="QQ90" s="16"/>
      <c r="QR90" s="16"/>
      <c r="QS90" s="16"/>
      <c r="QT90" s="16"/>
      <c r="QU90" s="16"/>
      <c r="QV90" s="16"/>
      <c r="QW90" s="16"/>
      <c r="QX90" s="16"/>
      <c r="QY90" s="16"/>
      <c r="QZ90" s="16"/>
      <c r="RA90" s="16"/>
      <c r="RB90" s="16"/>
      <c r="RC90" s="16"/>
      <c r="RD90" s="16"/>
      <c r="RE90" s="16"/>
      <c r="RF90" s="16"/>
      <c r="RG90" s="16"/>
      <c r="RH90" s="16"/>
      <c r="RI90" s="16"/>
      <c r="RJ90" s="16"/>
      <c r="RK90" s="16"/>
      <c r="RL90" s="16"/>
      <c r="RM90" s="16"/>
      <c r="RN90" s="16"/>
      <c r="RO90" s="16"/>
      <c r="RP90" s="16"/>
      <c r="RQ90" s="16"/>
      <c r="RR90" s="16"/>
      <c r="RS90" s="16"/>
      <c r="RT90" s="16"/>
      <c r="RU90" s="16"/>
      <c r="RV90" s="16"/>
      <c r="RW90" s="16"/>
      <c r="RX90" s="16"/>
      <c r="RY90" s="16"/>
      <c r="RZ90" s="16"/>
      <c r="SA90" s="16"/>
      <c r="SB90" s="16"/>
      <c r="SC90" s="16"/>
      <c r="SD90" s="16"/>
      <c r="SE90" s="16"/>
      <c r="SF90" s="16"/>
      <c r="SG90" s="16"/>
      <c r="SH90" s="16"/>
      <c r="SI90" s="16"/>
      <c r="SJ90" s="16"/>
      <c r="SK90" s="16"/>
      <c r="SL90" s="16"/>
      <c r="SM90" s="16"/>
      <c r="SN90" s="16"/>
      <c r="SO90" s="16"/>
      <c r="SP90" s="16"/>
      <c r="SQ90" s="16"/>
      <c r="SR90" s="16"/>
      <c r="SS90" s="16"/>
      <c r="ST90" s="16"/>
      <c r="SU90" s="16"/>
      <c r="SV90" s="16"/>
      <c r="SW90" s="16"/>
      <c r="SX90" s="16"/>
      <c r="SY90" s="16"/>
      <c r="SZ90" s="16"/>
      <c r="TA90" s="16"/>
      <c r="TB90" s="16"/>
      <c r="TC90" s="16"/>
      <c r="TD90" s="16"/>
      <c r="TE90" s="16"/>
      <c r="TF90" s="16"/>
      <c r="TG90" s="16"/>
      <c r="TH90" s="16"/>
      <c r="TI90" s="16"/>
      <c r="TJ90" s="16"/>
      <c r="TK90" s="16"/>
      <c r="TL90" s="16"/>
      <c r="TM90" s="16"/>
      <c r="TN90" s="16"/>
      <c r="TO90" s="16"/>
      <c r="TP90" s="16"/>
      <c r="TQ90" s="16"/>
      <c r="TR90" s="16"/>
      <c r="TS90" s="16"/>
      <c r="TT90" s="16"/>
      <c r="TU90" s="16"/>
      <c r="TV90" s="16"/>
      <c r="TW90" s="16"/>
      <c r="TX90" s="16"/>
      <c r="TY90" s="16"/>
      <c r="TZ90" s="16"/>
      <c r="UA90" s="16"/>
      <c r="UB90" s="16"/>
      <c r="UC90" s="16"/>
      <c r="UD90" s="16"/>
      <c r="UE90" s="16"/>
      <c r="UF90" s="16"/>
      <c r="UG90" s="16"/>
      <c r="UH90" s="16"/>
      <c r="UI90" s="16"/>
      <c r="UJ90" s="16"/>
      <c r="UK90" s="16"/>
      <c r="UL90" s="16"/>
      <c r="UM90" s="16"/>
      <c r="UN90" s="16"/>
      <c r="UO90" s="16"/>
      <c r="UP90" s="16"/>
      <c r="UQ90" s="16"/>
      <c r="UR90" s="16"/>
      <c r="US90" s="16"/>
      <c r="UT90" s="16"/>
      <c r="UU90" s="16"/>
      <c r="UV90" s="16"/>
      <c r="UW90" s="16"/>
      <c r="UX90" s="16"/>
      <c r="UY90" s="16"/>
      <c r="UZ90" s="16"/>
      <c r="VA90" s="16"/>
      <c r="VB90" s="16"/>
      <c r="VC90" s="16"/>
      <c r="VD90" s="16"/>
      <c r="VE90" s="16"/>
      <c r="VF90" s="16"/>
      <c r="VG90" s="16"/>
      <c r="VH90" s="16"/>
      <c r="VI90" s="16"/>
      <c r="VJ90" s="16"/>
      <c r="VK90" s="16"/>
      <c r="VL90" s="16"/>
      <c r="VM90" s="16"/>
      <c r="VN90" s="16"/>
      <c r="VO90" s="16"/>
      <c r="VP90" s="16"/>
      <c r="VQ90" s="16"/>
      <c r="VR90" s="16"/>
      <c r="VS90" s="16"/>
      <c r="VT90" s="16"/>
      <c r="VU90" s="16"/>
      <c r="VV90" s="16"/>
      <c r="VW90" s="16"/>
      <c r="VX90" s="16"/>
      <c r="VY90" s="16"/>
      <c r="VZ90" s="16"/>
      <c r="WA90" s="16"/>
      <c r="WB90" s="16"/>
      <c r="WC90" s="16"/>
      <c r="WD90" s="16"/>
      <c r="WE90" s="16"/>
      <c r="WF90" s="16"/>
      <c r="WG90" s="16"/>
      <c r="WH90" s="16"/>
      <c r="WI90" s="16"/>
      <c r="WJ90" s="16"/>
      <c r="WK90" s="16"/>
      <c r="WL90" s="16"/>
      <c r="WM90" s="16"/>
      <c r="WN90" s="16"/>
      <c r="WO90" s="16"/>
      <c r="WP90" s="16"/>
      <c r="WQ90" s="16"/>
      <c r="WR90" s="16"/>
      <c r="WS90" s="16"/>
      <c r="WT90" s="16"/>
      <c r="WU90" s="16"/>
      <c r="WV90" s="16"/>
      <c r="WW90" s="16"/>
      <c r="WX90" s="16"/>
      <c r="WY90" s="16"/>
      <c r="WZ90" s="16"/>
      <c r="XA90" s="16"/>
      <c r="XB90" s="16"/>
      <c r="XC90" s="16"/>
      <c r="XD90" s="16"/>
      <c r="XE90" s="16"/>
      <c r="XF90" s="16"/>
      <c r="XG90" s="16"/>
      <c r="XH90" s="16"/>
      <c r="XI90" s="16"/>
      <c r="XJ90" s="16"/>
      <c r="XK90" s="16"/>
      <c r="XL90" s="16"/>
      <c r="XM90" s="16"/>
      <c r="XN90" s="16"/>
      <c r="XO90" s="16"/>
      <c r="XP90" s="16"/>
      <c r="XQ90" s="16"/>
      <c r="XR90" s="16"/>
      <c r="XS90" s="16"/>
      <c r="XT90" s="16"/>
      <c r="XU90" s="16"/>
      <c r="XV90" s="16"/>
      <c r="XW90" s="16"/>
      <c r="XX90" s="16"/>
      <c r="XY90" s="16"/>
      <c r="XZ90" s="16"/>
      <c r="YA90" s="16"/>
      <c r="YB90" s="16"/>
      <c r="YC90" s="16"/>
      <c r="YD90" s="16"/>
      <c r="YE90" s="16"/>
      <c r="YF90" s="16"/>
      <c r="YG90" s="16"/>
      <c r="YH90" s="16"/>
      <c r="YI90" s="16"/>
      <c r="YJ90" s="16"/>
      <c r="YK90" s="16"/>
      <c r="YL90" s="16"/>
      <c r="YM90" s="16"/>
      <c r="YN90" s="16"/>
      <c r="YO90" s="16"/>
      <c r="YP90" s="16"/>
      <c r="YQ90" s="16"/>
      <c r="YR90" s="16"/>
      <c r="YS90" s="16"/>
      <c r="YT90" s="16"/>
      <c r="YU90" s="16"/>
      <c r="YV90" s="16"/>
      <c r="YW90" s="16"/>
      <c r="YX90" s="16"/>
      <c r="YY90" s="16"/>
      <c r="YZ90" s="16"/>
      <c r="ZA90" s="16"/>
      <c r="ZB90" s="16"/>
      <c r="ZC90" s="16"/>
      <c r="ZD90" s="16"/>
      <c r="ZE90" s="16"/>
      <c r="ZF90" s="16"/>
      <c r="ZG90" s="16"/>
      <c r="ZH90" s="16"/>
      <c r="ZI90" s="16"/>
      <c r="ZJ90" s="16"/>
      <c r="ZK90" s="16"/>
      <c r="ZL90" s="16"/>
      <c r="ZM90" s="16"/>
      <c r="ZN90" s="16"/>
      <c r="ZO90" s="16"/>
      <c r="ZP90" s="16"/>
      <c r="ZQ90" s="16"/>
      <c r="ZR90" s="16"/>
      <c r="ZS90" s="16"/>
      <c r="ZT90" s="16"/>
      <c r="ZU90" s="16"/>
      <c r="ZV90" s="16"/>
      <c r="ZW90" s="16"/>
      <c r="ZX90" s="16"/>
      <c r="ZY90" s="16"/>
      <c r="ZZ90" s="16"/>
      <c r="AAA90" s="16"/>
      <c r="AAB90" s="16"/>
      <c r="AAC90" s="16"/>
      <c r="AAD90" s="16"/>
      <c r="AAE90" s="16"/>
      <c r="AAF90" s="16"/>
      <c r="AAG90" s="16"/>
      <c r="AAH90" s="16"/>
      <c r="AAI90" s="16"/>
      <c r="AAJ90" s="16"/>
      <c r="AAK90" s="16"/>
      <c r="AAL90" s="16"/>
      <c r="AAM90" s="16"/>
      <c r="AAN90" s="16"/>
      <c r="AAO90" s="16"/>
      <c r="AAP90" s="16"/>
      <c r="AAQ90" s="16"/>
      <c r="AAR90" s="16"/>
      <c r="AAS90" s="16"/>
      <c r="AAT90" s="16"/>
      <c r="AAU90" s="16"/>
      <c r="AAV90" s="16"/>
      <c r="AAW90" s="16"/>
      <c r="AAX90" s="16"/>
      <c r="AAY90" s="16"/>
      <c r="AAZ90" s="16"/>
      <c r="ABA90" s="16"/>
      <c r="ABB90" s="16"/>
      <c r="ABC90" s="16"/>
      <c r="ABD90" s="16"/>
      <c r="ABE90" s="16"/>
      <c r="ABF90" s="16"/>
      <c r="ABG90" s="16"/>
      <c r="ABH90" s="16"/>
      <c r="ABI90" s="16"/>
      <c r="ABJ90" s="16"/>
      <c r="ABK90" s="16"/>
      <c r="ABL90" s="16"/>
      <c r="ABM90" s="16"/>
      <c r="ABN90" s="16"/>
      <c r="ABO90" s="16"/>
      <c r="ABP90" s="16"/>
      <c r="ABQ90" s="16"/>
      <c r="ABR90" s="16"/>
      <c r="ABS90" s="16"/>
      <c r="ABT90" s="16"/>
      <c r="ABU90" s="16"/>
      <c r="ABV90" s="16"/>
      <c r="ABW90" s="16"/>
      <c r="ABX90" s="16"/>
      <c r="ABY90" s="16"/>
      <c r="ABZ90" s="16"/>
      <c r="ACA90" s="16"/>
      <c r="ACB90" s="16"/>
      <c r="ACC90" s="16"/>
      <c r="ACD90" s="16"/>
      <c r="ACE90" s="16"/>
      <c r="ACF90" s="16"/>
      <c r="ACG90" s="16"/>
      <c r="ACH90" s="16"/>
      <c r="ACI90" s="16"/>
      <c r="ACJ90" s="16"/>
      <c r="ACK90" s="16"/>
      <c r="ACL90" s="16"/>
      <c r="ACM90" s="16"/>
      <c r="ACN90" s="16"/>
      <c r="ACO90" s="16"/>
      <c r="ACP90" s="16"/>
      <c r="ACQ90" s="16"/>
      <c r="ACR90" s="16"/>
      <c r="ACS90" s="16"/>
      <c r="ACT90" s="16"/>
      <c r="ACU90" s="16"/>
      <c r="ACV90" s="16"/>
      <c r="ACW90" s="16"/>
      <c r="ACX90" s="16"/>
      <c r="ACY90" s="16"/>
      <c r="ACZ90" s="16"/>
      <c r="ADA90" s="16"/>
      <c r="ADB90" s="16"/>
      <c r="ADC90" s="16"/>
      <c r="ADD90" s="16"/>
      <c r="ADE90" s="16"/>
      <c r="ADF90" s="16"/>
      <c r="ADG90" s="16"/>
      <c r="ADH90" s="16"/>
      <c r="ADI90" s="16"/>
      <c r="ADJ90" s="16"/>
      <c r="ADK90" s="16"/>
      <c r="ADL90" s="16"/>
      <c r="ADM90" s="16"/>
      <c r="ADN90" s="16"/>
      <c r="ADO90" s="16"/>
      <c r="ADP90" s="16"/>
      <c r="ADQ90" s="16"/>
      <c r="ADR90" s="16"/>
      <c r="ADS90" s="16"/>
      <c r="ADT90" s="16"/>
      <c r="ADU90" s="16"/>
      <c r="ADV90" s="16"/>
      <c r="ADW90" s="16"/>
      <c r="ADX90" s="16"/>
      <c r="ADY90" s="16"/>
      <c r="ADZ90" s="16"/>
      <c r="AEA90" s="16"/>
      <c r="AEB90" s="16"/>
      <c r="AEC90" s="16"/>
      <c r="AED90" s="16"/>
      <c r="AEE90" s="16"/>
      <c r="AEF90" s="16"/>
      <c r="AEG90" s="16"/>
      <c r="AEH90" s="16"/>
      <c r="AEI90" s="16"/>
      <c r="AEJ90" s="16"/>
      <c r="AEK90" s="16"/>
      <c r="AEL90" s="16"/>
      <c r="AEM90" s="16"/>
      <c r="AEN90" s="16"/>
      <c r="AEO90" s="16"/>
      <c r="AEP90" s="16"/>
      <c r="AEQ90" s="16"/>
      <c r="AER90" s="16"/>
      <c r="AES90" s="16"/>
      <c r="AET90" s="16"/>
      <c r="AEU90" s="16"/>
      <c r="AEV90" s="16"/>
      <c r="AEW90" s="16"/>
      <c r="AEX90" s="16"/>
      <c r="AEY90" s="16"/>
      <c r="AEZ90" s="16"/>
      <c r="AFA90" s="16"/>
      <c r="AFB90" s="16"/>
      <c r="AFC90" s="16"/>
      <c r="AFD90" s="16"/>
      <c r="AFE90" s="16"/>
      <c r="AFF90" s="16"/>
      <c r="AFG90" s="16"/>
      <c r="AFH90" s="16"/>
      <c r="AFI90" s="16"/>
      <c r="AFJ90" s="16"/>
      <c r="AFK90" s="16"/>
      <c r="AFL90" s="16"/>
      <c r="AFM90" s="16"/>
      <c r="AFN90" s="16"/>
      <c r="AFO90" s="16"/>
      <c r="AFP90" s="16"/>
      <c r="AFQ90" s="16"/>
      <c r="AFR90" s="16"/>
      <c r="AFS90" s="16"/>
      <c r="AFT90" s="16"/>
      <c r="AFU90" s="16"/>
      <c r="AFV90" s="16"/>
      <c r="AFW90" s="16"/>
      <c r="AFX90" s="16"/>
      <c r="AFY90" s="16"/>
      <c r="AFZ90" s="16"/>
      <c r="AGA90" s="16"/>
      <c r="AGB90" s="16"/>
      <c r="AGC90" s="16"/>
      <c r="AGD90" s="16"/>
      <c r="AGE90" s="16"/>
      <c r="AGF90" s="16"/>
      <c r="AGG90" s="16"/>
      <c r="AGH90" s="16"/>
      <c r="AGI90" s="16"/>
      <c r="AGJ90" s="16"/>
      <c r="AGK90" s="16"/>
      <c r="AGL90" s="16"/>
      <c r="AGM90" s="16"/>
      <c r="AGN90" s="16"/>
      <c r="AGO90" s="16"/>
      <c r="AGP90" s="16"/>
      <c r="AGQ90" s="16"/>
      <c r="AGR90" s="16"/>
      <c r="AGS90" s="16"/>
      <c r="AGT90" s="16"/>
      <c r="AGU90" s="16"/>
      <c r="AGV90" s="16"/>
      <c r="AGW90" s="16"/>
      <c r="AGX90" s="16"/>
      <c r="AGY90" s="16"/>
      <c r="AGZ90" s="16"/>
      <c r="AHA90" s="16"/>
      <c r="AHB90" s="16"/>
      <c r="AHC90" s="16"/>
      <c r="AHD90" s="16"/>
      <c r="AHE90" s="16"/>
      <c r="AHF90" s="16"/>
      <c r="AHG90" s="16"/>
      <c r="AHH90" s="16"/>
      <c r="AHI90" s="16"/>
      <c r="AHJ90" s="16"/>
      <c r="AHK90" s="16"/>
      <c r="AHL90" s="16"/>
      <c r="AHM90" s="16"/>
      <c r="AHN90" s="16"/>
      <c r="AHO90" s="16"/>
      <c r="AHP90" s="16"/>
      <c r="AHQ90" s="16"/>
      <c r="AHR90" s="16"/>
      <c r="AHS90" s="16"/>
      <c r="AHT90" s="16"/>
      <c r="AHU90" s="16"/>
      <c r="AHV90" s="16"/>
      <c r="AHW90" s="16"/>
      <c r="AHX90" s="16"/>
      <c r="AHY90" s="16"/>
      <c r="AHZ90" s="16"/>
      <c r="AIA90" s="16"/>
      <c r="AIB90" s="16"/>
      <c r="AIC90" s="16"/>
      <c r="AID90" s="16"/>
      <c r="AIE90" s="16"/>
      <c r="AIF90" s="16"/>
      <c r="AIG90" s="16"/>
      <c r="AIH90" s="16"/>
      <c r="AII90" s="16"/>
      <c r="AIJ90" s="16"/>
      <c r="AIK90" s="16"/>
      <c r="AIL90" s="16"/>
      <c r="AIM90" s="16"/>
      <c r="AIN90" s="16"/>
      <c r="AIO90" s="16"/>
      <c r="AIP90" s="16"/>
      <c r="AIQ90" s="16"/>
      <c r="AIR90" s="16"/>
      <c r="AIS90" s="16"/>
      <c r="AIT90" s="16"/>
      <c r="AIU90" s="16"/>
      <c r="AIV90" s="16"/>
      <c r="AIW90" s="16"/>
      <c r="AIX90" s="16"/>
      <c r="AIY90" s="16"/>
      <c r="AIZ90" s="16"/>
      <c r="AJA90" s="16"/>
      <c r="AJB90" s="16"/>
      <c r="AJC90" s="16"/>
      <c r="AJD90" s="16"/>
      <c r="AJE90" s="16"/>
      <c r="AJF90" s="16"/>
      <c r="AJG90" s="16"/>
      <c r="AJH90" s="16"/>
      <c r="AJI90" s="16"/>
      <c r="AJJ90" s="16"/>
      <c r="AJK90" s="16"/>
      <c r="AJL90" s="16"/>
      <c r="AJM90" s="16"/>
      <c r="AJN90" s="16"/>
      <c r="AJO90" s="16"/>
      <c r="AJP90" s="16"/>
      <c r="AJQ90" s="16"/>
      <c r="AJR90" s="16"/>
      <c r="AJS90" s="16"/>
      <c r="AJT90" s="16"/>
      <c r="AJU90" s="16"/>
      <c r="AJV90" s="16"/>
      <c r="AJW90" s="16"/>
      <c r="AJX90" s="16"/>
      <c r="AJY90" s="16"/>
      <c r="AJZ90" s="16"/>
      <c r="AKA90" s="16"/>
      <c r="AKB90" s="16"/>
      <c r="AKC90" s="16"/>
      <c r="AKD90" s="16"/>
      <c r="AKE90" s="16"/>
      <c r="AKF90" s="16"/>
      <c r="AKG90" s="16"/>
      <c r="AKH90" s="16"/>
      <c r="AKI90" s="16"/>
      <c r="AKJ90" s="16"/>
      <c r="AKK90" s="16"/>
      <c r="AKL90" s="16"/>
      <c r="AKM90" s="16"/>
      <c r="AKN90" s="16"/>
      <c r="AKO90" s="16"/>
      <c r="AKP90" s="16"/>
      <c r="AKQ90" s="16"/>
      <c r="AKR90" s="16"/>
      <c r="AKS90" s="16"/>
      <c r="AKT90" s="16"/>
      <c r="AKU90" s="16"/>
      <c r="AKV90" s="16"/>
      <c r="AKW90" s="16"/>
      <c r="AKX90" s="16"/>
      <c r="AKY90" s="16"/>
      <c r="AKZ90" s="16"/>
      <c r="ALA90" s="16"/>
      <c r="ALB90" s="16"/>
      <c r="ALC90" s="16"/>
      <c r="ALD90" s="16"/>
      <c r="ALE90" s="16"/>
      <c r="ALF90" s="16"/>
      <c r="ALG90" s="16"/>
      <c r="ALH90" s="16"/>
      <c r="ALI90" s="16"/>
      <c r="ALJ90" s="16"/>
      <c r="ALK90" s="16"/>
      <c r="ALL90" s="16"/>
    </row>
    <row r="91" spans="1:1000" customFormat="1" ht="12.75" x14ac:dyDescent="0.2">
      <c r="A91" s="41" t="str">
        <f ca="1">IF(_xll.TM1RPTELLEV($H$75,$H91)=0,"Root",IF(OR(_xll.ELLEV($B$10,$H91)=0,_xll.TM1RPTELLEV($H$75,$H91)+1&gt;=VALUE($L$29)),"Base","Default"))</f>
        <v>Default</v>
      </c>
      <c r="B91" s="16"/>
      <c r="C91" s="16" t="str">
        <f ca="1">_xll.DBRW($G$16,$H91,C$38)</f>
        <v>-1</v>
      </c>
      <c r="D91" s="16">
        <f ca="1">_xll.DBRW($D$16,E$7,$H$33,$E$9,$H91,$D$11,$H$34,$D$38)</f>
        <v>0</v>
      </c>
      <c r="E91" s="25">
        <f ca="1">_xll.DBRW($E$16,E$7,$H$33,$E$9,$H91,$D$11,E$38,E$12,E$13)</f>
        <v>0</v>
      </c>
      <c r="F91" s="22"/>
      <c r="G91" s="44" t="str">
        <f ca="1">_xll.DBRW($G$16,$H91,G$13)&amp;IF(_xll.ELLEV($B$10,$H91)&lt;&gt;0,"",IF($D91&lt;&gt;0,"Annual",IF($E91&lt;&gt;0,"LID","")))</f>
        <v/>
      </c>
      <c r="H91" s="114" t="s">
        <v>203</v>
      </c>
      <c r="I91" s="46">
        <f ca="1">_xll.DBRW($B$17,I$7,$H$33,$D$9,$H91,$D$11,I$12,I$13)</f>
        <v>3292320.11480032</v>
      </c>
      <c r="J91" s="46">
        <f ca="1">_xll.DBRW($B$17,J$7,$H$33,$D$9,$H91,$D$11,J$12,J$13)</f>
        <v>113722.33813449449</v>
      </c>
      <c r="K91" s="46">
        <f ca="1">_xll.DBRW($B$17,K$7,$H$33,$D$9,$H91,$D$11,K$12,K$13)</f>
        <v>37648.313163330618</v>
      </c>
      <c r="L91" s="46">
        <f ca="1">_xll.DBRW($B$17,L$7,$H$33,$D$9,$H91,$D$11,L$12,L$13)</f>
        <v>1473.6645589401753</v>
      </c>
      <c r="M91" s="46">
        <f ca="1">_xll.DBRW($B$17,M$7,$H$33,$D$9,$H91,$D$11,M$12,M$13)</f>
        <v>-48301.592814045202</v>
      </c>
      <c r="N91" s="46">
        <f ca="1">_xll.DBRW($B$17,N$7,$H$33,$D$9,$H91,$D$11,N$12,N$13)</f>
        <v>88347.476524129903</v>
      </c>
      <c r="O91" s="46">
        <f ca="1">_xll.DBRW($B$17,O$7,$H$33,$D$9,$H91,$D$11,O$12,O$13)</f>
        <v>31130.602708811672</v>
      </c>
      <c r="P91" s="46">
        <f ca="1">_xll.DBRW($B$17,P$7,$H$33,$D$9,$H91,$D$11,P$12,P$13)</f>
        <v>113722.33813449449</v>
      </c>
      <c r="Q91" s="46">
        <f ca="1">_xll.DBRW($B$17,Q$7,$H$33,$D$9,$H91,$D$11,Q$12,Q$13)</f>
        <v>37648.313163330618</v>
      </c>
      <c r="R91" s="46">
        <f ca="1">_xll.DBRW($B$17,R$7,$H$33,$D$9,$H91,$D$11,R$12,R$13)</f>
        <v>76665.005116165703</v>
      </c>
      <c r="S91" s="46">
        <f ca="1">_xll.DBRW($B$17,S$7,$H$33,$D$9,$H91,$D$11,S$12,S$13)</f>
        <v>-48301.592814045202</v>
      </c>
      <c r="T91" s="46">
        <f ca="1">_xll.DBRW($B$17,T$7,$H$33,$D$9,$H91,$D$11,T$12,T$13)</f>
        <v>-36605.655278778198</v>
      </c>
      <c r="U91" s="46">
        <f ca="1">_xll.DBRW($B$17,U$7,$H$33,$D$9,$H91,$D$11,U$12,U$13)</f>
        <v>62406.84552419286</v>
      </c>
      <c r="V91" s="46">
        <f ca="1">_xll.DBRW($B$17,V$7,$H$33,$D$9,$H91,$D$11,V$12,V$13)</f>
        <v>3721876.1709213415</v>
      </c>
      <c r="W91" s="16"/>
      <c r="X91" s="46">
        <f ca="1">_xll.DBRW($B$17,X$7,$H$33,$D$9,$H91,$D$11,X$12,X$13)</f>
        <v>3927476.8492354387</v>
      </c>
      <c r="Y91" s="99">
        <f t="shared" ca="1" si="8"/>
        <v>5.2349303689497639E-2</v>
      </c>
      <c r="Z91" s="16"/>
      <c r="AA91" s="46">
        <f ca="1">_xll.DBRW($B$17,AA$7,$H$33,$D$9,$H91,$D$11,AA$12,AA$13)</f>
        <v>0</v>
      </c>
      <c r="AB91" s="99" t="str">
        <f t="shared" ca="1" si="9"/>
        <v/>
      </c>
      <c r="AC91" s="16"/>
      <c r="AD91" s="109" t="str">
        <f ca="1">_xll.DBRW($B$17,AD$7,$H$33,$D$9,$H91,$D$11,AD$12,AD$13)</f>
        <v/>
      </c>
      <c r="AE91" s="109" t="str">
        <f ca="1">_xll.DBRW($B$17,AE$7,$H$33,$D$9,$H91,$D$11,AE$12,AE$13)</f>
        <v/>
      </c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16"/>
      <c r="EM91" s="16"/>
      <c r="EN91" s="16"/>
      <c r="EO91" s="16"/>
      <c r="EP91" s="16"/>
      <c r="EQ91" s="16"/>
      <c r="ER91" s="16"/>
      <c r="ES91" s="16"/>
      <c r="ET91" s="16"/>
      <c r="EU91" s="16"/>
      <c r="EV91" s="16"/>
      <c r="EW91" s="16"/>
      <c r="EX91" s="16"/>
      <c r="EY91" s="16"/>
      <c r="EZ91" s="16"/>
      <c r="FA91" s="16"/>
      <c r="FB91" s="16"/>
      <c r="FC91" s="16"/>
      <c r="FD91" s="16"/>
      <c r="FE91" s="16"/>
      <c r="FF91" s="16"/>
      <c r="FG91" s="16"/>
      <c r="FH91" s="16"/>
      <c r="FI91" s="16"/>
      <c r="FJ91" s="16"/>
      <c r="FK91" s="16"/>
      <c r="FL91" s="16"/>
      <c r="FM91" s="16"/>
      <c r="FN91" s="16"/>
      <c r="FO91" s="16"/>
      <c r="FP91" s="16"/>
      <c r="FQ91" s="16"/>
      <c r="FR91" s="16"/>
      <c r="FS91" s="16"/>
      <c r="FT91" s="16"/>
      <c r="FU91" s="16"/>
      <c r="FV91" s="16"/>
      <c r="FW91" s="16"/>
      <c r="FX91" s="16"/>
      <c r="FY91" s="16"/>
      <c r="FZ91" s="16"/>
      <c r="GA91" s="16"/>
      <c r="GB91" s="16"/>
      <c r="GC91" s="16"/>
      <c r="GD91" s="16"/>
      <c r="GE91" s="16"/>
      <c r="GF91" s="16"/>
      <c r="GG91" s="16"/>
      <c r="GH91" s="16"/>
      <c r="GI91" s="16"/>
      <c r="GJ91" s="16"/>
      <c r="GK91" s="16"/>
      <c r="GL91" s="16"/>
      <c r="GM91" s="16"/>
      <c r="GN91" s="16"/>
      <c r="GO91" s="16"/>
      <c r="GP91" s="16"/>
      <c r="GQ91" s="16"/>
      <c r="GR91" s="16"/>
      <c r="GS91" s="16"/>
      <c r="GT91" s="16"/>
      <c r="GU91" s="16"/>
      <c r="GV91" s="16"/>
      <c r="GW91" s="16"/>
      <c r="GX91" s="16"/>
      <c r="GY91" s="16"/>
      <c r="GZ91" s="16"/>
      <c r="HA91" s="16"/>
      <c r="HB91" s="16"/>
      <c r="HC91" s="16"/>
      <c r="HD91" s="16"/>
      <c r="HE91" s="16"/>
      <c r="HF91" s="16"/>
      <c r="HG91" s="16"/>
      <c r="HH91" s="16"/>
      <c r="HI91" s="16"/>
      <c r="HJ91" s="16"/>
      <c r="HK91" s="16"/>
      <c r="HL91" s="16"/>
      <c r="HM91" s="16"/>
      <c r="HN91" s="16"/>
      <c r="HO91" s="16"/>
      <c r="HP91" s="16"/>
      <c r="HQ91" s="16"/>
      <c r="HR91" s="16"/>
      <c r="HS91" s="16"/>
      <c r="HT91" s="16"/>
      <c r="HU91" s="16"/>
      <c r="HV91" s="16"/>
      <c r="HW91" s="16"/>
      <c r="HX91" s="16"/>
      <c r="HY91" s="16"/>
      <c r="HZ91" s="16"/>
      <c r="IA91" s="16"/>
      <c r="IB91" s="16"/>
      <c r="IC91" s="16"/>
      <c r="ID91" s="16"/>
      <c r="IE91" s="16"/>
      <c r="IF91" s="16"/>
      <c r="IG91" s="16"/>
      <c r="IH91" s="16"/>
      <c r="II91" s="16"/>
      <c r="IJ91" s="16"/>
      <c r="IK91" s="16"/>
      <c r="IL91" s="16"/>
      <c r="IM91" s="16"/>
      <c r="IN91" s="16"/>
      <c r="IO91" s="16"/>
      <c r="IP91" s="16"/>
      <c r="IQ91" s="16"/>
      <c r="IR91" s="16"/>
      <c r="IS91" s="16"/>
      <c r="IT91" s="16"/>
      <c r="IU91" s="16"/>
      <c r="IV91" s="16"/>
      <c r="IW91" s="16"/>
      <c r="IX91" s="16"/>
      <c r="IY91" s="16"/>
      <c r="IZ91" s="16"/>
      <c r="JA91" s="16"/>
      <c r="JB91" s="16"/>
      <c r="JC91" s="16"/>
      <c r="JD91" s="16"/>
      <c r="JE91" s="16"/>
      <c r="JF91" s="16"/>
      <c r="JG91" s="16"/>
      <c r="JH91" s="16"/>
      <c r="JI91" s="16"/>
      <c r="JJ91" s="16"/>
      <c r="JK91" s="16"/>
      <c r="JL91" s="16"/>
      <c r="JM91" s="16"/>
      <c r="JN91" s="16"/>
      <c r="JO91" s="16"/>
      <c r="JP91" s="16"/>
      <c r="JQ91" s="16"/>
      <c r="JR91" s="16"/>
      <c r="JS91" s="16"/>
      <c r="JT91" s="16"/>
      <c r="JU91" s="16"/>
      <c r="JV91" s="16"/>
      <c r="JW91" s="16"/>
      <c r="JX91" s="16"/>
      <c r="JY91" s="16"/>
      <c r="JZ91" s="16"/>
      <c r="KA91" s="16"/>
      <c r="KB91" s="16"/>
      <c r="KC91" s="16"/>
      <c r="KD91" s="16"/>
      <c r="KE91" s="16"/>
      <c r="KF91" s="16"/>
      <c r="KG91" s="16"/>
      <c r="KH91" s="16"/>
      <c r="KI91" s="16"/>
      <c r="KJ91" s="16"/>
      <c r="KK91" s="16"/>
      <c r="KL91" s="16"/>
      <c r="KM91" s="16"/>
      <c r="KN91" s="16"/>
      <c r="KO91" s="16"/>
      <c r="KP91" s="16"/>
      <c r="KQ91" s="16"/>
      <c r="KR91" s="16"/>
      <c r="KS91" s="16"/>
      <c r="KT91" s="16"/>
      <c r="KU91" s="16"/>
      <c r="KV91" s="16"/>
      <c r="KW91" s="16"/>
      <c r="KX91" s="16"/>
      <c r="KY91" s="16"/>
      <c r="KZ91" s="16"/>
      <c r="LA91" s="16"/>
      <c r="LB91" s="16"/>
      <c r="LC91" s="16"/>
      <c r="LD91" s="16"/>
      <c r="LE91" s="16"/>
      <c r="LF91" s="16"/>
      <c r="LG91" s="16"/>
      <c r="LH91" s="16"/>
      <c r="LI91" s="16"/>
      <c r="LJ91" s="16"/>
      <c r="LK91" s="16"/>
      <c r="LL91" s="16"/>
      <c r="LM91" s="16"/>
      <c r="LN91" s="16"/>
      <c r="LO91" s="16"/>
      <c r="LP91" s="16"/>
      <c r="LQ91" s="16"/>
      <c r="LR91" s="16"/>
      <c r="LS91" s="16"/>
      <c r="LT91" s="16"/>
      <c r="LU91" s="16"/>
      <c r="LV91" s="16"/>
      <c r="LW91" s="16"/>
      <c r="LX91" s="16"/>
      <c r="LY91" s="16"/>
      <c r="LZ91" s="16"/>
      <c r="MA91" s="16"/>
      <c r="MB91" s="16"/>
      <c r="MC91" s="16"/>
      <c r="MD91" s="16"/>
      <c r="ME91" s="16"/>
      <c r="MF91" s="16"/>
      <c r="MG91" s="16"/>
      <c r="MH91" s="16"/>
      <c r="MI91" s="16"/>
      <c r="MJ91" s="16"/>
      <c r="MK91" s="16"/>
      <c r="ML91" s="16"/>
      <c r="MM91" s="16"/>
      <c r="MN91" s="16"/>
      <c r="MO91" s="16"/>
      <c r="MP91" s="16"/>
      <c r="MQ91" s="16"/>
      <c r="MR91" s="16"/>
      <c r="MS91" s="16"/>
      <c r="MT91" s="16"/>
      <c r="MU91" s="16"/>
      <c r="MV91" s="16"/>
      <c r="MW91" s="16"/>
      <c r="MX91" s="16"/>
      <c r="MY91" s="16"/>
      <c r="MZ91" s="16"/>
      <c r="NA91" s="16"/>
      <c r="NB91" s="16"/>
      <c r="NC91" s="16"/>
      <c r="ND91" s="16"/>
      <c r="NE91" s="16"/>
      <c r="NF91" s="16"/>
      <c r="NG91" s="16"/>
      <c r="NH91" s="16"/>
      <c r="NI91" s="16"/>
      <c r="NJ91" s="16"/>
      <c r="NK91" s="16"/>
      <c r="NL91" s="16"/>
      <c r="NM91" s="16"/>
      <c r="NN91" s="16"/>
      <c r="NO91" s="16"/>
      <c r="NP91" s="16"/>
      <c r="NQ91" s="16"/>
      <c r="NR91" s="16"/>
      <c r="NS91" s="16"/>
      <c r="NT91" s="16"/>
      <c r="NU91" s="16"/>
      <c r="NV91" s="16"/>
      <c r="NW91" s="16"/>
      <c r="NX91" s="16"/>
      <c r="NY91" s="16"/>
      <c r="NZ91" s="16"/>
      <c r="OA91" s="16"/>
      <c r="OB91" s="16"/>
      <c r="OC91" s="16"/>
      <c r="OD91" s="16"/>
      <c r="OE91" s="16"/>
      <c r="OF91" s="16"/>
      <c r="OG91" s="16"/>
      <c r="OH91" s="16"/>
      <c r="OI91" s="16"/>
      <c r="OJ91" s="16"/>
      <c r="OK91" s="16"/>
      <c r="OL91" s="16"/>
      <c r="OM91" s="16"/>
      <c r="ON91" s="16"/>
      <c r="OO91" s="16"/>
      <c r="OP91" s="16"/>
      <c r="OQ91" s="16"/>
      <c r="OR91" s="16"/>
      <c r="OS91" s="16"/>
      <c r="OT91" s="16"/>
      <c r="OU91" s="16"/>
      <c r="OV91" s="16"/>
      <c r="OW91" s="16"/>
      <c r="OX91" s="16"/>
      <c r="OY91" s="16"/>
      <c r="OZ91" s="16"/>
      <c r="PA91" s="16"/>
      <c r="PB91" s="16"/>
      <c r="PC91" s="16"/>
      <c r="PD91" s="16"/>
      <c r="PE91" s="16"/>
      <c r="PF91" s="16"/>
      <c r="PG91" s="16"/>
      <c r="PH91" s="16"/>
      <c r="PI91" s="16"/>
      <c r="PJ91" s="16"/>
      <c r="PK91" s="16"/>
      <c r="PL91" s="16"/>
      <c r="PM91" s="16"/>
      <c r="PN91" s="16"/>
      <c r="PO91" s="16"/>
      <c r="PP91" s="16"/>
      <c r="PQ91" s="16"/>
      <c r="PR91" s="16"/>
      <c r="PS91" s="16"/>
      <c r="PT91" s="16"/>
      <c r="PU91" s="16"/>
      <c r="PV91" s="16"/>
      <c r="PW91" s="16"/>
      <c r="PX91" s="16"/>
      <c r="PY91" s="16"/>
      <c r="PZ91" s="16"/>
      <c r="QA91" s="16"/>
      <c r="QB91" s="16"/>
      <c r="QC91" s="16"/>
      <c r="QD91" s="16"/>
      <c r="QE91" s="16"/>
      <c r="QF91" s="16"/>
      <c r="QG91" s="16"/>
      <c r="QH91" s="16"/>
      <c r="QI91" s="16"/>
      <c r="QJ91" s="16"/>
      <c r="QK91" s="16"/>
      <c r="QL91" s="16"/>
      <c r="QM91" s="16"/>
      <c r="QN91" s="16"/>
      <c r="QO91" s="16"/>
      <c r="QP91" s="16"/>
      <c r="QQ91" s="16"/>
      <c r="QR91" s="16"/>
      <c r="QS91" s="16"/>
      <c r="QT91" s="16"/>
      <c r="QU91" s="16"/>
      <c r="QV91" s="16"/>
      <c r="QW91" s="16"/>
      <c r="QX91" s="16"/>
      <c r="QY91" s="16"/>
      <c r="QZ91" s="16"/>
      <c r="RA91" s="16"/>
      <c r="RB91" s="16"/>
      <c r="RC91" s="16"/>
      <c r="RD91" s="16"/>
      <c r="RE91" s="16"/>
      <c r="RF91" s="16"/>
      <c r="RG91" s="16"/>
      <c r="RH91" s="16"/>
      <c r="RI91" s="16"/>
      <c r="RJ91" s="16"/>
      <c r="RK91" s="16"/>
      <c r="RL91" s="16"/>
      <c r="RM91" s="16"/>
      <c r="RN91" s="16"/>
      <c r="RO91" s="16"/>
      <c r="RP91" s="16"/>
      <c r="RQ91" s="16"/>
      <c r="RR91" s="16"/>
      <c r="RS91" s="16"/>
      <c r="RT91" s="16"/>
      <c r="RU91" s="16"/>
      <c r="RV91" s="16"/>
      <c r="RW91" s="16"/>
      <c r="RX91" s="16"/>
      <c r="RY91" s="16"/>
      <c r="RZ91" s="16"/>
      <c r="SA91" s="16"/>
      <c r="SB91" s="16"/>
      <c r="SC91" s="16"/>
      <c r="SD91" s="16"/>
      <c r="SE91" s="16"/>
      <c r="SF91" s="16"/>
      <c r="SG91" s="16"/>
      <c r="SH91" s="16"/>
      <c r="SI91" s="16"/>
      <c r="SJ91" s="16"/>
      <c r="SK91" s="16"/>
      <c r="SL91" s="16"/>
      <c r="SM91" s="16"/>
      <c r="SN91" s="16"/>
      <c r="SO91" s="16"/>
      <c r="SP91" s="16"/>
      <c r="SQ91" s="16"/>
      <c r="SR91" s="16"/>
      <c r="SS91" s="16"/>
      <c r="ST91" s="16"/>
      <c r="SU91" s="16"/>
      <c r="SV91" s="16"/>
      <c r="SW91" s="16"/>
      <c r="SX91" s="16"/>
      <c r="SY91" s="16"/>
      <c r="SZ91" s="16"/>
      <c r="TA91" s="16"/>
      <c r="TB91" s="16"/>
      <c r="TC91" s="16"/>
      <c r="TD91" s="16"/>
      <c r="TE91" s="16"/>
      <c r="TF91" s="16"/>
      <c r="TG91" s="16"/>
      <c r="TH91" s="16"/>
      <c r="TI91" s="16"/>
      <c r="TJ91" s="16"/>
      <c r="TK91" s="16"/>
      <c r="TL91" s="16"/>
      <c r="TM91" s="16"/>
      <c r="TN91" s="16"/>
      <c r="TO91" s="16"/>
      <c r="TP91" s="16"/>
      <c r="TQ91" s="16"/>
      <c r="TR91" s="16"/>
      <c r="TS91" s="16"/>
      <c r="TT91" s="16"/>
      <c r="TU91" s="16"/>
      <c r="TV91" s="16"/>
      <c r="TW91" s="16"/>
      <c r="TX91" s="16"/>
      <c r="TY91" s="16"/>
      <c r="TZ91" s="16"/>
      <c r="UA91" s="16"/>
      <c r="UB91" s="16"/>
      <c r="UC91" s="16"/>
      <c r="UD91" s="16"/>
      <c r="UE91" s="16"/>
      <c r="UF91" s="16"/>
      <c r="UG91" s="16"/>
      <c r="UH91" s="16"/>
      <c r="UI91" s="16"/>
      <c r="UJ91" s="16"/>
      <c r="UK91" s="16"/>
      <c r="UL91" s="16"/>
      <c r="UM91" s="16"/>
      <c r="UN91" s="16"/>
      <c r="UO91" s="16"/>
      <c r="UP91" s="16"/>
      <c r="UQ91" s="16"/>
      <c r="UR91" s="16"/>
      <c r="US91" s="16"/>
      <c r="UT91" s="16"/>
      <c r="UU91" s="16"/>
      <c r="UV91" s="16"/>
      <c r="UW91" s="16"/>
      <c r="UX91" s="16"/>
      <c r="UY91" s="16"/>
      <c r="UZ91" s="16"/>
      <c r="VA91" s="16"/>
      <c r="VB91" s="16"/>
      <c r="VC91" s="16"/>
      <c r="VD91" s="16"/>
      <c r="VE91" s="16"/>
      <c r="VF91" s="16"/>
      <c r="VG91" s="16"/>
      <c r="VH91" s="16"/>
      <c r="VI91" s="16"/>
      <c r="VJ91" s="16"/>
      <c r="VK91" s="16"/>
      <c r="VL91" s="16"/>
      <c r="VM91" s="16"/>
      <c r="VN91" s="16"/>
      <c r="VO91" s="16"/>
      <c r="VP91" s="16"/>
      <c r="VQ91" s="16"/>
      <c r="VR91" s="16"/>
      <c r="VS91" s="16"/>
      <c r="VT91" s="16"/>
      <c r="VU91" s="16"/>
      <c r="VV91" s="16"/>
      <c r="VW91" s="16"/>
      <c r="VX91" s="16"/>
      <c r="VY91" s="16"/>
      <c r="VZ91" s="16"/>
      <c r="WA91" s="16"/>
      <c r="WB91" s="16"/>
      <c r="WC91" s="16"/>
      <c r="WD91" s="16"/>
      <c r="WE91" s="16"/>
      <c r="WF91" s="16"/>
      <c r="WG91" s="16"/>
      <c r="WH91" s="16"/>
      <c r="WI91" s="16"/>
      <c r="WJ91" s="16"/>
      <c r="WK91" s="16"/>
      <c r="WL91" s="16"/>
      <c r="WM91" s="16"/>
      <c r="WN91" s="16"/>
      <c r="WO91" s="16"/>
      <c r="WP91" s="16"/>
      <c r="WQ91" s="16"/>
      <c r="WR91" s="16"/>
      <c r="WS91" s="16"/>
      <c r="WT91" s="16"/>
      <c r="WU91" s="16"/>
      <c r="WV91" s="16"/>
      <c r="WW91" s="16"/>
      <c r="WX91" s="16"/>
      <c r="WY91" s="16"/>
      <c r="WZ91" s="16"/>
      <c r="XA91" s="16"/>
      <c r="XB91" s="16"/>
      <c r="XC91" s="16"/>
      <c r="XD91" s="16"/>
      <c r="XE91" s="16"/>
      <c r="XF91" s="16"/>
      <c r="XG91" s="16"/>
      <c r="XH91" s="16"/>
      <c r="XI91" s="16"/>
      <c r="XJ91" s="16"/>
      <c r="XK91" s="16"/>
      <c r="XL91" s="16"/>
      <c r="XM91" s="16"/>
      <c r="XN91" s="16"/>
      <c r="XO91" s="16"/>
      <c r="XP91" s="16"/>
      <c r="XQ91" s="16"/>
      <c r="XR91" s="16"/>
      <c r="XS91" s="16"/>
      <c r="XT91" s="16"/>
      <c r="XU91" s="16"/>
      <c r="XV91" s="16"/>
      <c r="XW91" s="16"/>
      <c r="XX91" s="16"/>
      <c r="XY91" s="16"/>
      <c r="XZ91" s="16"/>
      <c r="YA91" s="16"/>
      <c r="YB91" s="16"/>
      <c r="YC91" s="16"/>
      <c r="YD91" s="16"/>
      <c r="YE91" s="16"/>
      <c r="YF91" s="16"/>
      <c r="YG91" s="16"/>
      <c r="YH91" s="16"/>
      <c r="YI91" s="16"/>
      <c r="YJ91" s="16"/>
      <c r="YK91" s="16"/>
      <c r="YL91" s="16"/>
      <c r="YM91" s="16"/>
      <c r="YN91" s="16"/>
      <c r="YO91" s="16"/>
      <c r="YP91" s="16"/>
      <c r="YQ91" s="16"/>
      <c r="YR91" s="16"/>
      <c r="YS91" s="16"/>
      <c r="YT91" s="16"/>
      <c r="YU91" s="16"/>
      <c r="YV91" s="16"/>
      <c r="YW91" s="16"/>
      <c r="YX91" s="16"/>
      <c r="YY91" s="16"/>
      <c r="YZ91" s="16"/>
      <c r="ZA91" s="16"/>
      <c r="ZB91" s="16"/>
      <c r="ZC91" s="16"/>
      <c r="ZD91" s="16"/>
      <c r="ZE91" s="16"/>
      <c r="ZF91" s="16"/>
      <c r="ZG91" s="16"/>
      <c r="ZH91" s="16"/>
      <c r="ZI91" s="16"/>
      <c r="ZJ91" s="16"/>
      <c r="ZK91" s="16"/>
      <c r="ZL91" s="16"/>
      <c r="ZM91" s="16"/>
      <c r="ZN91" s="16"/>
      <c r="ZO91" s="16"/>
      <c r="ZP91" s="16"/>
      <c r="ZQ91" s="16"/>
      <c r="ZR91" s="16"/>
      <c r="ZS91" s="16"/>
      <c r="ZT91" s="16"/>
      <c r="ZU91" s="16"/>
      <c r="ZV91" s="16"/>
      <c r="ZW91" s="16"/>
      <c r="ZX91" s="16"/>
      <c r="ZY91" s="16"/>
      <c r="ZZ91" s="16"/>
      <c r="AAA91" s="16"/>
      <c r="AAB91" s="16"/>
      <c r="AAC91" s="16"/>
      <c r="AAD91" s="16"/>
      <c r="AAE91" s="16"/>
      <c r="AAF91" s="16"/>
      <c r="AAG91" s="16"/>
      <c r="AAH91" s="16"/>
      <c r="AAI91" s="16"/>
      <c r="AAJ91" s="16"/>
      <c r="AAK91" s="16"/>
      <c r="AAL91" s="16"/>
      <c r="AAM91" s="16"/>
      <c r="AAN91" s="16"/>
      <c r="AAO91" s="16"/>
      <c r="AAP91" s="16"/>
      <c r="AAQ91" s="16"/>
      <c r="AAR91" s="16"/>
      <c r="AAS91" s="16"/>
      <c r="AAT91" s="16"/>
      <c r="AAU91" s="16"/>
      <c r="AAV91" s="16"/>
      <c r="AAW91" s="16"/>
      <c r="AAX91" s="16"/>
      <c r="AAY91" s="16"/>
      <c r="AAZ91" s="16"/>
      <c r="ABA91" s="16"/>
      <c r="ABB91" s="16"/>
      <c r="ABC91" s="16"/>
      <c r="ABD91" s="16"/>
      <c r="ABE91" s="16"/>
      <c r="ABF91" s="16"/>
      <c r="ABG91" s="16"/>
      <c r="ABH91" s="16"/>
      <c r="ABI91" s="16"/>
      <c r="ABJ91" s="16"/>
      <c r="ABK91" s="16"/>
      <c r="ABL91" s="16"/>
      <c r="ABM91" s="16"/>
      <c r="ABN91" s="16"/>
      <c r="ABO91" s="16"/>
      <c r="ABP91" s="16"/>
      <c r="ABQ91" s="16"/>
      <c r="ABR91" s="16"/>
      <c r="ABS91" s="16"/>
      <c r="ABT91" s="16"/>
      <c r="ABU91" s="16"/>
      <c r="ABV91" s="16"/>
      <c r="ABW91" s="16"/>
      <c r="ABX91" s="16"/>
      <c r="ABY91" s="16"/>
      <c r="ABZ91" s="16"/>
      <c r="ACA91" s="16"/>
      <c r="ACB91" s="16"/>
      <c r="ACC91" s="16"/>
      <c r="ACD91" s="16"/>
      <c r="ACE91" s="16"/>
      <c r="ACF91" s="16"/>
      <c r="ACG91" s="16"/>
      <c r="ACH91" s="16"/>
      <c r="ACI91" s="16"/>
      <c r="ACJ91" s="16"/>
      <c r="ACK91" s="16"/>
      <c r="ACL91" s="16"/>
      <c r="ACM91" s="16"/>
      <c r="ACN91" s="16"/>
      <c r="ACO91" s="16"/>
      <c r="ACP91" s="16"/>
      <c r="ACQ91" s="16"/>
      <c r="ACR91" s="16"/>
      <c r="ACS91" s="16"/>
      <c r="ACT91" s="16"/>
      <c r="ACU91" s="16"/>
      <c r="ACV91" s="16"/>
      <c r="ACW91" s="16"/>
      <c r="ACX91" s="16"/>
      <c r="ACY91" s="16"/>
      <c r="ACZ91" s="16"/>
      <c r="ADA91" s="16"/>
      <c r="ADB91" s="16"/>
      <c r="ADC91" s="16"/>
      <c r="ADD91" s="16"/>
      <c r="ADE91" s="16"/>
      <c r="ADF91" s="16"/>
      <c r="ADG91" s="16"/>
      <c r="ADH91" s="16"/>
      <c r="ADI91" s="16"/>
      <c r="ADJ91" s="16"/>
      <c r="ADK91" s="16"/>
      <c r="ADL91" s="16"/>
      <c r="ADM91" s="16"/>
      <c r="ADN91" s="16"/>
      <c r="ADO91" s="16"/>
      <c r="ADP91" s="16"/>
      <c r="ADQ91" s="16"/>
      <c r="ADR91" s="16"/>
      <c r="ADS91" s="16"/>
      <c r="ADT91" s="16"/>
      <c r="ADU91" s="16"/>
      <c r="ADV91" s="16"/>
      <c r="ADW91" s="16"/>
      <c r="ADX91" s="16"/>
      <c r="ADY91" s="16"/>
      <c r="ADZ91" s="16"/>
      <c r="AEA91" s="16"/>
      <c r="AEB91" s="16"/>
      <c r="AEC91" s="16"/>
      <c r="AED91" s="16"/>
      <c r="AEE91" s="16"/>
      <c r="AEF91" s="16"/>
      <c r="AEG91" s="16"/>
      <c r="AEH91" s="16"/>
      <c r="AEI91" s="16"/>
      <c r="AEJ91" s="16"/>
      <c r="AEK91" s="16"/>
      <c r="AEL91" s="16"/>
      <c r="AEM91" s="16"/>
      <c r="AEN91" s="16"/>
      <c r="AEO91" s="16"/>
      <c r="AEP91" s="16"/>
      <c r="AEQ91" s="16"/>
      <c r="AER91" s="16"/>
      <c r="AES91" s="16"/>
      <c r="AET91" s="16"/>
      <c r="AEU91" s="16"/>
      <c r="AEV91" s="16"/>
      <c r="AEW91" s="16"/>
      <c r="AEX91" s="16"/>
      <c r="AEY91" s="16"/>
      <c r="AEZ91" s="16"/>
      <c r="AFA91" s="16"/>
      <c r="AFB91" s="16"/>
      <c r="AFC91" s="16"/>
      <c r="AFD91" s="16"/>
      <c r="AFE91" s="16"/>
      <c r="AFF91" s="16"/>
      <c r="AFG91" s="16"/>
      <c r="AFH91" s="16"/>
      <c r="AFI91" s="16"/>
      <c r="AFJ91" s="16"/>
      <c r="AFK91" s="16"/>
      <c r="AFL91" s="16"/>
      <c r="AFM91" s="16"/>
      <c r="AFN91" s="16"/>
      <c r="AFO91" s="16"/>
      <c r="AFP91" s="16"/>
      <c r="AFQ91" s="16"/>
      <c r="AFR91" s="16"/>
      <c r="AFS91" s="16"/>
      <c r="AFT91" s="16"/>
      <c r="AFU91" s="16"/>
      <c r="AFV91" s="16"/>
      <c r="AFW91" s="16"/>
      <c r="AFX91" s="16"/>
      <c r="AFY91" s="16"/>
      <c r="AFZ91" s="16"/>
      <c r="AGA91" s="16"/>
      <c r="AGB91" s="16"/>
      <c r="AGC91" s="16"/>
      <c r="AGD91" s="16"/>
      <c r="AGE91" s="16"/>
      <c r="AGF91" s="16"/>
      <c r="AGG91" s="16"/>
      <c r="AGH91" s="16"/>
      <c r="AGI91" s="16"/>
      <c r="AGJ91" s="16"/>
      <c r="AGK91" s="16"/>
      <c r="AGL91" s="16"/>
      <c r="AGM91" s="16"/>
      <c r="AGN91" s="16"/>
      <c r="AGO91" s="16"/>
      <c r="AGP91" s="16"/>
      <c r="AGQ91" s="16"/>
      <c r="AGR91" s="16"/>
      <c r="AGS91" s="16"/>
      <c r="AGT91" s="16"/>
      <c r="AGU91" s="16"/>
      <c r="AGV91" s="16"/>
      <c r="AGW91" s="16"/>
      <c r="AGX91" s="16"/>
      <c r="AGY91" s="16"/>
      <c r="AGZ91" s="16"/>
      <c r="AHA91" s="16"/>
      <c r="AHB91" s="16"/>
      <c r="AHC91" s="16"/>
      <c r="AHD91" s="16"/>
      <c r="AHE91" s="16"/>
      <c r="AHF91" s="16"/>
      <c r="AHG91" s="16"/>
      <c r="AHH91" s="16"/>
      <c r="AHI91" s="16"/>
      <c r="AHJ91" s="16"/>
      <c r="AHK91" s="16"/>
      <c r="AHL91" s="16"/>
      <c r="AHM91" s="16"/>
      <c r="AHN91" s="16"/>
      <c r="AHO91" s="16"/>
      <c r="AHP91" s="16"/>
      <c r="AHQ91" s="16"/>
      <c r="AHR91" s="16"/>
      <c r="AHS91" s="16"/>
      <c r="AHT91" s="16"/>
      <c r="AHU91" s="16"/>
      <c r="AHV91" s="16"/>
      <c r="AHW91" s="16"/>
      <c r="AHX91" s="16"/>
      <c r="AHY91" s="16"/>
      <c r="AHZ91" s="16"/>
      <c r="AIA91" s="16"/>
      <c r="AIB91" s="16"/>
      <c r="AIC91" s="16"/>
      <c r="AID91" s="16"/>
      <c r="AIE91" s="16"/>
      <c r="AIF91" s="16"/>
      <c r="AIG91" s="16"/>
      <c r="AIH91" s="16"/>
      <c r="AII91" s="16"/>
      <c r="AIJ91" s="16"/>
      <c r="AIK91" s="16"/>
      <c r="AIL91" s="16"/>
      <c r="AIM91" s="16"/>
      <c r="AIN91" s="16"/>
      <c r="AIO91" s="16"/>
      <c r="AIP91" s="16"/>
      <c r="AIQ91" s="16"/>
      <c r="AIR91" s="16"/>
      <c r="AIS91" s="16"/>
      <c r="AIT91" s="16"/>
      <c r="AIU91" s="16"/>
      <c r="AIV91" s="16"/>
      <c r="AIW91" s="16"/>
      <c r="AIX91" s="16"/>
      <c r="AIY91" s="16"/>
      <c r="AIZ91" s="16"/>
      <c r="AJA91" s="16"/>
      <c r="AJB91" s="16"/>
      <c r="AJC91" s="16"/>
      <c r="AJD91" s="16"/>
      <c r="AJE91" s="16"/>
      <c r="AJF91" s="16"/>
      <c r="AJG91" s="16"/>
      <c r="AJH91" s="16"/>
      <c r="AJI91" s="16"/>
      <c r="AJJ91" s="16"/>
      <c r="AJK91" s="16"/>
      <c r="AJL91" s="16"/>
      <c r="AJM91" s="16"/>
      <c r="AJN91" s="16"/>
      <c r="AJO91" s="16"/>
      <c r="AJP91" s="16"/>
      <c r="AJQ91" s="16"/>
      <c r="AJR91" s="16"/>
      <c r="AJS91" s="16"/>
      <c r="AJT91" s="16"/>
      <c r="AJU91" s="16"/>
      <c r="AJV91" s="16"/>
      <c r="AJW91" s="16"/>
      <c r="AJX91" s="16"/>
      <c r="AJY91" s="16"/>
      <c r="AJZ91" s="16"/>
      <c r="AKA91" s="16"/>
      <c r="AKB91" s="16"/>
      <c r="AKC91" s="16"/>
      <c r="AKD91" s="16"/>
      <c r="AKE91" s="16"/>
      <c r="AKF91" s="16"/>
      <c r="AKG91" s="16"/>
      <c r="AKH91" s="16"/>
      <c r="AKI91" s="16"/>
      <c r="AKJ91" s="16"/>
      <c r="AKK91" s="16"/>
      <c r="AKL91" s="16"/>
      <c r="AKM91" s="16"/>
      <c r="AKN91" s="16"/>
      <c r="AKO91" s="16"/>
      <c r="AKP91" s="16"/>
      <c r="AKQ91" s="16"/>
      <c r="AKR91" s="16"/>
      <c r="AKS91" s="16"/>
      <c r="AKT91" s="16"/>
      <c r="AKU91" s="16"/>
      <c r="AKV91" s="16"/>
      <c r="AKW91" s="16"/>
      <c r="AKX91" s="16"/>
      <c r="AKY91" s="16"/>
      <c r="AKZ91" s="16"/>
      <c r="ALA91" s="16"/>
      <c r="ALB91" s="16"/>
      <c r="ALC91" s="16"/>
      <c r="ALD91" s="16"/>
      <c r="ALE91" s="16"/>
      <c r="ALF91" s="16"/>
      <c r="ALG91" s="16"/>
      <c r="ALH91" s="16"/>
      <c r="ALI91" s="16"/>
      <c r="ALJ91" s="16"/>
      <c r="ALK91" s="16"/>
      <c r="ALL91" s="16"/>
    </row>
    <row r="92" spans="1:1000" customFormat="1" ht="12.75" x14ac:dyDescent="0.2">
      <c r="A92" s="41" t="str">
        <f ca="1">IF(_xll.TM1RPTELLEV($H$75,$H92)=0,"Root",IF(OR(_xll.ELLEV($B$10,$H92)=0,_xll.TM1RPTELLEV($H$75,$H92)+1&gt;=VALUE($L$29)),"Base","Default"))</f>
        <v>Root</v>
      </c>
      <c r="B92" s="16"/>
      <c r="C92" s="16" t="str">
        <f ca="1">_xll.DBRW($G$16,$H92,C$38)</f>
        <v>-1</v>
      </c>
      <c r="D92" s="16">
        <f ca="1">_xll.DBRW($D$16,E$7,$H$33,$E$9,$H92,$D$11,$H$34,$D$38)</f>
        <v>0</v>
      </c>
      <c r="E92" s="25">
        <f ca="1">_xll.DBRW($E$16,E$7,$H$33,$E$9,$H92,$D$11,E$38,E$12,E$13)</f>
        <v>0</v>
      </c>
      <c r="F92" s="22"/>
      <c r="G92" s="87" t="str">
        <f ca="1">_xll.DBRW($G$16,$H92,G$13)&amp;IF(_xll.ELLEV($B$10,$H92)&lt;&gt;0,"",IF($D92&lt;&gt;0,"Annual",IF($E92&lt;&gt;0,"LID","")))</f>
        <v/>
      </c>
      <c r="H92" s="113" t="s">
        <v>180</v>
      </c>
      <c r="I92" s="95">
        <f ca="1">_xll.DBRW($B$17,I$7,$H$33,$D$9,$H92,$D$11,I$12,I$13)</f>
        <v>10677681.239834098</v>
      </c>
      <c r="J92" s="95">
        <f ca="1">_xll.DBRW($B$17,J$7,$H$33,$D$9,$H92,$D$11,J$12,J$13)</f>
        <v>168881.96070179521</v>
      </c>
      <c r="K92" s="95">
        <f ca="1">_xll.DBRW($B$17,K$7,$H$33,$D$9,$H92,$D$11,K$12,K$13)</f>
        <v>172146.50034036624</v>
      </c>
      <c r="L92" s="95">
        <f ca="1">_xll.DBRW($B$17,L$7,$H$33,$D$9,$H92,$D$11,L$12,L$13)</f>
        <v>-19598.860000000004</v>
      </c>
      <c r="M92" s="95">
        <f ca="1">_xll.DBRW($B$17,M$7,$H$33,$D$9,$H92,$D$11,M$12,M$13)</f>
        <v>46098.701235267901</v>
      </c>
      <c r="N92" s="95">
        <f ca="1">_xll.DBRW($B$17,N$7,$H$33,$D$9,$H92,$D$11,N$12,N$13)</f>
        <v>177490.35126270147</v>
      </c>
      <c r="O92" s="95">
        <f ca="1">_xll.DBRW($B$17,O$7,$H$33,$D$9,$H92,$D$11,O$12,O$13)</f>
        <v>399802.65272571228</v>
      </c>
      <c r="P92" s="95">
        <f ca="1">_xll.DBRW($B$17,P$7,$H$33,$D$9,$H92,$D$11,P$12,P$13)</f>
        <v>291999.08750514896</v>
      </c>
      <c r="Q92" s="95">
        <f ca="1">_xll.DBRW($B$17,Q$7,$H$33,$D$9,$H92,$D$11,Q$12,Q$13)</f>
        <v>348568.73965149029</v>
      </c>
      <c r="R92" s="95">
        <f ca="1">_xll.DBRW($B$17,R$7,$H$33,$D$9,$H92,$D$11,R$12,R$13)</f>
        <v>134782.52602161569</v>
      </c>
      <c r="S92" s="95">
        <f ca="1">_xll.DBRW($B$17,S$7,$H$33,$D$9,$H92,$D$11,S$12,S$13)</f>
        <v>165880.11135497899</v>
      </c>
      <c r="T92" s="95">
        <f ca="1">_xll.DBRW($B$17,T$7,$H$33,$D$9,$H92,$D$11,T$12,T$13)</f>
        <v>258076.57335675129</v>
      </c>
      <c r="U92" s="95">
        <f ca="1">_xll.DBRW($B$17,U$7,$H$33,$D$9,$H92,$D$11,U$12,U$13)</f>
        <v>340780.60673244612</v>
      </c>
      <c r="V92" s="95">
        <f ca="1">_xll.DBRW($B$17,V$7,$H$33,$D$9,$H92,$D$11,V$12,V$13)</f>
        <v>13162590.190722372</v>
      </c>
      <c r="W92" s="16"/>
      <c r="X92" s="95">
        <f ca="1">_xll.DBRW($B$17,X$7,$H$33,$D$9,$H92,$D$11,X$12,X$13)</f>
        <v>12433169.850948974</v>
      </c>
      <c r="Y92" s="97">
        <f t="shared" ca="1" si="8"/>
        <v>-5.8667286662839491E-2</v>
      </c>
      <c r="Z92" s="16"/>
      <c r="AA92" s="95">
        <f ca="1">_xll.DBRW($B$17,AA$7,$H$33,$D$9,$H92,$D$11,AA$12,AA$13)</f>
        <v>0</v>
      </c>
      <c r="AB92" s="97" t="str">
        <f t="shared" ca="1" si="9"/>
        <v/>
      </c>
      <c r="AC92" s="16"/>
      <c r="AD92" s="107" t="str">
        <f ca="1">_xll.DBRW($B$17,AD$7,$H$33,$D$9,$H92,$D$11,AD$12,AD$13)</f>
        <v/>
      </c>
      <c r="AE92" s="107" t="str">
        <f ca="1">_xll.DBRW($B$17,AE$7,$H$33,$D$9,$H92,$D$11,AE$12,AE$13)</f>
        <v/>
      </c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6"/>
      <c r="EJ92" s="16"/>
      <c r="EK92" s="16"/>
      <c r="EL92" s="16"/>
      <c r="EM92" s="16"/>
      <c r="EN92" s="16"/>
      <c r="EO92" s="16"/>
      <c r="EP92" s="16"/>
      <c r="EQ92" s="16"/>
      <c r="ER92" s="16"/>
      <c r="ES92" s="16"/>
      <c r="ET92" s="16"/>
      <c r="EU92" s="16"/>
      <c r="EV92" s="16"/>
      <c r="EW92" s="16"/>
      <c r="EX92" s="16"/>
      <c r="EY92" s="16"/>
      <c r="EZ92" s="16"/>
      <c r="FA92" s="16"/>
      <c r="FB92" s="16"/>
      <c r="FC92" s="16"/>
      <c r="FD92" s="16"/>
      <c r="FE92" s="16"/>
      <c r="FF92" s="16"/>
      <c r="FG92" s="16"/>
      <c r="FH92" s="16"/>
      <c r="FI92" s="16"/>
      <c r="FJ92" s="16"/>
      <c r="FK92" s="16"/>
      <c r="FL92" s="16"/>
      <c r="FM92" s="16"/>
      <c r="FN92" s="16"/>
      <c r="FO92" s="16"/>
      <c r="FP92" s="16"/>
      <c r="FQ92" s="16"/>
      <c r="FR92" s="16"/>
      <c r="FS92" s="16"/>
      <c r="FT92" s="16"/>
      <c r="FU92" s="16"/>
      <c r="FV92" s="16"/>
      <c r="FW92" s="16"/>
      <c r="FX92" s="16"/>
      <c r="FY92" s="16"/>
      <c r="FZ92" s="16"/>
      <c r="GA92" s="16"/>
      <c r="GB92" s="16"/>
      <c r="GC92" s="16"/>
      <c r="GD92" s="16"/>
      <c r="GE92" s="16"/>
      <c r="GF92" s="16"/>
      <c r="GG92" s="16"/>
      <c r="GH92" s="16"/>
      <c r="GI92" s="16"/>
      <c r="GJ92" s="16"/>
      <c r="GK92" s="16"/>
      <c r="GL92" s="16"/>
      <c r="GM92" s="16"/>
      <c r="GN92" s="16"/>
      <c r="GO92" s="16"/>
      <c r="GP92" s="16"/>
      <c r="GQ92" s="16"/>
      <c r="GR92" s="16"/>
      <c r="GS92" s="16"/>
      <c r="GT92" s="16"/>
      <c r="GU92" s="16"/>
      <c r="GV92" s="16"/>
      <c r="GW92" s="16"/>
      <c r="GX92" s="16"/>
      <c r="GY92" s="16"/>
      <c r="GZ92" s="16"/>
      <c r="HA92" s="16"/>
      <c r="HB92" s="16"/>
      <c r="HC92" s="16"/>
      <c r="HD92" s="16"/>
      <c r="HE92" s="16"/>
      <c r="HF92" s="16"/>
      <c r="HG92" s="16"/>
      <c r="HH92" s="16"/>
      <c r="HI92" s="16"/>
      <c r="HJ92" s="16"/>
      <c r="HK92" s="16"/>
      <c r="HL92" s="16"/>
      <c r="HM92" s="16"/>
      <c r="HN92" s="16"/>
      <c r="HO92" s="16"/>
      <c r="HP92" s="16"/>
      <c r="HQ92" s="16"/>
      <c r="HR92" s="16"/>
      <c r="HS92" s="16"/>
      <c r="HT92" s="16"/>
      <c r="HU92" s="16"/>
      <c r="HV92" s="16"/>
      <c r="HW92" s="16"/>
      <c r="HX92" s="16"/>
      <c r="HY92" s="16"/>
      <c r="HZ92" s="16"/>
      <c r="IA92" s="16"/>
      <c r="IB92" s="16"/>
      <c r="IC92" s="16"/>
      <c r="ID92" s="16"/>
      <c r="IE92" s="16"/>
      <c r="IF92" s="16"/>
      <c r="IG92" s="16"/>
      <c r="IH92" s="16"/>
      <c r="II92" s="16"/>
      <c r="IJ92" s="16"/>
      <c r="IK92" s="16"/>
      <c r="IL92" s="16"/>
      <c r="IM92" s="16"/>
      <c r="IN92" s="16"/>
      <c r="IO92" s="16"/>
      <c r="IP92" s="16"/>
      <c r="IQ92" s="16"/>
      <c r="IR92" s="16"/>
      <c r="IS92" s="16"/>
      <c r="IT92" s="16"/>
      <c r="IU92" s="16"/>
      <c r="IV92" s="16"/>
      <c r="IW92" s="16"/>
      <c r="IX92" s="16"/>
      <c r="IY92" s="16"/>
      <c r="IZ92" s="16"/>
      <c r="JA92" s="16"/>
      <c r="JB92" s="16"/>
      <c r="JC92" s="16"/>
      <c r="JD92" s="16"/>
      <c r="JE92" s="16"/>
      <c r="JF92" s="16"/>
      <c r="JG92" s="16"/>
      <c r="JH92" s="16"/>
      <c r="JI92" s="16"/>
      <c r="JJ92" s="16"/>
      <c r="JK92" s="16"/>
      <c r="JL92" s="16"/>
      <c r="JM92" s="16"/>
      <c r="JN92" s="16"/>
      <c r="JO92" s="16"/>
      <c r="JP92" s="16"/>
      <c r="JQ92" s="16"/>
      <c r="JR92" s="16"/>
      <c r="JS92" s="16"/>
      <c r="JT92" s="16"/>
      <c r="JU92" s="16"/>
      <c r="JV92" s="16"/>
      <c r="JW92" s="16"/>
      <c r="JX92" s="16"/>
      <c r="JY92" s="16"/>
      <c r="JZ92" s="16"/>
      <c r="KA92" s="16"/>
      <c r="KB92" s="16"/>
      <c r="KC92" s="16"/>
      <c r="KD92" s="16"/>
      <c r="KE92" s="16"/>
      <c r="KF92" s="16"/>
      <c r="KG92" s="16"/>
      <c r="KH92" s="16"/>
      <c r="KI92" s="16"/>
      <c r="KJ92" s="16"/>
      <c r="KK92" s="16"/>
      <c r="KL92" s="16"/>
      <c r="KM92" s="16"/>
      <c r="KN92" s="16"/>
      <c r="KO92" s="16"/>
      <c r="KP92" s="16"/>
      <c r="KQ92" s="16"/>
      <c r="KR92" s="16"/>
      <c r="KS92" s="16"/>
      <c r="KT92" s="16"/>
      <c r="KU92" s="16"/>
      <c r="KV92" s="16"/>
      <c r="KW92" s="16"/>
      <c r="KX92" s="16"/>
      <c r="KY92" s="16"/>
      <c r="KZ92" s="16"/>
      <c r="LA92" s="16"/>
      <c r="LB92" s="16"/>
      <c r="LC92" s="16"/>
      <c r="LD92" s="16"/>
      <c r="LE92" s="16"/>
      <c r="LF92" s="16"/>
      <c r="LG92" s="16"/>
      <c r="LH92" s="16"/>
      <c r="LI92" s="16"/>
      <c r="LJ92" s="16"/>
      <c r="LK92" s="16"/>
      <c r="LL92" s="16"/>
      <c r="LM92" s="16"/>
      <c r="LN92" s="16"/>
      <c r="LO92" s="16"/>
      <c r="LP92" s="16"/>
      <c r="LQ92" s="16"/>
      <c r="LR92" s="16"/>
      <c r="LS92" s="16"/>
      <c r="LT92" s="16"/>
      <c r="LU92" s="16"/>
      <c r="LV92" s="16"/>
      <c r="LW92" s="16"/>
      <c r="LX92" s="16"/>
      <c r="LY92" s="16"/>
      <c r="LZ92" s="16"/>
      <c r="MA92" s="16"/>
      <c r="MB92" s="16"/>
      <c r="MC92" s="16"/>
      <c r="MD92" s="16"/>
      <c r="ME92" s="16"/>
      <c r="MF92" s="16"/>
      <c r="MG92" s="16"/>
      <c r="MH92" s="16"/>
      <c r="MI92" s="16"/>
      <c r="MJ92" s="16"/>
      <c r="MK92" s="16"/>
      <c r="ML92" s="16"/>
      <c r="MM92" s="16"/>
      <c r="MN92" s="16"/>
      <c r="MO92" s="16"/>
      <c r="MP92" s="16"/>
      <c r="MQ92" s="16"/>
      <c r="MR92" s="16"/>
      <c r="MS92" s="16"/>
      <c r="MT92" s="16"/>
      <c r="MU92" s="16"/>
      <c r="MV92" s="16"/>
      <c r="MW92" s="16"/>
      <c r="MX92" s="16"/>
      <c r="MY92" s="16"/>
      <c r="MZ92" s="16"/>
      <c r="NA92" s="16"/>
      <c r="NB92" s="16"/>
      <c r="NC92" s="16"/>
      <c r="ND92" s="16"/>
      <c r="NE92" s="16"/>
      <c r="NF92" s="16"/>
      <c r="NG92" s="16"/>
      <c r="NH92" s="16"/>
      <c r="NI92" s="16"/>
      <c r="NJ92" s="16"/>
      <c r="NK92" s="16"/>
      <c r="NL92" s="16"/>
      <c r="NM92" s="16"/>
      <c r="NN92" s="16"/>
      <c r="NO92" s="16"/>
      <c r="NP92" s="16"/>
      <c r="NQ92" s="16"/>
      <c r="NR92" s="16"/>
      <c r="NS92" s="16"/>
      <c r="NT92" s="16"/>
      <c r="NU92" s="16"/>
      <c r="NV92" s="16"/>
      <c r="NW92" s="16"/>
      <c r="NX92" s="16"/>
      <c r="NY92" s="16"/>
      <c r="NZ92" s="16"/>
      <c r="OA92" s="16"/>
      <c r="OB92" s="16"/>
      <c r="OC92" s="16"/>
      <c r="OD92" s="16"/>
      <c r="OE92" s="16"/>
      <c r="OF92" s="16"/>
      <c r="OG92" s="16"/>
      <c r="OH92" s="16"/>
      <c r="OI92" s="16"/>
      <c r="OJ92" s="16"/>
      <c r="OK92" s="16"/>
      <c r="OL92" s="16"/>
      <c r="OM92" s="16"/>
      <c r="ON92" s="16"/>
      <c r="OO92" s="16"/>
      <c r="OP92" s="16"/>
      <c r="OQ92" s="16"/>
      <c r="OR92" s="16"/>
      <c r="OS92" s="16"/>
      <c r="OT92" s="16"/>
      <c r="OU92" s="16"/>
      <c r="OV92" s="16"/>
      <c r="OW92" s="16"/>
      <c r="OX92" s="16"/>
      <c r="OY92" s="16"/>
      <c r="OZ92" s="16"/>
      <c r="PA92" s="16"/>
      <c r="PB92" s="16"/>
      <c r="PC92" s="16"/>
      <c r="PD92" s="16"/>
      <c r="PE92" s="16"/>
      <c r="PF92" s="16"/>
      <c r="PG92" s="16"/>
      <c r="PH92" s="16"/>
      <c r="PI92" s="16"/>
      <c r="PJ92" s="16"/>
      <c r="PK92" s="16"/>
      <c r="PL92" s="16"/>
      <c r="PM92" s="16"/>
      <c r="PN92" s="16"/>
      <c r="PO92" s="16"/>
      <c r="PP92" s="16"/>
      <c r="PQ92" s="16"/>
      <c r="PR92" s="16"/>
      <c r="PS92" s="16"/>
      <c r="PT92" s="16"/>
      <c r="PU92" s="16"/>
      <c r="PV92" s="16"/>
      <c r="PW92" s="16"/>
      <c r="PX92" s="16"/>
      <c r="PY92" s="16"/>
      <c r="PZ92" s="16"/>
      <c r="QA92" s="16"/>
      <c r="QB92" s="16"/>
      <c r="QC92" s="16"/>
      <c r="QD92" s="16"/>
      <c r="QE92" s="16"/>
      <c r="QF92" s="16"/>
      <c r="QG92" s="16"/>
      <c r="QH92" s="16"/>
      <c r="QI92" s="16"/>
      <c r="QJ92" s="16"/>
      <c r="QK92" s="16"/>
      <c r="QL92" s="16"/>
      <c r="QM92" s="16"/>
      <c r="QN92" s="16"/>
      <c r="QO92" s="16"/>
      <c r="QP92" s="16"/>
      <c r="QQ92" s="16"/>
      <c r="QR92" s="16"/>
      <c r="QS92" s="16"/>
      <c r="QT92" s="16"/>
      <c r="QU92" s="16"/>
      <c r="QV92" s="16"/>
      <c r="QW92" s="16"/>
      <c r="QX92" s="16"/>
      <c r="QY92" s="16"/>
      <c r="QZ92" s="16"/>
      <c r="RA92" s="16"/>
      <c r="RB92" s="16"/>
      <c r="RC92" s="16"/>
      <c r="RD92" s="16"/>
      <c r="RE92" s="16"/>
      <c r="RF92" s="16"/>
      <c r="RG92" s="16"/>
      <c r="RH92" s="16"/>
      <c r="RI92" s="16"/>
      <c r="RJ92" s="16"/>
      <c r="RK92" s="16"/>
      <c r="RL92" s="16"/>
      <c r="RM92" s="16"/>
      <c r="RN92" s="16"/>
      <c r="RO92" s="16"/>
      <c r="RP92" s="16"/>
      <c r="RQ92" s="16"/>
      <c r="RR92" s="16"/>
      <c r="RS92" s="16"/>
      <c r="RT92" s="16"/>
      <c r="RU92" s="16"/>
      <c r="RV92" s="16"/>
      <c r="RW92" s="16"/>
      <c r="RX92" s="16"/>
      <c r="RY92" s="16"/>
      <c r="RZ92" s="16"/>
      <c r="SA92" s="16"/>
      <c r="SB92" s="16"/>
      <c r="SC92" s="16"/>
      <c r="SD92" s="16"/>
      <c r="SE92" s="16"/>
      <c r="SF92" s="16"/>
      <c r="SG92" s="16"/>
      <c r="SH92" s="16"/>
      <c r="SI92" s="16"/>
      <c r="SJ92" s="16"/>
      <c r="SK92" s="16"/>
      <c r="SL92" s="16"/>
      <c r="SM92" s="16"/>
      <c r="SN92" s="16"/>
      <c r="SO92" s="16"/>
      <c r="SP92" s="16"/>
      <c r="SQ92" s="16"/>
      <c r="SR92" s="16"/>
      <c r="SS92" s="16"/>
      <c r="ST92" s="16"/>
      <c r="SU92" s="16"/>
      <c r="SV92" s="16"/>
      <c r="SW92" s="16"/>
      <c r="SX92" s="16"/>
      <c r="SY92" s="16"/>
      <c r="SZ92" s="16"/>
      <c r="TA92" s="16"/>
      <c r="TB92" s="16"/>
      <c r="TC92" s="16"/>
      <c r="TD92" s="16"/>
      <c r="TE92" s="16"/>
      <c r="TF92" s="16"/>
      <c r="TG92" s="16"/>
      <c r="TH92" s="16"/>
      <c r="TI92" s="16"/>
      <c r="TJ92" s="16"/>
      <c r="TK92" s="16"/>
      <c r="TL92" s="16"/>
      <c r="TM92" s="16"/>
      <c r="TN92" s="16"/>
      <c r="TO92" s="16"/>
      <c r="TP92" s="16"/>
      <c r="TQ92" s="16"/>
      <c r="TR92" s="16"/>
      <c r="TS92" s="16"/>
      <c r="TT92" s="16"/>
      <c r="TU92" s="16"/>
      <c r="TV92" s="16"/>
      <c r="TW92" s="16"/>
      <c r="TX92" s="16"/>
      <c r="TY92" s="16"/>
      <c r="TZ92" s="16"/>
      <c r="UA92" s="16"/>
      <c r="UB92" s="16"/>
      <c r="UC92" s="16"/>
      <c r="UD92" s="16"/>
      <c r="UE92" s="16"/>
      <c r="UF92" s="16"/>
      <c r="UG92" s="16"/>
      <c r="UH92" s="16"/>
      <c r="UI92" s="16"/>
      <c r="UJ92" s="16"/>
      <c r="UK92" s="16"/>
      <c r="UL92" s="16"/>
      <c r="UM92" s="16"/>
      <c r="UN92" s="16"/>
      <c r="UO92" s="16"/>
      <c r="UP92" s="16"/>
      <c r="UQ92" s="16"/>
      <c r="UR92" s="16"/>
      <c r="US92" s="16"/>
      <c r="UT92" s="16"/>
      <c r="UU92" s="16"/>
      <c r="UV92" s="16"/>
      <c r="UW92" s="16"/>
      <c r="UX92" s="16"/>
      <c r="UY92" s="16"/>
      <c r="UZ92" s="16"/>
      <c r="VA92" s="16"/>
      <c r="VB92" s="16"/>
      <c r="VC92" s="16"/>
      <c r="VD92" s="16"/>
      <c r="VE92" s="16"/>
      <c r="VF92" s="16"/>
      <c r="VG92" s="16"/>
      <c r="VH92" s="16"/>
      <c r="VI92" s="16"/>
      <c r="VJ92" s="16"/>
      <c r="VK92" s="16"/>
      <c r="VL92" s="16"/>
      <c r="VM92" s="16"/>
      <c r="VN92" s="16"/>
      <c r="VO92" s="16"/>
      <c r="VP92" s="16"/>
      <c r="VQ92" s="16"/>
      <c r="VR92" s="16"/>
      <c r="VS92" s="16"/>
      <c r="VT92" s="16"/>
      <c r="VU92" s="16"/>
      <c r="VV92" s="16"/>
      <c r="VW92" s="16"/>
      <c r="VX92" s="16"/>
      <c r="VY92" s="16"/>
      <c r="VZ92" s="16"/>
      <c r="WA92" s="16"/>
      <c r="WB92" s="16"/>
      <c r="WC92" s="16"/>
      <c r="WD92" s="16"/>
      <c r="WE92" s="16"/>
      <c r="WF92" s="16"/>
      <c r="WG92" s="16"/>
      <c r="WH92" s="16"/>
      <c r="WI92" s="16"/>
      <c r="WJ92" s="16"/>
      <c r="WK92" s="16"/>
      <c r="WL92" s="16"/>
      <c r="WM92" s="16"/>
      <c r="WN92" s="16"/>
      <c r="WO92" s="16"/>
      <c r="WP92" s="16"/>
      <c r="WQ92" s="16"/>
      <c r="WR92" s="16"/>
      <c r="WS92" s="16"/>
      <c r="WT92" s="16"/>
      <c r="WU92" s="16"/>
      <c r="WV92" s="16"/>
      <c r="WW92" s="16"/>
      <c r="WX92" s="16"/>
      <c r="WY92" s="16"/>
      <c r="WZ92" s="16"/>
      <c r="XA92" s="16"/>
      <c r="XB92" s="16"/>
      <c r="XC92" s="16"/>
      <c r="XD92" s="16"/>
      <c r="XE92" s="16"/>
      <c r="XF92" s="16"/>
      <c r="XG92" s="16"/>
      <c r="XH92" s="16"/>
      <c r="XI92" s="16"/>
      <c r="XJ92" s="16"/>
      <c r="XK92" s="16"/>
      <c r="XL92" s="16"/>
      <c r="XM92" s="16"/>
      <c r="XN92" s="16"/>
      <c r="XO92" s="16"/>
      <c r="XP92" s="16"/>
      <c r="XQ92" s="16"/>
      <c r="XR92" s="16"/>
      <c r="XS92" s="16"/>
      <c r="XT92" s="16"/>
      <c r="XU92" s="16"/>
      <c r="XV92" s="16"/>
      <c r="XW92" s="16"/>
      <c r="XX92" s="16"/>
      <c r="XY92" s="16"/>
      <c r="XZ92" s="16"/>
      <c r="YA92" s="16"/>
      <c r="YB92" s="16"/>
      <c r="YC92" s="16"/>
      <c r="YD92" s="16"/>
      <c r="YE92" s="16"/>
      <c r="YF92" s="16"/>
      <c r="YG92" s="16"/>
      <c r="YH92" s="16"/>
      <c r="YI92" s="16"/>
      <c r="YJ92" s="16"/>
      <c r="YK92" s="16"/>
      <c r="YL92" s="16"/>
      <c r="YM92" s="16"/>
      <c r="YN92" s="16"/>
      <c r="YO92" s="16"/>
      <c r="YP92" s="16"/>
      <c r="YQ92" s="16"/>
      <c r="YR92" s="16"/>
      <c r="YS92" s="16"/>
      <c r="YT92" s="16"/>
      <c r="YU92" s="16"/>
      <c r="YV92" s="16"/>
      <c r="YW92" s="16"/>
      <c r="YX92" s="16"/>
      <c r="YY92" s="16"/>
      <c r="YZ92" s="16"/>
      <c r="ZA92" s="16"/>
      <c r="ZB92" s="16"/>
      <c r="ZC92" s="16"/>
      <c r="ZD92" s="16"/>
      <c r="ZE92" s="16"/>
      <c r="ZF92" s="16"/>
      <c r="ZG92" s="16"/>
      <c r="ZH92" s="16"/>
      <c r="ZI92" s="16"/>
      <c r="ZJ92" s="16"/>
      <c r="ZK92" s="16"/>
      <c r="ZL92" s="16"/>
      <c r="ZM92" s="16"/>
      <c r="ZN92" s="16"/>
      <c r="ZO92" s="16"/>
      <c r="ZP92" s="16"/>
      <c r="ZQ92" s="16"/>
      <c r="ZR92" s="16"/>
      <c r="ZS92" s="16"/>
      <c r="ZT92" s="16"/>
      <c r="ZU92" s="16"/>
      <c r="ZV92" s="16"/>
      <c r="ZW92" s="16"/>
      <c r="ZX92" s="16"/>
      <c r="ZY92" s="16"/>
      <c r="ZZ92" s="16"/>
      <c r="AAA92" s="16"/>
      <c r="AAB92" s="16"/>
      <c r="AAC92" s="16"/>
      <c r="AAD92" s="16"/>
      <c r="AAE92" s="16"/>
      <c r="AAF92" s="16"/>
      <c r="AAG92" s="16"/>
      <c r="AAH92" s="16"/>
      <c r="AAI92" s="16"/>
      <c r="AAJ92" s="16"/>
      <c r="AAK92" s="16"/>
      <c r="AAL92" s="16"/>
      <c r="AAM92" s="16"/>
      <c r="AAN92" s="16"/>
      <c r="AAO92" s="16"/>
      <c r="AAP92" s="16"/>
      <c r="AAQ92" s="16"/>
      <c r="AAR92" s="16"/>
      <c r="AAS92" s="16"/>
      <c r="AAT92" s="16"/>
      <c r="AAU92" s="16"/>
      <c r="AAV92" s="16"/>
      <c r="AAW92" s="16"/>
      <c r="AAX92" s="16"/>
      <c r="AAY92" s="16"/>
      <c r="AAZ92" s="16"/>
      <c r="ABA92" s="16"/>
      <c r="ABB92" s="16"/>
      <c r="ABC92" s="16"/>
      <c r="ABD92" s="16"/>
      <c r="ABE92" s="16"/>
      <c r="ABF92" s="16"/>
      <c r="ABG92" s="16"/>
      <c r="ABH92" s="16"/>
      <c r="ABI92" s="16"/>
      <c r="ABJ92" s="16"/>
      <c r="ABK92" s="16"/>
      <c r="ABL92" s="16"/>
      <c r="ABM92" s="16"/>
      <c r="ABN92" s="16"/>
      <c r="ABO92" s="16"/>
      <c r="ABP92" s="16"/>
      <c r="ABQ92" s="16"/>
      <c r="ABR92" s="16"/>
      <c r="ABS92" s="16"/>
      <c r="ABT92" s="16"/>
      <c r="ABU92" s="16"/>
      <c r="ABV92" s="16"/>
      <c r="ABW92" s="16"/>
      <c r="ABX92" s="16"/>
      <c r="ABY92" s="16"/>
      <c r="ABZ92" s="16"/>
      <c r="ACA92" s="16"/>
      <c r="ACB92" s="16"/>
      <c r="ACC92" s="16"/>
      <c r="ACD92" s="16"/>
      <c r="ACE92" s="16"/>
      <c r="ACF92" s="16"/>
      <c r="ACG92" s="16"/>
      <c r="ACH92" s="16"/>
      <c r="ACI92" s="16"/>
      <c r="ACJ92" s="16"/>
      <c r="ACK92" s="16"/>
      <c r="ACL92" s="16"/>
      <c r="ACM92" s="16"/>
      <c r="ACN92" s="16"/>
      <c r="ACO92" s="16"/>
      <c r="ACP92" s="16"/>
      <c r="ACQ92" s="16"/>
      <c r="ACR92" s="16"/>
      <c r="ACS92" s="16"/>
      <c r="ACT92" s="16"/>
      <c r="ACU92" s="16"/>
      <c r="ACV92" s="16"/>
      <c r="ACW92" s="16"/>
      <c r="ACX92" s="16"/>
      <c r="ACY92" s="16"/>
      <c r="ACZ92" s="16"/>
      <c r="ADA92" s="16"/>
      <c r="ADB92" s="16"/>
      <c r="ADC92" s="16"/>
      <c r="ADD92" s="16"/>
      <c r="ADE92" s="16"/>
      <c r="ADF92" s="16"/>
      <c r="ADG92" s="16"/>
      <c r="ADH92" s="16"/>
      <c r="ADI92" s="16"/>
      <c r="ADJ92" s="16"/>
      <c r="ADK92" s="16"/>
      <c r="ADL92" s="16"/>
      <c r="ADM92" s="16"/>
      <c r="ADN92" s="16"/>
      <c r="ADO92" s="16"/>
      <c r="ADP92" s="16"/>
      <c r="ADQ92" s="16"/>
      <c r="ADR92" s="16"/>
      <c r="ADS92" s="16"/>
      <c r="ADT92" s="16"/>
      <c r="ADU92" s="16"/>
      <c r="ADV92" s="16"/>
      <c r="ADW92" s="16"/>
      <c r="ADX92" s="16"/>
      <c r="ADY92" s="16"/>
      <c r="ADZ92" s="16"/>
      <c r="AEA92" s="16"/>
      <c r="AEB92" s="16"/>
      <c r="AEC92" s="16"/>
      <c r="AED92" s="16"/>
      <c r="AEE92" s="16"/>
      <c r="AEF92" s="16"/>
      <c r="AEG92" s="16"/>
      <c r="AEH92" s="16"/>
      <c r="AEI92" s="16"/>
      <c r="AEJ92" s="16"/>
      <c r="AEK92" s="16"/>
      <c r="AEL92" s="16"/>
      <c r="AEM92" s="16"/>
      <c r="AEN92" s="16"/>
      <c r="AEO92" s="16"/>
      <c r="AEP92" s="16"/>
      <c r="AEQ92" s="16"/>
      <c r="AER92" s="16"/>
      <c r="AES92" s="16"/>
      <c r="AET92" s="16"/>
      <c r="AEU92" s="16"/>
      <c r="AEV92" s="16"/>
      <c r="AEW92" s="16"/>
      <c r="AEX92" s="16"/>
      <c r="AEY92" s="16"/>
      <c r="AEZ92" s="16"/>
      <c r="AFA92" s="16"/>
      <c r="AFB92" s="16"/>
      <c r="AFC92" s="16"/>
      <c r="AFD92" s="16"/>
      <c r="AFE92" s="16"/>
      <c r="AFF92" s="16"/>
      <c r="AFG92" s="16"/>
      <c r="AFH92" s="16"/>
      <c r="AFI92" s="16"/>
      <c r="AFJ92" s="16"/>
      <c r="AFK92" s="16"/>
      <c r="AFL92" s="16"/>
      <c r="AFM92" s="16"/>
      <c r="AFN92" s="16"/>
      <c r="AFO92" s="16"/>
      <c r="AFP92" s="16"/>
      <c r="AFQ92" s="16"/>
      <c r="AFR92" s="16"/>
      <c r="AFS92" s="16"/>
      <c r="AFT92" s="16"/>
      <c r="AFU92" s="16"/>
      <c r="AFV92" s="16"/>
      <c r="AFW92" s="16"/>
      <c r="AFX92" s="16"/>
      <c r="AFY92" s="16"/>
      <c r="AFZ92" s="16"/>
      <c r="AGA92" s="16"/>
      <c r="AGB92" s="16"/>
      <c r="AGC92" s="16"/>
      <c r="AGD92" s="16"/>
      <c r="AGE92" s="16"/>
      <c r="AGF92" s="16"/>
      <c r="AGG92" s="16"/>
      <c r="AGH92" s="16"/>
      <c r="AGI92" s="16"/>
      <c r="AGJ92" s="16"/>
      <c r="AGK92" s="16"/>
      <c r="AGL92" s="16"/>
      <c r="AGM92" s="16"/>
      <c r="AGN92" s="16"/>
      <c r="AGO92" s="16"/>
      <c r="AGP92" s="16"/>
      <c r="AGQ92" s="16"/>
      <c r="AGR92" s="16"/>
      <c r="AGS92" s="16"/>
      <c r="AGT92" s="16"/>
      <c r="AGU92" s="16"/>
      <c r="AGV92" s="16"/>
      <c r="AGW92" s="16"/>
      <c r="AGX92" s="16"/>
      <c r="AGY92" s="16"/>
      <c r="AGZ92" s="16"/>
      <c r="AHA92" s="16"/>
      <c r="AHB92" s="16"/>
      <c r="AHC92" s="16"/>
      <c r="AHD92" s="16"/>
      <c r="AHE92" s="16"/>
      <c r="AHF92" s="16"/>
      <c r="AHG92" s="16"/>
      <c r="AHH92" s="16"/>
      <c r="AHI92" s="16"/>
      <c r="AHJ92" s="16"/>
      <c r="AHK92" s="16"/>
      <c r="AHL92" s="16"/>
      <c r="AHM92" s="16"/>
      <c r="AHN92" s="16"/>
      <c r="AHO92" s="16"/>
      <c r="AHP92" s="16"/>
      <c r="AHQ92" s="16"/>
      <c r="AHR92" s="16"/>
      <c r="AHS92" s="16"/>
      <c r="AHT92" s="16"/>
      <c r="AHU92" s="16"/>
      <c r="AHV92" s="16"/>
      <c r="AHW92" s="16"/>
      <c r="AHX92" s="16"/>
      <c r="AHY92" s="16"/>
      <c r="AHZ92" s="16"/>
      <c r="AIA92" s="16"/>
      <c r="AIB92" s="16"/>
      <c r="AIC92" s="16"/>
      <c r="AID92" s="16"/>
      <c r="AIE92" s="16"/>
      <c r="AIF92" s="16"/>
      <c r="AIG92" s="16"/>
      <c r="AIH92" s="16"/>
      <c r="AII92" s="16"/>
      <c r="AIJ92" s="16"/>
      <c r="AIK92" s="16"/>
      <c r="AIL92" s="16"/>
      <c r="AIM92" s="16"/>
      <c r="AIN92" s="16"/>
      <c r="AIO92" s="16"/>
      <c r="AIP92" s="16"/>
      <c r="AIQ92" s="16"/>
      <c r="AIR92" s="16"/>
      <c r="AIS92" s="16"/>
      <c r="AIT92" s="16"/>
      <c r="AIU92" s="16"/>
      <c r="AIV92" s="16"/>
      <c r="AIW92" s="16"/>
      <c r="AIX92" s="16"/>
      <c r="AIY92" s="16"/>
      <c r="AIZ92" s="16"/>
      <c r="AJA92" s="16"/>
      <c r="AJB92" s="16"/>
      <c r="AJC92" s="16"/>
      <c r="AJD92" s="16"/>
      <c r="AJE92" s="16"/>
      <c r="AJF92" s="16"/>
      <c r="AJG92" s="16"/>
      <c r="AJH92" s="16"/>
      <c r="AJI92" s="16"/>
      <c r="AJJ92" s="16"/>
      <c r="AJK92" s="16"/>
      <c r="AJL92" s="16"/>
      <c r="AJM92" s="16"/>
      <c r="AJN92" s="16"/>
      <c r="AJO92" s="16"/>
      <c r="AJP92" s="16"/>
      <c r="AJQ92" s="16"/>
      <c r="AJR92" s="16"/>
      <c r="AJS92" s="16"/>
      <c r="AJT92" s="16"/>
      <c r="AJU92" s="16"/>
      <c r="AJV92" s="16"/>
      <c r="AJW92" s="16"/>
      <c r="AJX92" s="16"/>
      <c r="AJY92" s="16"/>
      <c r="AJZ92" s="16"/>
      <c r="AKA92" s="16"/>
      <c r="AKB92" s="16"/>
      <c r="AKC92" s="16"/>
      <c r="AKD92" s="16"/>
      <c r="AKE92" s="16"/>
      <c r="AKF92" s="16"/>
      <c r="AKG92" s="16"/>
      <c r="AKH92" s="16"/>
      <c r="AKI92" s="16"/>
      <c r="AKJ92" s="16"/>
      <c r="AKK92" s="16"/>
      <c r="AKL92" s="16"/>
      <c r="AKM92" s="16"/>
      <c r="AKN92" s="16"/>
      <c r="AKO92" s="16"/>
      <c r="AKP92" s="16"/>
      <c r="AKQ92" s="16"/>
      <c r="AKR92" s="16"/>
      <c r="AKS92" s="16"/>
      <c r="AKT92" s="16"/>
      <c r="AKU92" s="16"/>
      <c r="AKV92" s="16"/>
      <c r="AKW92" s="16"/>
      <c r="AKX92" s="16"/>
      <c r="AKY92" s="16"/>
      <c r="AKZ92" s="16"/>
      <c r="ALA92" s="16"/>
      <c r="ALB92" s="16"/>
      <c r="ALC92" s="16"/>
      <c r="ALD92" s="16"/>
      <c r="ALE92" s="16"/>
      <c r="ALF92" s="16"/>
      <c r="ALG92" s="16"/>
      <c r="ALH92" s="16"/>
      <c r="ALI92" s="16"/>
      <c r="ALJ92" s="16"/>
      <c r="ALK92" s="16"/>
      <c r="ALL92" s="16"/>
    </row>
    <row r="94" spans="1:1000" s="39" customFormat="1" x14ac:dyDescent="0.2">
      <c r="E94" s="37"/>
      <c r="F94" s="38"/>
      <c r="G94" s="38"/>
      <c r="H94" s="122" t="s">
        <v>179</v>
      </c>
      <c r="W94" s="16"/>
      <c r="Y94" s="38"/>
      <c r="Z94" s="16"/>
      <c r="AB94" s="38"/>
      <c r="AC94" s="16"/>
      <c r="AD94" s="112"/>
      <c r="AE94" s="112"/>
    </row>
    <row r="95" spans="1:1000" x14ac:dyDescent="0.2">
      <c r="A95" s="41" t="str">
        <f ca="1">IF(_xll.TM1RPTELLEV($H$95,$H95)=0,"Root",IF(OR(_xll.ELLEV($B$10,$H95)=0,_xll.TM1RPTELLEV($H$95,$H95)+1&gt;=VALUE($L$29)),"Base","Default"))</f>
        <v>Base</v>
      </c>
      <c r="C95" s="16" t="str">
        <f ca="1">_xll.DBRW($G$16,$H95,C$38)</f>
        <v>1</v>
      </c>
      <c r="D95" s="16">
        <f ca="1">_xll.DBRW($D$16,E$7,$H$33,$E$9,$H95,$D$11,$H$34,$D$38)</f>
        <v>0</v>
      </c>
      <c r="E95" s="25">
        <f ca="1">_xll.DBRW($E$16,E$7,$H$33,$E$9,$H95,$D$11,E$38,E$12,E$13)</f>
        <v>0</v>
      </c>
      <c r="G95" s="89" t="str">
        <f ca="1">_xll.DBRW($G$16,$H95,G$13)&amp;IF(_xll.ELLEV($B$10,$H95)&lt;&gt;0,"",IF($D95&lt;&gt;0,"Annual",IF($E95&lt;&gt;0,"LID","")))</f>
        <v/>
      </c>
      <c r="H95" s="94" t="str">
        <f ca="1">_xll.TM1RPTROW($B$18,$B$10,,,"CodeName", IF($O$30="Yes",1,0),"{Descendants( { [bpmAccount].["&amp;$C$18&amp;"] },"&amp;$L$29&amp;",BEFORE )}",$O$31, IF($O$29="Yes",1,0))</f>
        <v>300000 - Common Stock Issued</v>
      </c>
      <c r="I95" s="91">
        <f ca="1">_xll.DBRW($B$18,I$7,$H$33,$D$9,$H95,$D$11,I$12,I$13)</f>
        <v>4290711.683275871</v>
      </c>
      <c r="J95" s="91">
        <f ca="1">_xll.DBRW($B$18,J$7,$H$33,$D$9,$H95,$D$11,J$12,J$13)</f>
        <v>78695.360840049994</v>
      </c>
      <c r="K95" s="91">
        <f ca="1">_xll.DBRW($B$18,K$7,$H$33,$D$9,$H95,$D$11,K$12,K$13)</f>
        <v>58436.485331064599</v>
      </c>
      <c r="L95" s="91">
        <f ca="1">_xll.DBRW($B$18,L$7,$H$33,$D$9,$H95,$D$11,L$12,L$13)</f>
        <v>176726.881552943</v>
      </c>
      <c r="M95" s="91">
        <f ca="1">_xll.DBRW($B$18,M$7,$H$33,$D$9,$H95,$D$11,M$12,M$13)</f>
        <v>59055.120262415003</v>
      </c>
      <c r="N95" s="91">
        <f ca="1">_xll.DBRW($B$18,N$7,$H$33,$D$9,$H95,$D$11,N$12,N$13)</f>
        <v>122451.536436583</v>
      </c>
      <c r="O95" s="91">
        <f ca="1">_xll.DBRW($B$18,O$7,$H$33,$D$9,$H95,$D$11,O$12,O$13)</f>
        <v>39837.4540962518</v>
      </c>
      <c r="P95" s="91">
        <f ca="1">_xll.DBRW($B$18,P$7,$H$33,$D$9,$H95,$D$11,P$12,P$13)</f>
        <v>78695.360840049994</v>
      </c>
      <c r="Q95" s="91">
        <f ca="1">_xll.DBRW($B$18,Q$7,$H$33,$D$9,$H95,$D$11,Q$12,Q$13)</f>
        <v>58436.485331064599</v>
      </c>
      <c r="R95" s="91">
        <f ca="1">_xll.DBRW($B$18,R$7,$H$33,$D$9,$H95,$D$11,R$12,R$13)</f>
        <v>176726.881552943</v>
      </c>
      <c r="S95" s="91">
        <f ca="1">_xll.DBRW($B$18,S$7,$H$33,$D$9,$H95,$D$11,S$12,S$13)</f>
        <v>59055.120262415003</v>
      </c>
      <c r="T95" s="91">
        <f ca="1">_xll.DBRW($B$18,T$7,$H$33,$D$9,$H95,$D$11,T$12,T$13)</f>
        <v>60523.244438541697</v>
      </c>
      <c r="U95" s="91">
        <f ca="1">_xll.DBRW($B$18,U$7,$H$33,$D$9,$H95,$D$11,U$12,U$13)</f>
        <v>56796.0900216019</v>
      </c>
      <c r="V95" s="91">
        <f ca="1">_xll.DBRW($B$18,V$7,$H$33,$D$9,$H95,$D$11,V$12,V$13)</f>
        <v>5316147.7042417945</v>
      </c>
      <c r="X95" s="92">
        <f ca="1">_xll.DBRW($B$18,X$7,$H$33,$D$9,$H95,$D$11,X$12,X$13)</f>
        <v>4898096.1688616462</v>
      </c>
      <c r="Y95" s="93">
        <f ca="1">IF(X95=0,"",($V95/X95-1)*$C95)</f>
        <v>8.5349801426480854E-2</v>
      </c>
      <c r="AA95" s="92">
        <f ca="1">_xll.DBRW($B$18,AA$7,$H$33,$D$9,$H95,$D$11,AA$12,AA$13)</f>
        <v>0</v>
      </c>
      <c r="AB95" s="93" t="str">
        <f ca="1">IF(AA95=0,"",($V95/AA95-1)*$C95)</f>
        <v/>
      </c>
      <c r="AD95" s="111" t="str">
        <f ca="1">_xll.DBRW($B$18,AD$7,$H$33,$D$9,$H95,$D$11,AD$12,AD$13)</f>
        <v/>
      </c>
      <c r="AE95" s="111" t="str">
        <f ca="1">_xll.DBRW($B$18,AE$7,$H$33,$D$9,$H95,$D$11,AE$12,AE$13)</f>
        <v/>
      </c>
    </row>
    <row r="96" spans="1:1000" customFormat="1" ht="12.75" x14ac:dyDescent="0.2">
      <c r="A96" s="41" t="str">
        <f ca="1">IF(_xll.TM1RPTELLEV($H$95,$H96)=0,"Root",IF(OR(_xll.ELLEV($B$10,$H96)=0,_xll.TM1RPTELLEV($H$95,$H96)+1&gt;=VALUE($L$29)),"Base","Default"))</f>
        <v>Default</v>
      </c>
      <c r="B96" s="16"/>
      <c r="C96" s="16" t="str">
        <f ca="1">_xll.DBRW($G$16,$H96,C$38)</f>
        <v>1</v>
      </c>
      <c r="D96" s="16">
        <f ca="1">_xll.DBRW($D$16,E$7,$H$33,$E$9,$H96,$D$11,$H$34,$D$38)</f>
        <v>0</v>
      </c>
      <c r="E96" s="25">
        <f ca="1">_xll.DBRW($E$16,E$7,$H$33,$E$9,$H96,$D$11,E$38,E$12,E$13)</f>
        <v>0</v>
      </c>
      <c r="F96" s="22"/>
      <c r="G96" s="44" t="str">
        <f ca="1">_xll.DBRW($G$16,$H96,G$13)&amp;IF(_xll.ELLEV($B$10,$H96)&lt;&gt;0,"",IF($D96&lt;&gt;0,"Annual",IF($E96&lt;&gt;0,"LID","")))</f>
        <v/>
      </c>
      <c r="H96" s="114" t="s">
        <v>182</v>
      </c>
      <c r="I96" s="46">
        <f ca="1">_xll.DBRW($B$18,I$7,$H$33,$D$9,$H96,$D$11,I$12,I$13)</f>
        <v>4290711.683275871</v>
      </c>
      <c r="J96" s="46">
        <f ca="1">_xll.DBRW($B$18,J$7,$H$33,$D$9,$H96,$D$11,J$12,J$13)</f>
        <v>78695.360840049994</v>
      </c>
      <c r="K96" s="46">
        <f ca="1">_xll.DBRW($B$18,K$7,$H$33,$D$9,$H96,$D$11,K$12,K$13)</f>
        <v>58436.485331064599</v>
      </c>
      <c r="L96" s="46">
        <f ca="1">_xll.DBRW($B$18,L$7,$H$33,$D$9,$H96,$D$11,L$12,L$13)</f>
        <v>176726.881552943</v>
      </c>
      <c r="M96" s="46">
        <f ca="1">_xll.DBRW($B$18,M$7,$H$33,$D$9,$H96,$D$11,M$12,M$13)</f>
        <v>59055.120262415003</v>
      </c>
      <c r="N96" s="46">
        <f ca="1">_xll.DBRW($B$18,N$7,$H$33,$D$9,$H96,$D$11,N$12,N$13)</f>
        <v>122451.536436583</v>
      </c>
      <c r="O96" s="46">
        <f ca="1">_xll.DBRW($B$18,O$7,$H$33,$D$9,$H96,$D$11,O$12,O$13)</f>
        <v>39837.4540962518</v>
      </c>
      <c r="P96" s="46">
        <f ca="1">_xll.DBRW($B$18,P$7,$H$33,$D$9,$H96,$D$11,P$12,P$13)</f>
        <v>78695.360840049994</v>
      </c>
      <c r="Q96" s="46">
        <f ca="1">_xll.DBRW($B$18,Q$7,$H$33,$D$9,$H96,$D$11,Q$12,Q$13)</f>
        <v>58436.485331064599</v>
      </c>
      <c r="R96" s="46">
        <f ca="1">_xll.DBRW($B$18,R$7,$H$33,$D$9,$H96,$D$11,R$12,R$13)</f>
        <v>176726.881552943</v>
      </c>
      <c r="S96" s="46">
        <f ca="1">_xll.DBRW($B$18,S$7,$H$33,$D$9,$H96,$D$11,S$12,S$13)</f>
        <v>59055.120262415003</v>
      </c>
      <c r="T96" s="46">
        <f ca="1">_xll.DBRW($B$18,T$7,$H$33,$D$9,$H96,$D$11,T$12,T$13)</f>
        <v>60523.244438541697</v>
      </c>
      <c r="U96" s="46">
        <f ca="1">_xll.DBRW($B$18,U$7,$H$33,$D$9,$H96,$D$11,U$12,U$13)</f>
        <v>56796.0900216019</v>
      </c>
      <c r="V96" s="46">
        <f ca="1">_xll.DBRW($B$18,V$7,$H$33,$D$9,$H96,$D$11,V$12,V$13)</f>
        <v>5316147.7042417945</v>
      </c>
      <c r="W96" s="16"/>
      <c r="X96" s="46">
        <f ca="1">_xll.DBRW($B$18,X$7,$H$33,$D$9,$H96,$D$11,X$12,X$13)</f>
        <v>4898096.1688616462</v>
      </c>
      <c r="Y96" s="99">
        <f t="shared" ref="Y96:Y102" ca="1" si="10">IF(X96=0,"",($V96/X96-1)*$C96)</f>
        <v>8.5349801426480854E-2</v>
      </c>
      <c r="Z96" s="16"/>
      <c r="AA96" s="46">
        <f ca="1">_xll.DBRW($B$18,AA$7,$H$33,$D$9,$H96,$D$11,AA$12,AA$13)</f>
        <v>0</v>
      </c>
      <c r="AB96" s="99" t="str">
        <f t="shared" ref="AB96:AB102" ca="1" si="11">IF(AA96=0,"",($V96/AA96-1)*$C96)</f>
        <v/>
      </c>
      <c r="AC96" s="16"/>
      <c r="AD96" s="109" t="str">
        <f ca="1">_xll.DBRW($B$18,AD$7,$H$33,$D$9,$H96,$D$11,AD$12,AD$13)</f>
        <v/>
      </c>
      <c r="AE96" s="109" t="str">
        <f ca="1">_xll.DBRW($B$18,AE$7,$H$33,$D$9,$H96,$D$11,AE$12,AE$13)</f>
        <v/>
      </c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16"/>
      <c r="DV96" s="16"/>
      <c r="DW96" s="16"/>
      <c r="DX96" s="16"/>
      <c r="DY96" s="16"/>
      <c r="DZ96" s="16"/>
      <c r="EA96" s="16"/>
      <c r="EB96" s="16"/>
      <c r="EC96" s="16"/>
      <c r="ED96" s="16"/>
      <c r="EE96" s="16"/>
      <c r="EF96" s="16"/>
      <c r="EG96" s="16"/>
      <c r="EH96" s="16"/>
      <c r="EI96" s="16"/>
      <c r="EJ96" s="16"/>
      <c r="EK96" s="16"/>
      <c r="EL96" s="16"/>
      <c r="EM96" s="16"/>
      <c r="EN96" s="16"/>
      <c r="EO96" s="16"/>
      <c r="EP96" s="16"/>
      <c r="EQ96" s="16"/>
      <c r="ER96" s="16"/>
      <c r="ES96" s="16"/>
      <c r="ET96" s="16"/>
      <c r="EU96" s="16"/>
      <c r="EV96" s="16"/>
      <c r="EW96" s="16"/>
      <c r="EX96" s="16"/>
      <c r="EY96" s="16"/>
      <c r="EZ96" s="16"/>
      <c r="FA96" s="16"/>
      <c r="FB96" s="16"/>
      <c r="FC96" s="16"/>
      <c r="FD96" s="16"/>
      <c r="FE96" s="16"/>
      <c r="FF96" s="16"/>
      <c r="FG96" s="16"/>
      <c r="FH96" s="16"/>
      <c r="FI96" s="16"/>
      <c r="FJ96" s="16"/>
      <c r="FK96" s="16"/>
      <c r="FL96" s="16"/>
      <c r="FM96" s="16"/>
      <c r="FN96" s="16"/>
      <c r="FO96" s="16"/>
      <c r="FP96" s="16"/>
      <c r="FQ96" s="16"/>
      <c r="FR96" s="16"/>
      <c r="FS96" s="16"/>
      <c r="FT96" s="16"/>
      <c r="FU96" s="16"/>
      <c r="FV96" s="16"/>
      <c r="FW96" s="16"/>
      <c r="FX96" s="16"/>
      <c r="FY96" s="16"/>
      <c r="FZ96" s="16"/>
      <c r="GA96" s="16"/>
      <c r="GB96" s="16"/>
      <c r="GC96" s="16"/>
      <c r="GD96" s="16"/>
      <c r="GE96" s="16"/>
      <c r="GF96" s="16"/>
      <c r="GG96" s="16"/>
      <c r="GH96" s="16"/>
      <c r="GI96" s="16"/>
      <c r="GJ96" s="16"/>
      <c r="GK96" s="16"/>
      <c r="GL96" s="16"/>
      <c r="GM96" s="16"/>
      <c r="GN96" s="16"/>
      <c r="GO96" s="16"/>
      <c r="GP96" s="16"/>
      <c r="GQ96" s="16"/>
      <c r="GR96" s="16"/>
      <c r="GS96" s="16"/>
      <c r="GT96" s="16"/>
      <c r="GU96" s="16"/>
      <c r="GV96" s="16"/>
      <c r="GW96" s="16"/>
      <c r="GX96" s="16"/>
      <c r="GY96" s="16"/>
      <c r="GZ96" s="16"/>
      <c r="HA96" s="16"/>
      <c r="HB96" s="16"/>
      <c r="HC96" s="16"/>
      <c r="HD96" s="16"/>
      <c r="HE96" s="16"/>
      <c r="HF96" s="16"/>
      <c r="HG96" s="16"/>
      <c r="HH96" s="16"/>
      <c r="HI96" s="16"/>
      <c r="HJ96" s="16"/>
      <c r="HK96" s="16"/>
      <c r="HL96" s="16"/>
      <c r="HM96" s="16"/>
      <c r="HN96" s="16"/>
      <c r="HO96" s="16"/>
      <c r="HP96" s="16"/>
      <c r="HQ96" s="16"/>
      <c r="HR96" s="16"/>
      <c r="HS96" s="16"/>
      <c r="HT96" s="16"/>
      <c r="HU96" s="16"/>
      <c r="HV96" s="16"/>
      <c r="HW96" s="16"/>
      <c r="HX96" s="16"/>
      <c r="HY96" s="16"/>
      <c r="HZ96" s="16"/>
      <c r="IA96" s="16"/>
      <c r="IB96" s="16"/>
      <c r="IC96" s="16"/>
      <c r="ID96" s="16"/>
      <c r="IE96" s="16"/>
      <c r="IF96" s="16"/>
      <c r="IG96" s="16"/>
      <c r="IH96" s="16"/>
      <c r="II96" s="16"/>
      <c r="IJ96" s="16"/>
      <c r="IK96" s="16"/>
      <c r="IL96" s="16"/>
      <c r="IM96" s="16"/>
      <c r="IN96" s="16"/>
      <c r="IO96" s="16"/>
      <c r="IP96" s="16"/>
      <c r="IQ96" s="16"/>
      <c r="IR96" s="16"/>
      <c r="IS96" s="16"/>
      <c r="IT96" s="16"/>
      <c r="IU96" s="16"/>
      <c r="IV96" s="16"/>
      <c r="IW96" s="16"/>
      <c r="IX96" s="16"/>
      <c r="IY96" s="16"/>
      <c r="IZ96" s="16"/>
      <c r="JA96" s="16"/>
      <c r="JB96" s="16"/>
      <c r="JC96" s="16"/>
      <c r="JD96" s="16"/>
      <c r="JE96" s="16"/>
      <c r="JF96" s="16"/>
      <c r="JG96" s="16"/>
      <c r="JH96" s="16"/>
      <c r="JI96" s="16"/>
      <c r="JJ96" s="16"/>
      <c r="JK96" s="16"/>
      <c r="JL96" s="16"/>
      <c r="JM96" s="16"/>
      <c r="JN96" s="16"/>
      <c r="JO96" s="16"/>
      <c r="JP96" s="16"/>
      <c r="JQ96" s="16"/>
      <c r="JR96" s="16"/>
      <c r="JS96" s="16"/>
      <c r="JT96" s="16"/>
      <c r="JU96" s="16"/>
      <c r="JV96" s="16"/>
      <c r="JW96" s="16"/>
      <c r="JX96" s="16"/>
      <c r="JY96" s="16"/>
      <c r="JZ96" s="16"/>
      <c r="KA96" s="16"/>
      <c r="KB96" s="16"/>
      <c r="KC96" s="16"/>
      <c r="KD96" s="16"/>
      <c r="KE96" s="16"/>
      <c r="KF96" s="16"/>
      <c r="KG96" s="16"/>
      <c r="KH96" s="16"/>
      <c r="KI96" s="16"/>
      <c r="KJ96" s="16"/>
      <c r="KK96" s="16"/>
      <c r="KL96" s="16"/>
      <c r="KM96" s="16"/>
      <c r="KN96" s="16"/>
      <c r="KO96" s="16"/>
      <c r="KP96" s="16"/>
      <c r="KQ96" s="16"/>
      <c r="KR96" s="16"/>
      <c r="KS96" s="16"/>
      <c r="KT96" s="16"/>
      <c r="KU96" s="16"/>
      <c r="KV96" s="16"/>
      <c r="KW96" s="16"/>
      <c r="KX96" s="16"/>
      <c r="KY96" s="16"/>
      <c r="KZ96" s="16"/>
      <c r="LA96" s="16"/>
      <c r="LB96" s="16"/>
      <c r="LC96" s="16"/>
      <c r="LD96" s="16"/>
      <c r="LE96" s="16"/>
      <c r="LF96" s="16"/>
      <c r="LG96" s="16"/>
      <c r="LH96" s="16"/>
      <c r="LI96" s="16"/>
      <c r="LJ96" s="16"/>
      <c r="LK96" s="16"/>
      <c r="LL96" s="16"/>
      <c r="LM96" s="16"/>
      <c r="LN96" s="16"/>
      <c r="LO96" s="16"/>
      <c r="LP96" s="16"/>
      <c r="LQ96" s="16"/>
      <c r="LR96" s="16"/>
      <c r="LS96" s="16"/>
      <c r="LT96" s="16"/>
      <c r="LU96" s="16"/>
      <c r="LV96" s="16"/>
      <c r="LW96" s="16"/>
      <c r="LX96" s="16"/>
      <c r="LY96" s="16"/>
      <c r="LZ96" s="16"/>
      <c r="MA96" s="16"/>
      <c r="MB96" s="16"/>
      <c r="MC96" s="16"/>
      <c r="MD96" s="16"/>
      <c r="ME96" s="16"/>
      <c r="MF96" s="16"/>
      <c r="MG96" s="16"/>
      <c r="MH96" s="16"/>
      <c r="MI96" s="16"/>
      <c r="MJ96" s="16"/>
      <c r="MK96" s="16"/>
      <c r="ML96" s="16"/>
      <c r="MM96" s="16"/>
      <c r="MN96" s="16"/>
      <c r="MO96" s="16"/>
      <c r="MP96" s="16"/>
      <c r="MQ96" s="16"/>
      <c r="MR96" s="16"/>
      <c r="MS96" s="16"/>
      <c r="MT96" s="16"/>
      <c r="MU96" s="16"/>
      <c r="MV96" s="16"/>
      <c r="MW96" s="16"/>
      <c r="MX96" s="16"/>
      <c r="MY96" s="16"/>
      <c r="MZ96" s="16"/>
      <c r="NA96" s="16"/>
      <c r="NB96" s="16"/>
      <c r="NC96" s="16"/>
      <c r="ND96" s="16"/>
      <c r="NE96" s="16"/>
      <c r="NF96" s="16"/>
      <c r="NG96" s="16"/>
      <c r="NH96" s="16"/>
      <c r="NI96" s="16"/>
      <c r="NJ96" s="16"/>
      <c r="NK96" s="16"/>
      <c r="NL96" s="16"/>
      <c r="NM96" s="16"/>
      <c r="NN96" s="16"/>
      <c r="NO96" s="16"/>
      <c r="NP96" s="16"/>
      <c r="NQ96" s="16"/>
      <c r="NR96" s="16"/>
      <c r="NS96" s="16"/>
      <c r="NT96" s="16"/>
      <c r="NU96" s="16"/>
      <c r="NV96" s="16"/>
      <c r="NW96" s="16"/>
      <c r="NX96" s="16"/>
      <c r="NY96" s="16"/>
      <c r="NZ96" s="16"/>
      <c r="OA96" s="16"/>
      <c r="OB96" s="16"/>
      <c r="OC96" s="16"/>
      <c r="OD96" s="16"/>
      <c r="OE96" s="16"/>
      <c r="OF96" s="16"/>
      <c r="OG96" s="16"/>
      <c r="OH96" s="16"/>
      <c r="OI96" s="16"/>
      <c r="OJ96" s="16"/>
      <c r="OK96" s="16"/>
      <c r="OL96" s="16"/>
      <c r="OM96" s="16"/>
      <c r="ON96" s="16"/>
      <c r="OO96" s="16"/>
      <c r="OP96" s="16"/>
      <c r="OQ96" s="16"/>
      <c r="OR96" s="16"/>
      <c r="OS96" s="16"/>
      <c r="OT96" s="16"/>
      <c r="OU96" s="16"/>
      <c r="OV96" s="16"/>
      <c r="OW96" s="16"/>
      <c r="OX96" s="16"/>
      <c r="OY96" s="16"/>
      <c r="OZ96" s="16"/>
      <c r="PA96" s="16"/>
      <c r="PB96" s="16"/>
      <c r="PC96" s="16"/>
      <c r="PD96" s="16"/>
      <c r="PE96" s="16"/>
      <c r="PF96" s="16"/>
      <c r="PG96" s="16"/>
      <c r="PH96" s="16"/>
      <c r="PI96" s="16"/>
      <c r="PJ96" s="16"/>
      <c r="PK96" s="16"/>
      <c r="PL96" s="16"/>
      <c r="PM96" s="16"/>
      <c r="PN96" s="16"/>
      <c r="PO96" s="16"/>
      <c r="PP96" s="16"/>
      <c r="PQ96" s="16"/>
      <c r="PR96" s="16"/>
      <c r="PS96" s="16"/>
      <c r="PT96" s="16"/>
      <c r="PU96" s="16"/>
      <c r="PV96" s="16"/>
      <c r="PW96" s="16"/>
      <c r="PX96" s="16"/>
      <c r="PY96" s="16"/>
      <c r="PZ96" s="16"/>
      <c r="QA96" s="16"/>
      <c r="QB96" s="16"/>
      <c r="QC96" s="16"/>
      <c r="QD96" s="16"/>
      <c r="QE96" s="16"/>
      <c r="QF96" s="16"/>
      <c r="QG96" s="16"/>
      <c r="QH96" s="16"/>
      <c r="QI96" s="16"/>
      <c r="QJ96" s="16"/>
      <c r="QK96" s="16"/>
      <c r="QL96" s="16"/>
      <c r="QM96" s="16"/>
      <c r="QN96" s="16"/>
      <c r="QO96" s="16"/>
      <c r="QP96" s="16"/>
      <c r="QQ96" s="16"/>
      <c r="QR96" s="16"/>
      <c r="QS96" s="16"/>
      <c r="QT96" s="16"/>
      <c r="QU96" s="16"/>
      <c r="QV96" s="16"/>
      <c r="QW96" s="16"/>
      <c r="QX96" s="16"/>
      <c r="QY96" s="16"/>
      <c r="QZ96" s="16"/>
      <c r="RA96" s="16"/>
      <c r="RB96" s="16"/>
      <c r="RC96" s="16"/>
      <c r="RD96" s="16"/>
      <c r="RE96" s="16"/>
      <c r="RF96" s="16"/>
      <c r="RG96" s="16"/>
      <c r="RH96" s="16"/>
      <c r="RI96" s="16"/>
      <c r="RJ96" s="16"/>
      <c r="RK96" s="16"/>
      <c r="RL96" s="16"/>
      <c r="RM96" s="16"/>
      <c r="RN96" s="16"/>
      <c r="RO96" s="16"/>
      <c r="RP96" s="16"/>
      <c r="RQ96" s="16"/>
      <c r="RR96" s="16"/>
      <c r="RS96" s="16"/>
      <c r="RT96" s="16"/>
      <c r="RU96" s="16"/>
      <c r="RV96" s="16"/>
      <c r="RW96" s="16"/>
      <c r="RX96" s="16"/>
      <c r="RY96" s="16"/>
      <c r="RZ96" s="16"/>
      <c r="SA96" s="16"/>
      <c r="SB96" s="16"/>
      <c r="SC96" s="16"/>
      <c r="SD96" s="16"/>
      <c r="SE96" s="16"/>
      <c r="SF96" s="16"/>
      <c r="SG96" s="16"/>
      <c r="SH96" s="16"/>
      <c r="SI96" s="16"/>
      <c r="SJ96" s="16"/>
      <c r="SK96" s="16"/>
      <c r="SL96" s="16"/>
      <c r="SM96" s="16"/>
      <c r="SN96" s="16"/>
      <c r="SO96" s="16"/>
      <c r="SP96" s="16"/>
      <c r="SQ96" s="16"/>
      <c r="SR96" s="16"/>
      <c r="SS96" s="16"/>
      <c r="ST96" s="16"/>
      <c r="SU96" s="16"/>
      <c r="SV96" s="16"/>
      <c r="SW96" s="16"/>
      <c r="SX96" s="16"/>
      <c r="SY96" s="16"/>
      <c r="SZ96" s="16"/>
      <c r="TA96" s="16"/>
      <c r="TB96" s="16"/>
      <c r="TC96" s="16"/>
      <c r="TD96" s="16"/>
      <c r="TE96" s="16"/>
      <c r="TF96" s="16"/>
      <c r="TG96" s="16"/>
      <c r="TH96" s="16"/>
      <c r="TI96" s="16"/>
      <c r="TJ96" s="16"/>
      <c r="TK96" s="16"/>
      <c r="TL96" s="16"/>
      <c r="TM96" s="16"/>
      <c r="TN96" s="16"/>
      <c r="TO96" s="16"/>
      <c r="TP96" s="16"/>
      <c r="TQ96" s="16"/>
      <c r="TR96" s="16"/>
      <c r="TS96" s="16"/>
      <c r="TT96" s="16"/>
      <c r="TU96" s="16"/>
      <c r="TV96" s="16"/>
      <c r="TW96" s="16"/>
      <c r="TX96" s="16"/>
      <c r="TY96" s="16"/>
      <c r="TZ96" s="16"/>
      <c r="UA96" s="16"/>
      <c r="UB96" s="16"/>
      <c r="UC96" s="16"/>
      <c r="UD96" s="16"/>
      <c r="UE96" s="16"/>
      <c r="UF96" s="16"/>
      <c r="UG96" s="16"/>
      <c r="UH96" s="16"/>
      <c r="UI96" s="16"/>
      <c r="UJ96" s="16"/>
      <c r="UK96" s="16"/>
      <c r="UL96" s="16"/>
      <c r="UM96" s="16"/>
      <c r="UN96" s="16"/>
      <c r="UO96" s="16"/>
      <c r="UP96" s="16"/>
      <c r="UQ96" s="16"/>
      <c r="UR96" s="16"/>
      <c r="US96" s="16"/>
      <c r="UT96" s="16"/>
      <c r="UU96" s="16"/>
      <c r="UV96" s="16"/>
      <c r="UW96" s="16"/>
      <c r="UX96" s="16"/>
      <c r="UY96" s="16"/>
      <c r="UZ96" s="16"/>
      <c r="VA96" s="16"/>
      <c r="VB96" s="16"/>
      <c r="VC96" s="16"/>
      <c r="VD96" s="16"/>
      <c r="VE96" s="16"/>
      <c r="VF96" s="16"/>
      <c r="VG96" s="16"/>
      <c r="VH96" s="16"/>
      <c r="VI96" s="16"/>
      <c r="VJ96" s="16"/>
      <c r="VK96" s="16"/>
      <c r="VL96" s="16"/>
      <c r="VM96" s="16"/>
      <c r="VN96" s="16"/>
      <c r="VO96" s="16"/>
      <c r="VP96" s="16"/>
      <c r="VQ96" s="16"/>
      <c r="VR96" s="16"/>
      <c r="VS96" s="16"/>
      <c r="VT96" s="16"/>
      <c r="VU96" s="16"/>
      <c r="VV96" s="16"/>
      <c r="VW96" s="16"/>
      <c r="VX96" s="16"/>
      <c r="VY96" s="16"/>
      <c r="VZ96" s="16"/>
      <c r="WA96" s="16"/>
      <c r="WB96" s="16"/>
      <c r="WC96" s="16"/>
      <c r="WD96" s="16"/>
      <c r="WE96" s="16"/>
      <c r="WF96" s="16"/>
      <c r="WG96" s="16"/>
      <c r="WH96" s="16"/>
      <c r="WI96" s="16"/>
      <c r="WJ96" s="16"/>
      <c r="WK96" s="16"/>
      <c r="WL96" s="16"/>
      <c r="WM96" s="16"/>
      <c r="WN96" s="16"/>
      <c r="WO96" s="16"/>
      <c r="WP96" s="16"/>
      <c r="WQ96" s="16"/>
      <c r="WR96" s="16"/>
      <c r="WS96" s="16"/>
      <c r="WT96" s="16"/>
      <c r="WU96" s="16"/>
      <c r="WV96" s="16"/>
      <c r="WW96" s="16"/>
      <c r="WX96" s="16"/>
      <c r="WY96" s="16"/>
      <c r="WZ96" s="16"/>
      <c r="XA96" s="16"/>
      <c r="XB96" s="16"/>
      <c r="XC96" s="16"/>
      <c r="XD96" s="16"/>
      <c r="XE96" s="16"/>
      <c r="XF96" s="16"/>
      <c r="XG96" s="16"/>
      <c r="XH96" s="16"/>
      <c r="XI96" s="16"/>
      <c r="XJ96" s="16"/>
      <c r="XK96" s="16"/>
      <c r="XL96" s="16"/>
      <c r="XM96" s="16"/>
      <c r="XN96" s="16"/>
      <c r="XO96" s="16"/>
      <c r="XP96" s="16"/>
      <c r="XQ96" s="16"/>
      <c r="XR96" s="16"/>
      <c r="XS96" s="16"/>
      <c r="XT96" s="16"/>
      <c r="XU96" s="16"/>
      <c r="XV96" s="16"/>
      <c r="XW96" s="16"/>
      <c r="XX96" s="16"/>
      <c r="XY96" s="16"/>
      <c r="XZ96" s="16"/>
      <c r="YA96" s="16"/>
      <c r="YB96" s="16"/>
      <c r="YC96" s="16"/>
      <c r="YD96" s="16"/>
      <c r="YE96" s="16"/>
      <c r="YF96" s="16"/>
      <c r="YG96" s="16"/>
      <c r="YH96" s="16"/>
      <c r="YI96" s="16"/>
      <c r="YJ96" s="16"/>
      <c r="YK96" s="16"/>
      <c r="YL96" s="16"/>
      <c r="YM96" s="16"/>
      <c r="YN96" s="16"/>
      <c r="YO96" s="16"/>
      <c r="YP96" s="16"/>
      <c r="YQ96" s="16"/>
      <c r="YR96" s="16"/>
      <c r="YS96" s="16"/>
      <c r="YT96" s="16"/>
      <c r="YU96" s="16"/>
      <c r="YV96" s="16"/>
      <c r="YW96" s="16"/>
      <c r="YX96" s="16"/>
      <c r="YY96" s="16"/>
      <c r="YZ96" s="16"/>
      <c r="ZA96" s="16"/>
      <c r="ZB96" s="16"/>
      <c r="ZC96" s="16"/>
      <c r="ZD96" s="16"/>
      <c r="ZE96" s="16"/>
      <c r="ZF96" s="16"/>
      <c r="ZG96" s="16"/>
      <c r="ZH96" s="16"/>
      <c r="ZI96" s="16"/>
      <c r="ZJ96" s="16"/>
      <c r="ZK96" s="16"/>
      <c r="ZL96" s="16"/>
      <c r="ZM96" s="16"/>
      <c r="ZN96" s="16"/>
      <c r="ZO96" s="16"/>
      <c r="ZP96" s="16"/>
      <c r="ZQ96" s="16"/>
      <c r="ZR96" s="16"/>
      <c r="ZS96" s="16"/>
      <c r="ZT96" s="16"/>
      <c r="ZU96" s="16"/>
      <c r="ZV96" s="16"/>
      <c r="ZW96" s="16"/>
      <c r="ZX96" s="16"/>
      <c r="ZY96" s="16"/>
      <c r="ZZ96" s="16"/>
      <c r="AAA96" s="16"/>
      <c r="AAB96" s="16"/>
      <c r="AAC96" s="16"/>
      <c r="AAD96" s="16"/>
      <c r="AAE96" s="16"/>
      <c r="AAF96" s="16"/>
      <c r="AAG96" s="16"/>
      <c r="AAH96" s="16"/>
      <c r="AAI96" s="16"/>
      <c r="AAJ96" s="16"/>
      <c r="AAK96" s="16"/>
      <c r="AAL96" s="16"/>
      <c r="AAM96" s="16"/>
      <c r="AAN96" s="16"/>
      <c r="AAO96" s="16"/>
      <c r="AAP96" s="16"/>
      <c r="AAQ96" s="16"/>
      <c r="AAR96" s="16"/>
      <c r="AAS96" s="16"/>
      <c r="AAT96" s="16"/>
      <c r="AAU96" s="16"/>
      <c r="AAV96" s="16"/>
      <c r="AAW96" s="16"/>
      <c r="AAX96" s="16"/>
      <c r="AAY96" s="16"/>
      <c r="AAZ96" s="16"/>
      <c r="ABA96" s="16"/>
      <c r="ABB96" s="16"/>
      <c r="ABC96" s="16"/>
      <c r="ABD96" s="16"/>
      <c r="ABE96" s="16"/>
      <c r="ABF96" s="16"/>
      <c r="ABG96" s="16"/>
      <c r="ABH96" s="16"/>
      <c r="ABI96" s="16"/>
      <c r="ABJ96" s="16"/>
      <c r="ABK96" s="16"/>
      <c r="ABL96" s="16"/>
      <c r="ABM96" s="16"/>
      <c r="ABN96" s="16"/>
      <c r="ABO96" s="16"/>
      <c r="ABP96" s="16"/>
      <c r="ABQ96" s="16"/>
      <c r="ABR96" s="16"/>
      <c r="ABS96" s="16"/>
      <c r="ABT96" s="16"/>
      <c r="ABU96" s="16"/>
      <c r="ABV96" s="16"/>
      <c r="ABW96" s="16"/>
      <c r="ABX96" s="16"/>
      <c r="ABY96" s="16"/>
      <c r="ABZ96" s="16"/>
      <c r="ACA96" s="16"/>
      <c r="ACB96" s="16"/>
      <c r="ACC96" s="16"/>
      <c r="ACD96" s="16"/>
      <c r="ACE96" s="16"/>
      <c r="ACF96" s="16"/>
      <c r="ACG96" s="16"/>
      <c r="ACH96" s="16"/>
      <c r="ACI96" s="16"/>
      <c r="ACJ96" s="16"/>
      <c r="ACK96" s="16"/>
      <c r="ACL96" s="16"/>
      <c r="ACM96" s="16"/>
      <c r="ACN96" s="16"/>
      <c r="ACO96" s="16"/>
      <c r="ACP96" s="16"/>
      <c r="ACQ96" s="16"/>
      <c r="ACR96" s="16"/>
      <c r="ACS96" s="16"/>
      <c r="ACT96" s="16"/>
      <c r="ACU96" s="16"/>
      <c r="ACV96" s="16"/>
      <c r="ACW96" s="16"/>
      <c r="ACX96" s="16"/>
      <c r="ACY96" s="16"/>
      <c r="ACZ96" s="16"/>
      <c r="ADA96" s="16"/>
      <c r="ADB96" s="16"/>
      <c r="ADC96" s="16"/>
      <c r="ADD96" s="16"/>
      <c r="ADE96" s="16"/>
      <c r="ADF96" s="16"/>
      <c r="ADG96" s="16"/>
      <c r="ADH96" s="16"/>
      <c r="ADI96" s="16"/>
      <c r="ADJ96" s="16"/>
      <c r="ADK96" s="16"/>
      <c r="ADL96" s="16"/>
      <c r="ADM96" s="16"/>
      <c r="ADN96" s="16"/>
      <c r="ADO96" s="16"/>
      <c r="ADP96" s="16"/>
      <c r="ADQ96" s="16"/>
      <c r="ADR96" s="16"/>
      <c r="ADS96" s="16"/>
      <c r="ADT96" s="16"/>
      <c r="ADU96" s="16"/>
      <c r="ADV96" s="16"/>
      <c r="ADW96" s="16"/>
      <c r="ADX96" s="16"/>
      <c r="ADY96" s="16"/>
      <c r="ADZ96" s="16"/>
      <c r="AEA96" s="16"/>
      <c r="AEB96" s="16"/>
      <c r="AEC96" s="16"/>
      <c r="AED96" s="16"/>
      <c r="AEE96" s="16"/>
      <c r="AEF96" s="16"/>
      <c r="AEG96" s="16"/>
      <c r="AEH96" s="16"/>
      <c r="AEI96" s="16"/>
      <c r="AEJ96" s="16"/>
      <c r="AEK96" s="16"/>
      <c r="AEL96" s="16"/>
      <c r="AEM96" s="16"/>
      <c r="AEN96" s="16"/>
      <c r="AEO96" s="16"/>
      <c r="AEP96" s="16"/>
      <c r="AEQ96" s="16"/>
      <c r="AER96" s="16"/>
      <c r="AES96" s="16"/>
      <c r="AET96" s="16"/>
      <c r="AEU96" s="16"/>
      <c r="AEV96" s="16"/>
      <c r="AEW96" s="16"/>
      <c r="AEX96" s="16"/>
      <c r="AEY96" s="16"/>
      <c r="AEZ96" s="16"/>
      <c r="AFA96" s="16"/>
      <c r="AFB96" s="16"/>
      <c r="AFC96" s="16"/>
      <c r="AFD96" s="16"/>
      <c r="AFE96" s="16"/>
      <c r="AFF96" s="16"/>
      <c r="AFG96" s="16"/>
      <c r="AFH96" s="16"/>
      <c r="AFI96" s="16"/>
      <c r="AFJ96" s="16"/>
      <c r="AFK96" s="16"/>
      <c r="AFL96" s="16"/>
      <c r="AFM96" s="16"/>
      <c r="AFN96" s="16"/>
      <c r="AFO96" s="16"/>
      <c r="AFP96" s="16"/>
      <c r="AFQ96" s="16"/>
      <c r="AFR96" s="16"/>
      <c r="AFS96" s="16"/>
      <c r="AFT96" s="16"/>
      <c r="AFU96" s="16"/>
      <c r="AFV96" s="16"/>
      <c r="AFW96" s="16"/>
      <c r="AFX96" s="16"/>
      <c r="AFY96" s="16"/>
      <c r="AFZ96" s="16"/>
      <c r="AGA96" s="16"/>
      <c r="AGB96" s="16"/>
      <c r="AGC96" s="16"/>
      <c r="AGD96" s="16"/>
      <c r="AGE96" s="16"/>
      <c r="AGF96" s="16"/>
      <c r="AGG96" s="16"/>
      <c r="AGH96" s="16"/>
      <c r="AGI96" s="16"/>
      <c r="AGJ96" s="16"/>
      <c r="AGK96" s="16"/>
      <c r="AGL96" s="16"/>
      <c r="AGM96" s="16"/>
      <c r="AGN96" s="16"/>
      <c r="AGO96" s="16"/>
      <c r="AGP96" s="16"/>
      <c r="AGQ96" s="16"/>
      <c r="AGR96" s="16"/>
      <c r="AGS96" s="16"/>
      <c r="AGT96" s="16"/>
      <c r="AGU96" s="16"/>
      <c r="AGV96" s="16"/>
      <c r="AGW96" s="16"/>
      <c r="AGX96" s="16"/>
      <c r="AGY96" s="16"/>
      <c r="AGZ96" s="16"/>
      <c r="AHA96" s="16"/>
      <c r="AHB96" s="16"/>
      <c r="AHC96" s="16"/>
      <c r="AHD96" s="16"/>
      <c r="AHE96" s="16"/>
      <c r="AHF96" s="16"/>
      <c r="AHG96" s="16"/>
      <c r="AHH96" s="16"/>
      <c r="AHI96" s="16"/>
      <c r="AHJ96" s="16"/>
      <c r="AHK96" s="16"/>
      <c r="AHL96" s="16"/>
      <c r="AHM96" s="16"/>
      <c r="AHN96" s="16"/>
      <c r="AHO96" s="16"/>
      <c r="AHP96" s="16"/>
      <c r="AHQ96" s="16"/>
      <c r="AHR96" s="16"/>
      <c r="AHS96" s="16"/>
      <c r="AHT96" s="16"/>
      <c r="AHU96" s="16"/>
      <c r="AHV96" s="16"/>
      <c r="AHW96" s="16"/>
      <c r="AHX96" s="16"/>
      <c r="AHY96" s="16"/>
      <c r="AHZ96" s="16"/>
      <c r="AIA96" s="16"/>
      <c r="AIB96" s="16"/>
      <c r="AIC96" s="16"/>
      <c r="AID96" s="16"/>
      <c r="AIE96" s="16"/>
      <c r="AIF96" s="16"/>
      <c r="AIG96" s="16"/>
      <c r="AIH96" s="16"/>
      <c r="AII96" s="16"/>
      <c r="AIJ96" s="16"/>
      <c r="AIK96" s="16"/>
      <c r="AIL96" s="16"/>
      <c r="AIM96" s="16"/>
      <c r="AIN96" s="16"/>
      <c r="AIO96" s="16"/>
      <c r="AIP96" s="16"/>
      <c r="AIQ96" s="16"/>
      <c r="AIR96" s="16"/>
      <c r="AIS96" s="16"/>
      <c r="AIT96" s="16"/>
      <c r="AIU96" s="16"/>
      <c r="AIV96" s="16"/>
      <c r="AIW96" s="16"/>
      <c r="AIX96" s="16"/>
      <c r="AIY96" s="16"/>
      <c r="AIZ96" s="16"/>
      <c r="AJA96" s="16"/>
      <c r="AJB96" s="16"/>
      <c r="AJC96" s="16"/>
      <c r="AJD96" s="16"/>
      <c r="AJE96" s="16"/>
      <c r="AJF96" s="16"/>
      <c r="AJG96" s="16"/>
      <c r="AJH96" s="16"/>
      <c r="AJI96" s="16"/>
      <c r="AJJ96" s="16"/>
      <c r="AJK96" s="16"/>
      <c r="AJL96" s="16"/>
      <c r="AJM96" s="16"/>
      <c r="AJN96" s="16"/>
      <c r="AJO96" s="16"/>
      <c r="AJP96" s="16"/>
      <c r="AJQ96" s="16"/>
      <c r="AJR96" s="16"/>
      <c r="AJS96" s="16"/>
      <c r="AJT96" s="16"/>
      <c r="AJU96" s="16"/>
      <c r="AJV96" s="16"/>
      <c r="AJW96" s="16"/>
      <c r="AJX96" s="16"/>
      <c r="AJY96" s="16"/>
      <c r="AJZ96" s="16"/>
      <c r="AKA96" s="16"/>
      <c r="AKB96" s="16"/>
      <c r="AKC96" s="16"/>
      <c r="AKD96" s="16"/>
      <c r="AKE96" s="16"/>
      <c r="AKF96" s="16"/>
      <c r="AKG96" s="16"/>
      <c r="AKH96" s="16"/>
      <c r="AKI96" s="16"/>
      <c r="AKJ96" s="16"/>
      <c r="AKK96" s="16"/>
      <c r="AKL96" s="16"/>
      <c r="AKM96" s="16"/>
      <c r="AKN96" s="16"/>
      <c r="AKO96" s="16"/>
      <c r="AKP96" s="16"/>
      <c r="AKQ96" s="16"/>
      <c r="AKR96" s="16"/>
      <c r="AKS96" s="16"/>
      <c r="AKT96" s="16"/>
      <c r="AKU96" s="16"/>
      <c r="AKV96" s="16"/>
      <c r="AKW96" s="16"/>
      <c r="AKX96" s="16"/>
      <c r="AKY96" s="16"/>
      <c r="AKZ96" s="16"/>
      <c r="ALA96" s="16"/>
      <c r="ALB96" s="16"/>
      <c r="ALC96" s="16"/>
      <c r="ALD96" s="16"/>
      <c r="ALE96" s="16"/>
      <c r="ALF96" s="16"/>
      <c r="ALG96" s="16"/>
      <c r="ALH96" s="16"/>
      <c r="ALI96" s="16"/>
      <c r="ALJ96" s="16"/>
      <c r="ALK96" s="16"/>
      <c r="ALL96" s="16"/>
    </row>
    <row r="97" spans="1:1000" customFormat="1" ht="12.75" x14ac:dyDescent="0.2">
      <c r="A97" s="41" t="str">
        <f ca="1">IF(_xll.TM1RPTELLEV($H$95,$H97)=0,"Root",IF(OR(_xll.ELLEV($B$10,$H97)=0,_xll.TM1RPTELLEV($H$95,$H97)+1&gt;=VALUE($L$29)),"Base","Default"))</f>
        <v>Base</v>
      </c>
      <c r="B97" s="16"/>
      <c r="C97" s="16" t="str">
        <f ca="1">_xll.DBRW($G$16,$H97,C$38)</f>
        <v>1</v>
      </c>
      <c r="D97" s="16">
        <f ca="1">_xll.DBRW($D$16,E$7,$H$33,$E$9,$H97,$D$11,$H$34,$D$38)</f>
        <v>0</v>
      </c>
      <c r="E97" s="25">
        <f ca="1">_xll.DBRW($E$16,E$7,$H$33,$E$9,$H97,$D$11,E$38,E$12,E$13)</f>
        <v>0</v>
      </c>
      <c r="F97" s="22"/>
      <c r="G97" s="89" t="str">
        <f ca="1">_xll.DBRW($G$16,$H97,G$13)&amp;IF(_xll.ELLEV($B$10,$H97)&lt;&gt;0,"",IF($D97&lt;&gt;0,"Annual",IF($E97&lt;&gt;0,"LID","")))</f>
        <v/>
      </c>
      <c r="H97" s="94" t="s">
        <v>183</v>
      </c>
      <c r="I97" s="91">
        <f ca="1">_xll.DBRW($B$18,I$7,$H$33,$D$9,$H97,$D$11,I$12,I$13)</f>
        <v>798655.59056407632</v>
      </c>
      <c r="J97" s="91">
        <f ca="1">_xll.DBRW($B$18,J$7,$H$33,$D$9,$H97,$D$11,J$12,J$13)</f>
        <v>26644.0289057888</v>
      </c>
      <c r="K97" s="91">
        <f ca="1">_xll.DBRW($B$18,K$7,$H$33,$D$9,$H97,$D$11,K$12,K$13)</f>
        <v>12879.3868664407</v>
      </c>
      <c r="L97" s="91">
        <f ca="1">_xll.DBRW($B$18,L$7,$H$33,$D$9,$H97,$D$11,L$12,L$13)</f>
        <v>-16645.788170121999</v>
      </c>
      <c r="M97" s="91">
        <f ca="1">_xll.DBRW($B$18,M$7,$H$33,$D$9,$H97,$D$11,M$12,M$13)</f>
        <v>19047.2931083722</v>
      </c>
      <c r="N97" s="91">
        <f ca="1">_xll.DBRW($B$18,N$7,$H$33,$D$9,$H97,$D$11,N$12,N$13)</f>
        <v>18929.976009791899</v>
      </c>
      <c r="O97" s="91">
        <f ca="1">_xll.DBRW($B$18,O$7,$H$33,$D$9,$H97,$D$11,O$12,O$13)</f>
        <v>17331.115515049602</v>
      </c>
      <c r="P97" s="91">
        <f ca="1">_xll.DBRW($B$18,P$7,$H$33,$D$9,$H97,$D$11,P$12,P$13)</f>
        <v>26644.0289057888</v>
      </c>
      <c r="Q97" s="91">
        <f ca="1">_xll.DBRW($B$18,Q$7,$H$33,$D$9,$H97,$D$11,Q$12,Q$13)</f>
        <v>12879.3868664407</v>
      </c>
      <c r="R97" s="91">
        <f ca="1">_xll.DBRW($B$18,R$7,$H$33,$D$9,$H97,$D$11,R$12,R$13)</f>
        <v>-16645.788170121999</v>
      </c>
      <c r="S97" s="91">
        <f ca="1">_xll.DBRW($B$18,S$7,$H$33,$D$9,$H97,$D$11,S$12,S$13)</f>
        <v>19047.2931083722</v>
      </c>
      <c r="T97" s="91">
        <f ca="1">_xll.DBRW($B$18,T$7,$H$33,$D$9,$H97,$D$11,T$12,T$13)</f>
        <v>8983.7419949892992</v>
      </c>
      <c r="U97" s="91">
        <f ca="1">_xll.DBRW($B$18,U$7,$H$33,$D$9,$H97,$D$11,U$12,U$13)</f>
        <v>3339.8221205975301</v>
      </c>
      <c r="V97" s="91">
        <f ca="1">_xll.DBRW($B$18,V$7,$H$33,$D$9,$H97,$D$11,V$12,V$13)</f>
        <v>931090.08762546408</v>
      </c>
      <c r="W97" s="16"/>
      <c r="X97" s="92">
        <f ca="1">_xll.DBRW($B$18,X$7,$H$33,$D$9,$H97,$D$11,X$12,X$13)</f>
        <v>944707.09055052628</v>
      </c>
      <c r="Y97" s="93">
        <f t="shared" ca="1" si="10"/>
        <v>-1.4413994624648097E-2</v>
      </c>
      <c r="Z97" s="16"/>
      <c r="AA97" s="92">
        <f ca="1">_xll.DBRW($B$18,AA$7,$H$33,$D$9,$H97,$D$11,AA$12,AA$13)</f>
        <v>0</v>
      </c>
      <c r="AB97" s="93" t="str">
        <f t="shared" ca="1" si="11"/>
        <v/>
      </c>
      <c r="AC97" s="16"/>
      <c r="AD97" s="111" t="str">
        <f ca="1">_xll.DBRW($B$18,AD$7,$H$33,$D$9,$H97,$D$11,AD$12,AD$13)</f>
        <v/>
      </c>
      <c r="AE97" s="111" t="str">
        <f ca="1">_xll.DBRW($B$18,AE$7,$H$33,$D$9,$H97,$D$11,AE$12,AE$13)</f>
        <v/>
      </c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  <c r="DG97" s="16"/>
      <c r="DH97" s="16"/>
      <c r="DI97" s="16"/>
      <c r="DJ97" s="16"/>
      <c r="DK97" s="16"/>
      <c r="DL97" s="16"/>
      <c r="DM97" s="16"/>
      <c r="DN97" s="16"/>
      <c r="DO97" s="16"/>
      <c r="DP97" s="16"/>
      <c r="DQ97" s="16"/>
      <c r="DR97" s="16"/>
      <c r="DS97" s="16"/>
      <c r="DT97" s="16"/>
      <c r="DU97" s="16"/>
      <c r="DV97" s="16"/>
      <c r="DW97" s="16"/>
      <c r="DX97" s="16"/>
      <c r="DY97" s="16"/>
      <c r="DZ97" s="16"/>
      <c r="EA97" s="16"/>
      <c r="EB97" s="16"/>
      <c r="EC97" s="16"/>
      <c r="ED97" s="16"/>
      <c r="EE97" s="16"/>
      <c r="EF97" s="16"/>
      <c r="EG97" s="16"/>
      <c r="EH97" s="16"/>
      <c r="EI97" s="16"/>
      <c r="EJ97" s="16"/>
      <c r="EK97" s="16"/>
      <c r="EL97" s="16"/>
      <c r="EM97" s="16"/>
      <c r="EN97" s="16"/>
      <c r="EO97" s="16"/>
      <c r="EP97" s="16"/>
      <c r="EQ97" s="16"/>
      <c r="ER97" s="16"/>
      <c r="ES97" s="16"/>
      <c r="ET97" s="16"/>
      <c r="EU97" s="16"/>
      <c r="EV97" s="16"/>
      <c r="EW97" s="16"/>
      <c r="EX97" s="16"/>
      <c r="EY97" s="16"/>
      <c r="EZ97" s="16"/>
      <c r="FA97" s="16"/>
      <c r="FB97" s="16"/>
      <c r="FC97" s="16"/>
      <c r="FD97" s="16"/>
      <c r="FE97" s="16"/>
      <c r="FF97" s="16"/>
      <c r="FG97" s="16"/>
      <c r="FH97" s="16"/>
      <c r="FI97" s="16"/>
      <c r="FJ97" s="16"/>
      <c r="FK97" s="16"/>
      <c r="FL97" s="16"/>
      <c r="FM97" s="16"/>
      <c r="FN97" s="16"/>
      <c r="FO97" s="16"/>
      <c r="FP97" s="16"/>
      <c r="FQ97" s="16"/>
      <c r="FR97" s="16"/>
      <c r="FS97" s="16"/>
      <c r="FT97" s="16"/>
      <c r="FU97" s="16"/>
      <c r="FV97" s="16"/>
      <c r="FW97" s="16"/>
      <c r="FX97" s="16"/>
      <c r="FY97" s="16"/>
      <c r="FZ97" s="16"/>
      <c r="GA97" s="16"/>
      <c r="GB97" s="16"/>
      <c r="GC97" s="16"/>
      <c r="GD97" s="16"/>
      <c r="GE97" s="16"/>
      <c r="GF97" s="16"/>
      <c r="GG97" s="16"/>
      <c r="GH97" s="16"/>
      <c r="GI97" s="16"/>
      <c r="GJ97" s="16"/>
      <c r="GK97" s="16"/>
      <c r="GL97" s="16"/>
      <c r="GM97" s="16"/>
      <c r="GN97" s="16"/>
      <c r="GO97" s="16"/>
      <c r="GP97" s="16"/>
      <c r="GQ97" s="16"/>
      <c r="GR97" s="16"/>
      <c r="GS97" s="16"/>
      <c r="GT97" s="16"/>
      <c r="GU97" s="16"/>
      <c r="GV97" s="16"/>
      <c r="GW97" s="16"/>
      <c r="GX97" s="16"/>
      <c r="GY97" s="16"/>
      <c r="GZ97" s="16"/>
      <c r="HA97" s="16"/>
      <c r="HB97" s="16"/>
      <c r="HC97" s="16"/>
      <c r="HD97" s="16"/>
      <c r="HE97" s="16"/>
      <c r="HF97" s="16"/>
      <c r="HG97" s="16"/>
      <c r="HH97" s="16"/>
      <c r="HI97" s="16"/>
      <c r="HJ97" s="16"/>
      <c r="HK97" s="16"/>
      <c r="HL97" s="16"/>
      <c r="HM97" s="16"/>
      <c r="HN97" s="16"/>
      <c r="HO97" s="16"/>
      <c r="HP97" s="16"/>
      <c r="HQ97" s="16"/>
      <c r="HR97" s="16"/>
      <c r="HS97" s="16"/>
      <c r="HT97" s="16"/>
      <c r="HU97" s="16"/>
      <c r="HV97" s="16"/>
      <c r="HW97" s="16"/>
      <c r="HX97" s="16"/>
      <c r="HY97" s="16"/>
      <c r="HZ97" s="16"/>
      <c r="IA97" s="16"/>
      <c r="IB97" s="16"/>
      <c r="IC97" s="16"/>
      <c r="ID97" s="16"/>
      <c r="IE97" s="16"/>
      <c r="IF97" s="16"/>
      <c r="IG97" s="16"/>
      <c r="IH97" s="16"/>
      <c r="II97" s="16"/>
      <c r="IJ97" s="16"/>
      <c r="IK97" s="16"/>
      <c r="IL97" s="16"/>
      <c r="IM97" s="16"/>
      <c r="IN97" s="16"/>
      <c r="IO97" s="16"/>
      <c r="IP97" s="16"/>
      <c r="IQ97" s="16"/>
      <c r="IR97" s="16"/>
      <c r="IS97" s="16"/>
      <c r="IT97" s="16"/>
      <c r="IU97" s="16"/>
      <c r="IV97" s="16"/>
      <c r="IW97" s="16"/>
      <c r="IX97" s="16"/>
      <c r="IY97" s="16"/>
      <c r="IZ97" s="16"/>
      <c r="JA97" s="16"/>
      <c r="JB97" s="16"/>
      <c r="JC97" s="16"/>
      <c r="JD97" s="16"/>
      <c r="JE97" s="16"/>
      <c r="JF97" s="16"/>
      <c r="JG97" s="16"/>
      <c r="JH97" s="16"/>
      <c r="JI97" s="16"/>
      <c r="JJ97" s="16"/>
      <c r="JK97" s="16"/>
      <c r="JL97" s="16"/>
      <c r="JM97" s="16"/>
      <c r="JN97" s="16"/>
      <c r="JO97" s="16"/>
      <c r="JP97" s="16"/>
      <c r="JQ97" s="16"/>
      <c r="JR97" s="16"/>
      <c r="JS97" s="16"/>
      <c r="JT97" s="16"/>
      <c r="JU97" s="16"/>
      <c r="JV97" s="16"/>
      <c r="JW97" s="16"/>
      <c r="JX97" s="16"/>
      <c r="JY97" s="16"/>
      <c r="JZ97" s="16"/>
      <c r="KA97" s="16"/>
      <c r="KB97" s="16"/>
      <c r="KC97" s="16"/>
      <c r="KD97" s="16"/>
      <c r="KE97" s="16"/>
      <c r="KF97" s="16"/>
      <c r="KG97" s="16"/>
      <c r="KH97" s="16"/>
      <c r="KI97" s="16"/>
      <c r="KJ97" s="16"/>
      <c r="KK97" s="16"/>
      <c r="KL97" s="16"/>
      <c r="KM97" s="16"/>
      <c r="KN97" s="16"/>
      <c r="KO97" s="16"/>
      <c r="KP97" s="16"/>
      <c r="KQ97" s="16"/>
      <c r="KR97" s="16"/>
      <c r="KS97" s="16"/>
      <c r="KT97" s="16"/>
      <c r="KU97" s="16"/>
      <c r="KV97" s="16"/>
      <c r="KW97" s="16"/>
      <c r="KX97" s="16"/>
      <c r="KY97" s="16"/>
      <c r="KZ97" s="16"/>
      <c r="LA97" s="16"/>
      <c r="LB97" s="16"/>
      <c r="LC97" s="16"/>
      <c r="LD97" s="16"/>
      <c r="LE97" s="16"/>
      <c r="LF97" s="16"/>
      <c r="LG97" s="16"/>
      <c r="LH97" s="16"/>
      <c r="LI97" s="16"/>
      <c r="LJ97" s="16"/>
      <c r="LK97" s="16"/>
      <c r="LL97" s="16"/>
      <c r="LM97" s="16"/>
      <c r="LN97" s="16"/>
      <c r="LO97" s="16"/>
      <c r="LP97" s="16"/>
      <c r="LQ97" s="16"/>
      <c r="LR97" s="16"/>
      <c r="LS97" s="16"/>
      <c r="LT97" s="16"/>
      <c r="LU97" s="16"/>
      <c r="LV97" s="16"/>
      <c r="LW97" s="16"/>
      <c r="LX97" s="16"/>
      <c r="LY97" s="16"/>
      <c r="LZ97" s="16"/>
      <c r="MA97" s="16"/>
      <c r="MB97" s="16"/>
      <c r="MC97" s="16"/>
      <c r="MD97" s="16"/>
      <c r="ME97" s="16"/>
      <c r="MF97" s="16"/>
      <c r="MG97" s="16"/>
      <c r="MH97" s="16"/>
      <c r="MI97" s="16"/>
      <c r="MJ97" s="16"/>
      <c r="MK97" s="16"/>
      <c r="ML97" s="16"/>
      <c r="MM97" s="16"/>
      <c r="MN97" s="16"/>
      <c r="MO97" s="16"/>
      <c r="MP97" s="16"/>
      <c r="MQ97" s="16"/>
      <c r="MR97" s="16"/>
      <c r="MS97" s="16"/>
      <c r="MT97" s="16"/>
      <c r="MU97" s="16"/>
      <c r="MV97" s="16"/>
      <c r="MW97" s="16"/>
      <c r="MX97" s="16"/>
      <c r="MY97" s="16"/>
      <c r="MZ97" s="16"/>
      <c r="NA97" s="16"/>
      <c r="NB97" s="16"/>
      <c r="NC97" s="16"/>
      <c r="ND97" s="16"/>
      <c r="NE97" s="16"/>
      <c r="NF97" s="16"/>
      <c r="NG97" s="16"/>
      <c r="NH97" s="16"/>
      <c r="NI97" s="16"/>
      <c r="NJ97" s="16"/>
      <c r="NK97" s="16"/>
      <c r="NL97" s="16"/>
      <c r="NM97" s="16"/>
      <c r="NN97" s="16"/>
      <c r="NO97" s="16"/>
      <c r="NP97" s="16"/>
      <c r="NQ97" s="16"/>
      <c r="NR97" s="16"/>
      <c r="NS97" s="16"/>
      <c r="NT97" s="16"/>
      <c r="NU97" s="16"/>
      <c r="NV97" s="16"/>
      <c r="NW97" s="16"/>
      <c r="NX97" s="16"/>
      <c r="NY97" s="16"/>
      <c r="NZ97" s="16"/>
      <c r="OA97" s="16"/>
      <c r="OB97" s="16"/>
      <c r="OC97" s="16"/>
      <c r="OD97" s="16"/>
      <c r="OE97" s="16"/>
      <c r="OF97" s="16"/>
      <c r="OG97" s="16"/>
      <c r="OH97" s="16"/>
      <c r="OI97" s="16"/>
      <c r="OJ97" s="16"/>
      <c r="OK97" s="16"/>
      <c r="OL97" s="16"/>
      <c r="OM97" s="16"/>
      <c r="ON97" s="16"/>
      <c r="OO97" s="16"/>
      <c r="OP97" s="16"/>
      <c r="OQ97" s="16"/>
      <c r="OR97" s="16"/>
      <c r="OS97" s="16"/>
      <c r="OT97" s="16"/>
      <c r="OU97" s="16"/>
      <c r="OV97" s="16"/>
      <c r="OW97" s="16"/>
      <c r="OX97" s="16"/>
      <c r="OY97" s="16"/>
      <c r="OZ97" s="16"/>
      <c r="PA97" s="16"/>
      <c r="PB97" s="16"/>
      <c r="PC97" s="16"/>
      <c r="PD97" s="16"/>
      <c r="PE97" s="16"/>
      <c r="PF97" s="16"/>
      <c r="PG97" s="16"/>
      <c r="PH97" s="16"/>
      <c r="PI97" s="16"/>
      <c r="PJ97" s="16"/>
      <c r="PK97" s="16"/>
      <c r="PL97" s="16"/>
      <c r="PM97" s="16"/>
      <c r="PN97" s="16"/>
      <c r="PO97" s="16"/>
      <c r="PP97" s="16"/>
      <c r="PQ97" s="16"/>
      <c r="PR97" s="16"/>
      <c r="PS97" s="16"/>
      <c r="PT97" s="16"/>
      <c r="PU97" s="16"/>
      <c r="PV97" s="16"/>
      <c r="PW97" s="16"/>
      <c r="PX97" s="16"/>
      <c r="PY97" s="16"/>
      <c r="PZ97" s="16"/>
      <c r="QA97" s="16"/>
      <c r="QB97" s="16"/>
      <c r="QC97" s="16"/>
      <c r="QD97" s="16"/>
      <c r="QE97" s="16"/>
      <c r="QF97" s="16"/>
      <c r="QG97" s="16"/>
      <c r="QH97" s="16"/>
      <c r="QI97" s="16"/>
      <c r="QJ97" s="16"/>
      <c r="QK97" s="16"/>
      <c r="QL97" s="16"/>
      <c r="QM97" s="16"/>
      <c r="QN97" s="16"/>
      <c r="QO97" s="16"/>
      <c r="QP97" s="16"/>
      <c r="QQ97" s="16"/>
      <c r="QR97" s="16"/>
      <c r="QS97" s="16"/>
      <c r="QT97" s="16"/>
      <c r="QU97" s="16"/>
      <c r="QV97" s="16"/>
      <c r="QW97" s="16"/>
      <c r="QX97" s="16"/>
      <c r="QY97" s="16"/>
      <c r="QZ97" s="16"/>
      <c r="RA97" s="16"/>
      <c r="RB97" s="16"/>
      <c r="RC97" s="16"/>
      <c r="RD97" s="16"/>
      <c r="RE97" s="16"/>
      <c r="RF97" s="16"/>
      <c r="RG97" s="16"/>
      <c r="RH97" s="16"/>
      <c r="RI97" s="16"/>
      <c r="RJ97" s="16"/>
      <c r="RK97" s="16"/>
      <c r="RL97" s="16"/>
      <c r="RM97" s="16"/>
      <c r="RN97" s="16"/>
      <c r="RO97" s="16"/>
      <c r="RP97" s="16"/>
      <c r="RQ97" s="16"/>
      <c r="RR97" s="16"/>
      <c r="RS97" s="16"/>
      <c r="RT97" s="16"/>
      <c r="RU97" s="16"/>
      <c r="RV97" s="16"/>
      <c r="RW97" s="16"/>
      <c r="RX97" s="16"/>
      <c r="RY97" s="16"/>
      <c r="RZ97" s="16"/>
      <c r="SA97" s="16"/>
      <c r="SB97" s="16"/>
      <c r="SC97" s="16"/>
      <c r="SD97" s="16"/>
      <c r="SE97" s="16"/>
      <c r="SF97" s="16"/>
      <c r="SG97" s="16"/>
      <c r="SH97" s="16"/>
      <c r="SI97" s="16"/>
      <c r="SJ97" s="16"/>
      <c r="SK97" s="16"/>
      <c r="SL97" s="16"/>
      <c r="SM97" s="16"/>
      <c r="SN97" s="16"/>
      <c r="SO97" s="16"/>
      <c r="SP97" s="16"/>
      <c r="SQ97" s="16"/>
      <c r="SR97" s="16"/>
      <c r="SS97" s="16"/>
      <c r="ST97" s="16"/>
      <c r="SU97" s="16"/>
      <c r="SV97" s="16"/>
      <c r="SW97" s="16"/>
      <c r="SX97" s="16"/>
      <c r="SY97" s="16"/>
      <c r="SZ97" s="16"/>
      <c r="TA97" s="16"/>
      <c r="TB97" s="16"/>
      <c r="TC97" s="16"/>
      <c r="TD97" s="16"/>
      <c r="TE97" s="16"/>
      <c r="TF97" s="16"/>
      <c r="TG97" s="16"/>
      <c r="TH97" s="16"/>
      <c r="TI97" s="16"/>
      <c r="TJ97" s="16"/>
      <c r="TK97" s="16"/>
      <c r="TL97" s="16"/>
      <c r="TM97" s="16"/>
      <c r="TN97" s="16"/>
      <c r="TO97" s="16"/>
      <c r="TP97" s="16"/>
      <c r="TQ97" s="16"/>
      <c r="TR97" s="16"/>
      <c r="TS97" s="16"/>
      <c r="TT97" s="16"/>
      <c r="TU97" s="16"/>
      <c r="TV97" s="16"/>
      <c r="TW97" s="16"/>
      <c r="TX97" s="16"/>
      <c r="TY97" s="16"/>
      <c r="TZ97" s="16"/>
      <c r="UA97" s="16"/>
      <c r="UB97" s="16"/>
      <c r="UC97" s="16"/>
      <c r="UD97" s="16"/>
      <c r="UE97" s="16"/>
      <c r="UF97" s="16"/>
      <c r="UG97" s="16"/>
      <c r="UH97" s="16"/>
      <c r="UI97" s="16"/>
      <c r="UJ97" s="16"/>
      <c r="UK97" s="16"/>
      <c r="UL97" s="16"/>
      <c r="UM97" s="16"/>
      <c r="UN97" s="16"/>
      <c r="UO97" s="16"/>
      <c r="UP97" s="16"/>
      <c r="UQ97" s="16"/>
      <c r="UR97" s="16"/>
      <c r="US97" s="16"/>
      <c r="UT97" s="16"/>
      <c r="UU97" s="16"/>
      <c r="UV97" s="16"/>
      <c r="UW97" s="16"/>
      <c r="UX97" s="16"/>
      <c r="UY97" s="16"/>
      <c r="UZ97" s="16"/>
      <c r="VA97" s="16"/>
      <c r="VB97" s="16"/>
      <c r="VC97" s="16"/>
      <c r="VD97" s="16"/>
      <c r="VE97" s="16"/>
      <c r="VF97" s="16"/>
      <c r="VG97" s="16"/>
      <c r="VH97" s="16"/>
      <c r="VI97" s="16"/>
      <c r="VJ97" s="16"/>
      <c r="VK97" s="16"/>
      <c r="VL97" s="16"/>
      <c r="VM97" s="16"/>
      <c r="VN97" s="16"/>
      <c r="VO97" s="16"/>
      <c r="VP97" s="16"/>
      <c r="VQ97" s="16"/>
      <c r="VR97" s="16"/>
      <c r="VS97" s="16"/>
      <c r="VT97" s="16"/>
      <c r="VU97" s="16"/>
      <c r="VV97" s="16"/>
      <c r="VW97" s="16"/>
      <c r="VX97" s="16"/>
      <c r="VY97" s="16"/>
      <c r="VZ97" s="16"/>
      <c r="WA97" s="16"/>
      <c r="WB97" s="16"/>
      <c r="WC97" s="16"/>
      <c r="WD97" s="16"/>
      <c r="WE97" s="16"/>
      <c r="WF97" s="16"/>
      <c r="WG97" s="16"/>
      <c r="WH97" s="16"/>
      <c r="WI97" s="16"/>
      <c r="WJ97" s="16"/>
      <c r="WK97" s="16"/>
      <c r="WL97" s="16"/>
      <c r="WM97" s="16"/>
      <c r="WN97" s="16"/>
      <c r="WO97" s="16"/>
      <c r="WP97" s="16"/>
      <c r="WQ97" s="16"/>
      <c r="WR97" s="16"/>
      <c r="WS97" s="16"/>
      <c r="WT97" s="16"/>
      <c r="WU97" s="16"/>
      <c r="WV97" s="16"/>
      <c r="WW97" s="16"/>
      <c r="WX97" s="16"/>
      <c r="WY97" s="16"/>
      <c r="WZ97" s="16"/>
      <c r="XA97" s="16"/>
      <c r="XB97" s="16"/>
      <c r="XC97" s="16"/>
      <c r="XD97" s="16"/>
      <c r="XE97" s="16"/>
      <c r="XF97" s="16"/>
      <c r="XG97" s="16"/>
      <c r="XH97" s="16"/>
      <c r="XI97" s="16"/>
      <c r="XJ97" s="16"/>
      <c r="XK97" s="16"/>
      <c r="XL97" s="16"/>
      <c r="XM97" s="16"/>
      <c r="XN97" s="16"/>
      <c r="XO97" s="16"/>
      <c r="XP97" s="16"/>
      <c r="XQ97" s="16"/>
      <c r="XR97" s="16"/>
      <c r="XS97" s="16"/>
      <c r="XT97" s="16"/>
      <c r="XU97" s="16"/>
      <c r="XV97" s="16"/>
      <c r="XW97" s="16"/>
      <c r="XX97" s="16"/>
      <c r="XY97" s="16"/>
      <c r="XZ97" s="16"/>
      <c r="YA97" s="16"/>
      <c r="YB97" s="16"/>
      <c r="YC97" s="16"/>
      <c r="YD97" s="16"/>
      <c r="YE97" s="16"/>
      <c r="YF97" s="16"/>
      <c r="YG97" s="16"/>
      <c r="YH97" s="16"/>
      <c r="YI97" s="16"/>
      <c r="YJ97" s="16"/>
      <c r="YK97" s="16"/>
      <c r="YL97" s="16"/>
      <c r="YM97" s="16"/>
      <c r="YN97" s="16"/>
      <c r="YO97" s="16"/>
      <c r="YP97" s="16"/>
      <c r="YQ97" s="16"/>
      <c r="YR97" s="16"/>
      <c r="YS97" s="16"/>
      <c r="YT97" s="16"/>
      <c r="YU97" s="16"/>
      <c r="YV97" s="16"/>
      <c r="YW97" s="16"/>
      <c r="YX97" s="16"/>
      <c r="YY97" s="16"/>
      <c r="YZ97" s="16"/>
      <c r="ZA97" s="16"/>
      <c r="ZB97" s="16"/>
      <c r="ZC97" s="16"/>
      <c r="ZD97" s="16"/>
      <c r="ZE97" s="16"/>
      <c r="ZF97" s="16"/>
      <c r="ZG97" s="16"/>
      <c r="ZH97" s="16"/>
      <c r="ZI97" s="16"/>
      <c r="ZJ97" s="16"/>
      <c r="ZK97" s="16"/>
      <c r="ZL97" s="16"/>
      <c r="ZM97" s="16"/>
      <c r="ZN97" s="16"/>
      <c r="ZO97" s="16"/>
      <c r="ZP97" s="16"/>
      <c r="ZQ97" s="16"/>
      <c r="ZR97" s="16"/>
      <c r="ZS97" s="16"/>
      <c r="ZT97" s="16"/>
      <c r="ZU97" s="16"/>
      <c r="ZV97" s="16"/>
      <c r="ZW97" s="16"/>
      <c r="ZX97" s="16"/>
      <c r="ZY97" s="16"/>
      <c r="ZZ97" s="16"/>
      <c r="AAA97" s="16"/>
      <c r="AAB97" s="16"/>
      <c r="AAC97" s="16"/>
      <c r="AAD97" s="16"/>
      <c r="AAE97" s="16"/>
      <c r="AAF97" s="16"/>
      <c r="AAG97" s="16"/>
      <c r="AAH97" s="16"/>
      <c r="AAI97" s="16"/>
      <c r="AAJ97" s="16"/>
      <c r="AAK97" s="16"/>
      <c r="AAL97" s="16"/>
      <c r="AAM97" s="16"/>
      <c r="AAN97" s="16"/>
      <c r="AAO97" s="16"/>
      <c r="AAP97" s="16"/>
      <c r="AAQ97" s="16"/>
      <c r="AAR97" s="16"/>
      <c r="AAS97" s="16"/>
      <c r="AAT97" s="16"/>
      <c r="AAU97" s="16"/>
      <c r="AAV97" s="16"/>
      <c r="AAW97" s="16"/>
      <c r="AAX97" s="16"/>
      <c r="AAY97" s="16"/>
      <c r="AAZ97" s="16"/>
      <c r="ABA97" s="16"/>
      <c r="ABB97" s="16"/>
      <c r="ABC97" s="16"/>
      <c r="ABD97" s="16"/>
      <c r="ABE97" s="16"/>
      <c r="ABF97" s="16"/>
      <c r="ABG97" s="16"/>
      <c r="ABH97" s="16"/>
      <c r="ABI97" s="16"/>
      <c r="ABJ97" s="16"/>
      <c r="ABK97" s="16"/>
      <c r="ABL97" s="16"/>
      <c r="ABM97" s="16"/>
      <c r="ABN97" s="16"/>
      <c r="ABO97" s="16"/>
      <c r="ABP97" s="16"/>
      <c r="ABQ97" s="16"/>
      <c r="ABR97" s="16"/>
      <c r="ABS97" s="16"/>
      <c r="ABT97" s="16"/>
      <c r="ABU97" s="16"/>
      <c r="ABV97" s="16"/>
      <c r="ABW97" s="16"/>
      <c r="ABX97" s="16"/>
      <c r="ABY97" s="16"/>
      <c r="ABZ97" s="16"/>
      <c r="ACA97" s="16"/>
      <c r="ACB97" s="16"/>
      <c r="ACC97" s="16"/>
      <c r="ACD97" s="16"/>
      <c r="ACE97" s="16"/>
      <c r="ACF97" s="16"/>
      <c r="ACG97" s="16"/>
      <c r="ACH97" s="16"/>
      <c r="ACI97" s="16"/>
      <c r="ACJ97" s="16"/>
      <c r="ACK97" s="16"/>
      <c r="ACL97" s="16"/>
      <c r="ACM97" s="16"/>
      <c r="ACN97" s="16"/>
      <c r="ACO97" s="16"/>
      <c r="ACP97" s="16"/>
      <c r="ACQ97" s="16"/>
      <c r="ACR97" s="16"/>
      <c r="ACS97" s="16"/>
      <c r="ACT97" s="16"/>
      <c r="ACU97" s="16"/>
      <c r="ACV97" s="16"/>
      <c r="ACW97" s="16"/>
      <c r="ACX97" s="16"/>
      <c r="ACY97" s="16"/>
      <c r="ACZ97" s="16"/>
      <c r="ADA97" s="16"/>
      <c r="ADB97" s="16"/>
      <c r="ADC97" s="16"/>
      <c r="ADD97" s="16"/>
      <c r="ADE97" s="16"/>
      <c r="ADF97" s="16"/>
      <c r="ADG97" s="16"/>
      <c r="ADH97" s="16"/>
      <c r="ADI97" s="16"/>
      <c r="ADJ97" s="16"/>
      <c r="ADK97" s="16"/>
      <c r="ADL97" s="16"/>
      <c r="ADM97" s="16"/>
      <c r="ADN97" s="16"/>
      <c r="ADO97" s="16"/>
      <c r="ADP97" s="16"/>
      <c r="ADQ97" s="16"/>
      <c r="ADR97" s="16"/>
      <c r="ADS97" s="16"/>
      <c r="ADT97" s="16"/>
      <c r="ADU97" s="16"/>
      <c r="ADV97" s="16"/>
      <c r="ADW97" s="16"/>
      <c r="ADX97" s="16"/>
      <c r="ADY97" s="16"/>
      <c r="ADZ97" s="16"/>
      <c r="AEA97" s="16"/>
      <c r="AEB97" s="16"/>
      <c r="AEC97" s="16"/>
      <c r="AED97" s="16"/>
      <c r="AEE97" s="16"/>
      <c r="AEF97" s="16"/>
      <c r="AEG97" s="16"/>
      <c r="AEH97" s="16"/>
      <c r="AEI97" s="16"/>
      <c r="AEJ97" s="16"/>
      <c r="AEK97" s="16"/>
      <c r="AEL97" s="16"/>
      <c r="AEM97" s="16"/>
      <c r="AEN97" s="16"/>
      <c r="AEO97" s="16"/>
      <c r="AEP97" s="16"/>
      <c r="AEQ97" s="16"/>
      <c r="AER97" s="16"/>
      <c r="AES97" s="16"/>
      <c r="AET97" s="16"/>
      <c r="AEU97" s="16"/>
      <c r="AEV97" s="16"/>
      <c r="AEW97" s="16"/>
      <c r="AEX97" s="16"/>
      <c r="AEY97" s="16"/>
      <c r="AEZ97" s="16"/>
      <c r="AFA97" s="16"/>
      <c r="AFB97" s="16"/>
      <c r="AFC97" s="16"/>
      <c r="AFD97" s="16"/>
      <c r="AFE97" s="16"/>
      <c r="AFF97" s="16"/>
      <c r="AFG97" s="16"/>
      <c r="AFH97" s="16"/>
      <c r="AFI97" s="16"/>
      <c r="AFJ97" s="16"/>
      <c r="AFK97" s="16"/>
      <c r="AFL97" s="16"/>
      <c r="AFM97" s="16"/>
      <c r="AFN97" s="16"/>
      <c r="AFO97" s="16"/>
      <c r="AFP97" s="16"/>
      <c r="AFQ97" s="16"/>
      <c r="AFR97" s="16"/>
      <c r="AFS97" s="16"/>
      <c r="AFT97" s="16"/>
      <c r="AFU97" s="16"/>
      <c r="AFV97" s="16"/>
      <c r="AFW97" s="16"/>
      <c r="AFX97" s="16"/>
      <c r="AFY97" s="16"/>
      <c r="AFZ97" s="16"/>
      <c r="AGA97" s="16"/>
      <c r="AGB97" s="16"/>
      <c r="AGC97" s="16"/>
      <c r="AGD97" s="16"/>
      <c r="AGE97" s="16"/>
      <c r="AGF97" s="16"/>
      <c r="AGG97" s="16"/>
      <c r="AGH97" s="16"/>
      <c r="AGI97" s="16"/>
      <c r="AGJ97" s="16"/>
      <c r="AGK97" s="16"/>
      <c r="AGL97" s="16"/>
      <c r="AGM97" s="16"/>
      <c r="AGN97" s="16"/>
      <c r="AGO97" s="16"/>
      <c r="AGP97" s="16"/>
      <c r="AGQ97" s="16"/>
      <c r="AGR97" s="16"/>
      <c r="AGS97" s="16"/>
      <c r="AGT97" s="16"/>
      <c r="AGU97" s="16"/>
      <c r="AGV97" s="16"/>
      <c r="AGW97" s="16"/>
      <c r="AGX97" s="16"/>
      <c r="AGY97" s="16"/>
      <c r="AGZ97" s="16"/>
      <c r="AHA97" s="16"/>
      <c r="AHB97" s="16"/>
      <c r="AHC97" s="16"/>
      <c r="AHD97" s="16"/>
      <c r="AHE97" s="16"/>
      <c r="AHF97" s="16"/>
      <c r="AHG97" s="16"/>
      <c r="AHH97" s="16"/>
      <c r="AHI97" s="16"/>
      <c r="AHJ97" s="16"/>
      <c r="AHK97" s="16"/>
      <c r="AHL97" s="16"/>
      <c r="AHM97" s="16"/>
      <c r="AHN97" s="16"/>
      <c r="AHO97" s="16"/>
      <c r="AHP97" s="16"/>
      <c r="AHQ97" s="16"/>
      <c r="AHR97" s="16"/>
      <c r="AHS97" s="16"/>
      <c r="AHT97" s="16"/>
      <c r="AHU97" s="16"/>
      <c r="AHV97" s="16"/>
      <c r="AHW97" s="16"/>
      <c r="AHX97" s="16"/>
      <c r="AHY97" s="16"/>
      <c r="AHZ97" s="16"/>
      <c r="AIA97" s="16"/>
      <c r="AIB97" s="16"/>
      <c r="AIC97" s="16"/>
      <c r="AID97" s="16"/>
      <c r="AIE97" s="16"/>
      <c r="AIF97" s="16"/>
      <c r="AIG97" s="16"/>
      <c r="AIH97" s="16"/>
      <c r="AII97" s="16"/>
      <c r="AIJ97" s="16"/>
      <c r="AIK97" s="16"/>
      <c r="AIL97" s="16"/>
      <c r="AIM97" s="16"/>
      <c r="AIN97" s="16"/>
      <c r="AIO97" s="16"/>
      <c r="AIP97" s="16"/>
      <c r="AIQ97" s="16"/>
      <c r="AIR97" s="16"/>
      <c r="AIS97" s="16"/>
      <c r="AIT97" s="16"/>
      <c r="AIU97" s="16"/>
      <c r="AIV97" s="16"/>
      <c r="AIW97" s="16"/>
      <c r="AIX97" s="16"/>
      <c r="AIY97" s="16"/>
      <c r="AIZ97" s="16"/>
      <c r="AJA97" s="16"/>
      <c r="AJB97" s="16"/>
      <c r="AJC97" s="16"/>
      <c r="AJD97" s="16"/>
      <c r="AJE97" s="16"/>
      <c r="AJF97" s="16"/>
      <c r="AJG97" s="16"/>
      <c r="AJH97" s="16"/>
      <c r="AJI97" s="16"/>
      <c r="AJJ97" s="16"/>
      <c r="AJK97" s="16"/>
      <c r="AJL97" s="16"/>
      <c r="AJM97" s="16"/>
      <c r="AJN97" s="16"/>
      <c r="AJO97" s="16"/>
      <c r="AJP97" s="16"/>
      <c r="AJQ97" s="16"/>
      <c r="AJR97" s="16"/>
      <c r="AJS97" s="16"/>
      <c r="AJT97" s="16"/>
      <c r="AJU97" s="16"/>
      <c r="AJV97" s="16"/>
      <c r="AJW97" s="16"/>
      <c r="AJX97" s="16"/>
      <c r="AJY97" s="16"/>
      <c r="AJZ97" s="16"/>
      <c r="AKA97" s="16"/>
      <c r="AKB97" s="16"/>
      <c r="AKC97" s="16"/>
      <c r="AKD97" s="16"/>
      <c r="AKE97" s="16"/>
      <c r="AKF97" s="16"/>
      <c r="AKG97" s="16"/>
      <c r="AKH97" s="16"/>
      <c r="AKI97" s="16"/>
      <c r="AKJ97" s="16"/>
      <c r="AKK97" s="16"/>
      <c r="AKL97" s="16"/>
      <c r="AKM97" s="16"/>
      <c r="AKN97" s="16"/>
      <c r="AKO97" s="16"/>
      <c r="AKP97" s="16"/>
      <c r="AKQ97" s="16"/>
      <c r="AKR97" s="16"/>
      <c r="AKS97" s="16"/>
      <c r="AKT97" s="16"/>
      <c r="AKU97" s="16"/>
      <c r="AKV97" s="16"/>
      <c r="AKW97" s="16"/>
      <c r="AKX97" s="16"/>
      <c r="AKY97" s="16"/>
      <c r="AKZ97" s="16"/>
      <c r="ALA97" s="16"/>
      <c r="ALB97" s="16"/>
      <c r="ALC97" s="16"/>
      <c r="ALD97" s="16"/>
      <c r="ALE97" s="16"/>
      <c r="ALF97" s="16"/>
      <c r="ALG97" s="16"/>
      <c r="ALH97" s="16"/>
      <c r="ALI97" s="16"/>
      <c r="ALJ97" s="16"/>
      <c r="ALK97" s="16"/>
      <c r="ALL97" s="16"/>
    </row>
    <row r="98" spans="1:1000" customFormat="1" ht="12.75" x14ac:dyDescent="0.2">
      <c r="A98" s="41" t="str">
        <f ca="1">IF(_xll.TM1RPTELLEV($H$95,$H98)=0,"Root",IF(OR(_xll.ELLEV($B$10,$H98)=0,_xll.TM1RPTELLEV($H$95,$H98)+1&gt;=VALUE($L$29)),"Base","Default"))</f>
        <v>Default</v>
      </c>
      <c r="B98" s="16"/>
      <c r="C98" s="16" t="str">
        <f ca="1">_xll.DBRW($G$16,$H98,C$38)</f>
        <v>1</v>
      </c>
      <c r="D98" s="16">
        <f ca="1">_xll.DBRW($D$16,E$7,$H$33,$E$9,$H98,$D$11,$H$34,$D$38)</f>
        <v>0</v>
      </c>
      <c r="E98" s="25">
        <f ca="1">_xll.DBRW($E$16,E$7,$H$33,$E$9,$H98,$D$11,E$38,E$12,E$13)</f>
        <v>0</v>
      </c>
      <c r="F98" s="22"/>
      <c r="G98" s="44" t="str">
        <f ca="1">_xll.DBRW($G$16,$H98,G$13)&amp;IF(_xll.ELLEV($B$10,$H98)&lt;&gt;0,"",IF($D98&lt;&gt;0,"Annual",IF($E98&lt;&gt;0,"LID","")))</f>
        <v/>
      </c>
      <c r="H98" s="114" t="s">
        <v>184</v>
      </c>
      <c r="I98" s="46">
        <f ca="1">_xll.DBRW($B$18,I$7,$H$33,$D$9,$H98,$D$11,I$12,I$13)</f>
        <v>798655.59056407632</v>
      </c>
      <c r="J98" s="46">
        <f ca="1">_xll.DBRW($B$18,J$7,$H$33,$D$9,$H98,$D$11,J$12,J$13)</f>
        <v>26644.0289057888</v>
      </c>
      <c r="K98" s="46">
        <f ca="1">_xll.DBRW($B$18,K$7,$H$33,$D$9,$H98,$D$11,K$12,K$13)</f>
        <v>12879.3868664407</v>
      </c>
      <c r="L98" s="46">
        <f ca="1">_xll.DBRW($B$18,L$7,$H$33,$D$9,$H98,$D$11,L$12,L$13)</f>
        <v>-16645.788170121999</v>
      </c>
      <c r="M98" s="46">
        <f ca="1">_xll.DBRW($B$18,M$7,$H$33,$D$9,$H98,$D$11,M$12,M$13)</f>
        <v>19047.2931083722</v>
      </c>
      <c r="N98" s="46">
        <f ca="1">_xll.DBRW($B$18,N$7,$H$33,$D$9,$H98,$D$11,N$12,N$13)</f>
        <v>18929.976009791899</v>
      </c>
      <c r="O98" s="46">
        <f ca="1">_xll.DBRW($B$18,O$7,$H$33,$D$9,$H98,$D$11,O$12,O$13)</f>
        <v>17331.115515049602</v>
      </c>
      <c r="P98" s="46">
        <f ca="1">_xll.DBRW($B$18,P$7,$H$33,$D$9,$H98,$D$11,P$12,P$13)</f>
        <v>26644.0289057888</v>
      </c>
      <c r="Q98" s="46">
        <f ca="1">_xll.DBRW($B$18,Q$7,$H$33,$D$9,$H98,$D$11,Q$12,Q$13)</f>
        <v>12879.3868664407</v>
      </c>
      <c r="R98" s="46">
        <f ca="1">_xll.DBRW($B$18,R$7,$H$33,$D$9,$H98,$D$11,R$12,R$13)</f>
        <v>-16645.788170121999</v>
      </c>
      <c r="S98" s="46">
        <f ca="1">_xll.DBRW($B$18,S$7,$H$33,$D$9,$H98,$D$11,S$12,S$13)</f>
        <v>19047.2931083722</v>
      </c>
      <c r="T98" s="46">
        <f ca="1">_xll.DBRW($B$18,T$7,$H$33,$D$9,$H98,$D$11,T$12,T$13)</f>
        <v>8983.7419949892992</v>
      </c>
      <c r="U98" s="46">
        <f ca="1">_xll.DBRW($B$18,U$7,$H$33,$D$9,$H98,$D$11,U$12,U$13)</f>
        <v>3339.8221205975301</v>
      </c>
      <c r="V98" s="46">
        <f ca="1">_xll.DBRW($B$18,V$7,$H$33,$D$9,$H98,$D$11,V$12,V$13)</f>
        <v>931090.08762546408</v>
      </c>
      <c r="W98" s="16"/>
      <c r="X98" s="46">
        <f ca="1">_xll.DBRW($B$18,X$7,$H$33,$D$9,$H98,$D$11,X$12,X$13)</f>
        <v>944707.09055052628</v>
      </c>
      <c r="Y98" s="99">
        <f t="shared" ca="1" si="10"/>
        <v>-1.4413994624648097E-2</v>
      </c>
      <c r="Z98" s="16"/>
      <c r="AA98" s="46">
        <f ca="1">_xll.DBRW($B$18,AA$7,$H$33,$D$9,$H98,$D$11,AA$12,AA$13)</f>
        <v>0</v>
      </c>
      <c r="AB98" s="99" t="str">
        <f t="shared" ca="1" si="11"/>
        <v/>
      </c>
      <c r="AC98" s="16"/>
      <c r="AD98" s="109" t="str">
        <f ca="1">_xll.DBRW($B$18,AD$7,$H$33,$D$9,$H98,$D$11,AD$12,AD$13)</f>
        <v/>
      </c>
      <c r="AE98" s="109" t="str">
        <f ca="1">_xll.DBRW($B$18,AE$7,$H$33,$D$9,$H98,$D$11,AE$12,AE$13)</f>
        <v/>
      </c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  <c r="DI98" s="16"/>
      <c r="DJ98" s="16"/>
      <c r="DK98" s="16"/>
      <c r="DL98" s="16"/>
      <c r="DM98" s="16"/>
      <c r="DN98" s="16"/>
      <c r="DO98" s="16"/>
      <c r="DP98" s="16"/>
      <c r="DQ98" s="16"/>
      <c r="DR98" s="16"/>
      <c r="DS98" s="16"/>
      <c r="DT98" s="16"/>
      <c r="DU98" s="16"/>
      <c r="DV98" s="16"/>
      <c r="DW98" s="16"/>
      <c r="DX98" s="16"/>
      <c r="DY98" s="16"/>
      <c r="DZ98" s="16"/>
      <c r="EA98" s="16"/>
      <c r="EB98" s="16"/>
      <c r="EC98" s="16"/>
      <c r="ED98" s="16"/>
      <c r="EE98" s="16"/>
      <c r="EF98" s="16"/>
      <c r="EG98" s="16"/>
      <c r="EH98" s="16"/>
      <c r="EI98" s="16"/>
      <c r="EJ98" s="16"/>
      <c r="EK98" s="16"/>
      <c r="EL98" s="16"/>
      <c r="EM98" s="16"/>
      <c r="EN98" s="16"/>
      <c r="EO98" s="16"/>
      <c r="EP98" s="16"/>
      <c r="EQ98" s="16"/>
      <c r="ER98" s="16"/>
      <c r="ES98" s="16"/>
      <c r="ET98" s="16"/>
      <c r="EU98" s="16"/>
      <c r="EV98" s="16"/>
      <c r="EW98" s="16"/>
      <c r="EX98" s="16"/>
      <c r="EY98" s="16"/>
      <c r="EZ98" s="16"/>
      <c r="FA98" s="16"/>
      <c r="FB98" s="16"/>
      <c r="FC98" s="16"/>
      <c r="FD98" s="16"/>
      <c r="FE98" s="16"/>
      <c r="FF98" s="16"/>
      <c r="FG98" s="16"/>
      <c r="FH98" s="16"/>
      <c r="FI98" s="16"/>
      <c r="FJ98" s="16"/>
      <c r="FK98" s="16"/>
      <c r="FL98" s="16"/>
      <c r="FM98" s="16"/>
      <c r="FN98" s="16"/>
      <c r="FO98" s="16"/>
      <c r="FP98" s="16"/>
      <c r="FQ98" s="16"/>
      <c r="FR98" s="16"/>
      <c r="FS98" s="16"/>
      <c r="FT98" s="16"/>
      <c r="FU98" s="16"/>
      <c r="FV98" s="16"/>
      <c r="FW98" s="16"/>
      <c r="FX98" s="16"/>
      <c r="FY98" s="16"/>
      <c r="FZ98" s="16"/>
      <c r="GA98" s="16"/>
      <c r="GB98" s="16"/>
      <c r="GC98" s="16"/>
      <c r="GD98" s="16"/>
      <c r="GE98" s="16"/>
      <c r="GF98" s="16"/>
      <c r="GG98" s="16"/>
      <c r="GH98" s="16"/>
      <c r="GI98" s="16"/>
      <c r="GJ98" s="16"/>
      <c r="GK98" s="16"/>
      <c r="GL98" s="16"/>
      <c r="GM98" s="16"/>
      <c r="GN98" s="16"/>
      <c r="GO98" s="16"/>
      <c r="GP98" s="16"/>
      <c r="GQ98" s="16"/>
      <c r="GR98" s="16"/>
      <c r="GS98" s="16"/>
      <c r="GT98" s="16"/>
      <c r="GU98" s="16"/>
      <c r="GV98" s="16"/>
      <c r="GW98" s="16"/>
      <c r="GX98" s="16"/>
      <c r="GY98" s="16"/>
      <c r="GZ98" s="16"/>
      <c r="HA98" s="16"/>
      <c r="HB98" s="16"/>
      <c r="HC98" s="16"/>
      <c r="HD98" s="16"/>
      <c r="HE98" s="16"/>
      <c r="HF98" s="16"/>
      <c r="HG98" s="16"/>
      <c r="HH98" s="16"/>
      <c r="HI98" s="16"/>
      <c r="HJ98" s="16"/>
      <c r="HK98" s="16"/>
      <c r="HL98" s="16"/>
      <c r="HM98" s="16"/>
      <c r="HN98" s="16"/>
      <c r="HO98" s="16"/>
      <c r="HP98" s="16"/>
      <c r="HQ98" s="16"/>
      <c r="HR98" s="16"/>
      <c r="HS98" s="16"/>
      <c r="HT98" s="16"/>
      <c r="HU98" s="16"/>
      <c r="HV98" s="16"/>
      <c r="HW98" s="16"/>
      <c r="HX98" s="16"/>
      <c r="HY98" s="16"/>
      <c r="HZ98" s="16"/>
      <c r="IA98" s="16"/>
      <c r="IB98" s="16"/>
      <c r="IC98" s="16"/>
      <c r="ID98" s="16"/>
      <c r="IE98" s="16"/>
      <c r="IF98" s="16"/>
      <c r="IG98" s="16"/>
      <c r="IH98" s="16"/>
      <c r="II98" s="16"/>
      <c r="IJ98" s="16"/>
      <c r="IK98" s="16"/>
      <c r="IL98" s="16"/>
      <c r="IM98" s="16"/>
      <c r="IN98" s="16"/>
      <c r="IO98" s="16"/>
      <c r="IP98" s="16"/>
      <c r="IQ98" s="16"/>
      <c r="IR98" s="16"/>
      <c r="IS98" s="16"/>
      <c r="IT98" s="16"/>
      <c r="IU98" s="16"/>
      <c r="IV98" s="16"/>
      <c r="IW98" s="16"/>
      <c r="IX98" s="16"/>
      <c r="IY98" s="16"/>
      <c r="IZ98" s="16"/>
      <c r="JA98" s="16"/>
      <c r="JB98" s="16"/>
      <c r="JC98" s="16"/>
      <c r="JD98" s="16"/>
      <c r="JE98" s="16"/>
      <c r="JF98" s="16"/>
      <c r="JG98" s="16"/>
      <c r="JH98" s="16"/>
      <c r="JI98" s="16"/>
      <c r="JJ98" s="16"/>
      <c r="JK98" s="16"/>
      <c r="JL98" s="16"/>
      <c r="JM98" s="16"/>
      <c r="JN98" s="16"/>
      <c r="JO98" s="16"/>
      <c r="JP98" s="16"/>
      <c r="JQ98" s="16"/>
      <c r="JR98" s="16"/>
      <c r="JS98" s="16"/>
      <c r="JT98" s="16"/>
      <c r="JU98" s="16"/>
      <c r="JV98" s="16"/>
      <c r="JW98" s="16"/>
      <c r="JX98" s="16"/>
      <c r="JY98" s="16"/>
      <c r="JZ98" s="16"/>
      <c r="KA98" s="16"/>
      <c r="KB98" s="16"/>
      <c r="KC98" s="16"/>
      <c r="KD98" s="16"/>
      <c r="KE98" s="16"/>
      <c r="KF98" s="16"/>
      <c r="KG98" s="16"/>
      <c r="KH98" s="16"/>
      <c r="KI98" s="16"/>
      <c r="KJ98" s="16"/>
      <c r="KK98" s="16"/>
      <c r="KL98" s="16"/>
      <c r="KM98" s="16"/>
      <c r="KN98" s="16"/>
      <c r="KO98" s="16"/>
      <c r="KP98" s="16"/>
      <c r="KQ98" s="16"/>
      <c r="KR98" s="16"/>
      <c r="KS98" s="16"/>
      <c r="KT98" s="16"/>
      <c r="KU98" s="16"/>
      <c r="KV98" s="16"/>
      <c r="KW98" s="16"/>
      <c r="KX98" s="16"/>
      <c r="KY98" s="16"/>
      <c r="KZ98" s="16"/>
      <c r="LA98" s="16"/>
      <c r="LB98" s="16"/>
      <c r="LC98" s="16"/>
      <c r="LD98" s="16"/>
      <c r="LE98" s="16"/>
      <c r="LF98" s="16"/>
      <c r="LG98" s="16"/>
      <c r="LH98" s="16"/>
      <c r="LI98" s="16"/>
      <c r="LJ98" s="16"/>
      <c r="LK98" s="16"/>
      <c r="LL98" s="16"/>
      <c r="LM98" s="16"/>
      <c r="LN98" s="16"/>
      <c r="LO98" s="16"/>
      <c r="LP98" s="16"/>
      <c r="LQ98" s="16"/>
      <c r="LR98" s="16"/>
      <c r="LS98" s="16"/>
      <c r="LT98" s="16"/>
      <c r="LU98" s="16"/>
      <c r="LV98" s="16"/>
      <c r="LW98" s="16"/>
      <c r="LX98" s="16"/>
      <c r="LY98" s="16"/>
      <c r="LZ98" s="16"/>
      <c r="MA98" s="16"/>
      <c r="MB98" s="16"/>
      <c r="MC98" s="16"/>
      <c r="MD98" s="16"/>
      <c r="ME98" s="16"/>
      <c r="MF98" s="16"/>
      <c r="MG98" s="16"/>
      <c r="MH98" s="16"/>
      <c r="MI98" s="16"/>
      <c r="MJ98" s="16"/>
      <c r="MK98" s="16"/>
      <c r="ML98" s="16"/>
      <c r="MM98" s="16"/>
      <c r="MN98" s="16"/>
      <c r="MO98" s="16"/>
      <c r="MP98" s="16"/>
      <c r="MQ98" s="16"/>
      <c r="MR98" s="16"/>
      <c r="MS98" s="16"/>
      <c r="MT98" s="16"/>
      <c r="MU98" s="16"/>
      <c r="MV98" s="16"/>
      <c r="MW98" s="16"/>
      <c r="MX98" s="16"/>
      <c r="MY98" s="16"/>
      <c r="MZ98" s="16"/>
      <c r="NA98" s="16"/>
      <c r="NB98" s="16"/>
      <c r="NC98" s="16"/>
      <c r="ND98" s="16"/>
      <c r="NE98" s="16"/>
      <c r="NF98" s="16"/>
      <c r="NG98" s="16"/>
      <c r="NH98" s="16"/>
      <c r="NI98" s="16"/>
      <c r="NJ98" s="16"/>
      <c r="NK98" s="16"/>
      <c r="NL98" s="16"/>
      <c r="NM98" s="16"/>
      <c r="NN98" s="16"/>
      <c r="NO98" s="16"/>
      <c r="NP98" s="16"/>
      <c r="NQ98" s="16"/>
      <c r="NR98" s="16"/>
      <c r="NS98" s="16"/>
      <c r="NT98" s="16"/>
      <c r="NU98" s="16"/>
      <c r="NV98" s="16"/>
      <c r="NW98" s="16"/>
      <c r="NX98" s="16"/>
      <c r="NY98" s="16"/>
      <c r="NZ98" s="16"/>
      <c r="OA98" s="16"/>
      <c r="OB98" s="16"/>
      <c r="OC98" s="16"/>
      <c r="OD98" s="16"/>
      <c r="OE98" s="16"/>
      <c r="OF98" s="16"/>
      <c r="OG98" s="16"/>
      <c r="OH98" s="16"/>
      <c r="OI98" s="16"/>
      <c r="OJ98" s="16"/>
      <c r="OK98" s="16"/>
      <c r="OL98" s="16"/>
      <c r="OM98" s="16"/>
      <c r="ON98" s="16"/>
      <c r="OO98" s="16"/>
      <c r="OP98" s="16"/>
      <c r="OQ98" s="16"/>
      <c r="OR98" s="16"/>
      <c r="OS98" s="16"/>
      <c r="OT98" s="16"/>
      <c r="OU98" s="16"/>
      <c r="OV98" s="16"/>
      <c r="OW98" s="16"/>
      <c r="OX98" s="16"/>
      <c r="OY98" s="16"/>
      <c r="OZ98" s="16"/>
      <c r="PA98" s="16"/>
      <c r="PB98" s="16"/>
      <c r="PC98" s="16"/>
      <c r="PD98" s="16"/>
      <c r="PE98" s="16"/>
      <c r="PF98" s="16"/>
      <c r="PG98" s="16"/>
      <c r="PH98" s="16"/>
      <c r="PI98" s="16"/>
      <c r="PJ98" s="16"/>
      <c r="PK98" s="16"/>
      <c r="PL98" s="16"/>
      <c r="PM98" s="16"/>
      <c r="PN98" s="16"/>
      <c r="PO98" s="16"/>
      <c r="PP98" s="16"/>
      <c r="PQ98" s="16"/>
      <c r="PR98" s="16"/>
      <c r="PS98" s="16"/>
      <c r="PT98" s="16"/>
      <c r="PU98" s="16"/>
      <c r="PV98" s="16"/>
      <c r="PW98" s="16"/>
      <c r="PX98" s="16"/>
      <c r="PY98" s="16"/>
      <c r="PZ98" s="16"/>
      <c r="QA98" s="16"/>
      <c r="QB98" s="16"/>
      <c r="QC98" s="16"/>
      <c r="QD98" s="16"/>
      <c r="QE98" s="16"/>
      <c r="QF98" s="16"/>
      <c r="QG98" s="16"/>
      <c r="QH98" s="16"/>
      <c r="QI98" s="16"/>
      <c r="QJ98" s="16"/>
      <c r="QK98" s="16"/>
      <c r="QL98" s="16"/>
      <c r="QM98" s="16"/>
      <c r="QN98" s="16"/>
      <c r="QO98" s="16"/>
      <c r="QP98" s="16"/>
      <c r="QQ98" s="16"/>
      <c r="QR98" s="16"/>
      <c r="QS98" s="16"/>
      <c r="QT98" s="16"/>
      <c r="QU98" s="16"/>
      <c r="QV98" s="16"/>
      <c r="QW98" s="16"/>
      <c r="QX98" s="16"/>
      <c r="QY98" s="16"/>
      <c r="QZ98" s="16"/>
      <c r="RA98" s="16"/>
      <c r="RB98" s="16"/>
      <c r="RC98" s="16"/>
      <c r="RD98" s="16"/>
      <c r="RE98" s="16"/>
      <c r="RF98" s="16"/>
      <c r="RG98" s="16"/>
      <c r="RH98" s="16"/>
      <c r="RI98" s="16"/>
      <c r="RJ98" s="16"/>
      <c r="RK98" s="16"/>
      <c r="RL98" s="16"/>
      <c r="RM98" s="16"/>
      <c r="RN98" s="16"/>
      <c r="RO98" s="16"/>
      <c r="RP98" s="16"/>
      <c r="RQ98" s="16"/>
      <c r="RR98" s="16"/>
      <c r="RS98" s="16"/>
      <c r="RT98" s="16"/>
      <c r="RU98" s="16"/>
      <c r="RV98" s="16"/>
      <c r="RW98" s="16"/>
      <c r="RX98" s="16"/>
      <c r="RY98" s="16"/>
      <c r="RZ98" s="16"/>
      <c r="SA98" s="16"/>
      <c r="SB98" s="16"/>
      <c r="SC98" s="16"/>
      <c r="SD98" s="16"/>
      <c r="SE98" s="16"/>
      <c r="SF98" s="16"/>
      <c r="SG98" s="16"/>
      <c r="SH98" s="16"/>
      <c r="SI98" s="16"/>
      <c r="SJ98" s="16"/>
      <c r="SK98" s="16"/>
      <c r="SL98" s="16"/>
      <c r="SM98" s="16"/>
      <c r="SN98" s="16"/>
      <c r="SO98" s="16"/>
      <c r="SP98" s="16"/>
      <c r="SQ98" s="16"/>
      <c r="SR98" s="16"/>
      <c r="SS98" s="16"/>
      <c r="ST98" s="16"/>
      <c r="SU98" s="16"/>
      <c r="SV98" s="16"/>
      <c r="SW98" s="16"/>
      <c r="SX98" s="16"/>
      <c r="SY98" s="16"/>
      <c r="SZ98" s="16"/>
      <c r="TA98" s="16"/>
      <c r="TB98" s="16"/>
      <c r="TC98" s="16"/>
      <c r="TD98" s="16"/>
      <c r="TE98" s="16"/>
      <c r="TF98" s="16"/>
      <c r="TG98" s="16"/>
      <c r="TH98" s="16"/>
      <c r="TI98" s="16"/>
      <c r="TJ98" s="16"/>
      <c r="TK98" s="16"/>
      <c r="TL98" s="16"/>
      <c r="TM98" s="16"/>
      <c r="TN98" s="16"/>
      <c r="TO98" s="16"/>
      <c r="TP98" s="16"/>
      <c r="TQ98" s="16"/>
      <c r="TR98" s="16"/>
      <c r="TS98" s="16"/>
      <c r="TT98" s="16"/>
      <c r="TU98" s="16"/>
      <c r="TV98" s="16"/>
      <c r="TW98" s="16"/>
      <c r="TX98" s="16"/>
      <c r="TY98" s="16"/>
      <c r="TZ98" s="16"/>
      <c r="UA98" s="16"/>
      <c r="UB98" s="16"/>
      <c r="UC98" s="16"/>
      <c r="UD98" s="16"/>
      <c r="UE98" s="16"/>
      <c r="UF98" s="16"/>
      <c r="UG98" s="16"/>
      <c r="UH98" s="16"/>
      <c r="UI98" s="16"/>
      <c r="UJ98" s="16"/>
      <c r="UK98" s="16"/>
      <c r="UL98" s="16"/>
      <c r="UM98" s="16"/>
      <c r="UN98" s="16"/>
      <c r="UO98" s="16"/>
      <c r="UP98" s="16"/>
      <c r="UQ98" s="16"/>
      <c r="UR98" s="16"/>
      <c r="US98" s="16"/>
      <c r="UT98" s="16"/>
      <c r="UU98" s="16"/>
      <c r="UV98" s="16"/>
      <c r="UW98" s="16"/>
      <c r="UX98" s="16"/>
      <c r="UY98" s="16"/>
      <c r="UZ98" s="16"/>
      <c r="VA98" s="16"/>
      <c r="VB98" s="16"/>
      <c r="VC98" s="16"/>
      <c r="VD98" s="16"/>
      <c r="VE98" s="16"/>
      <c r="VF98" s="16"/>
      <c r="VG98" s="16"/>
      <c r="VH98" s="16"/>
      <c r="VI98" s="16"/>
      <c r="VJ98" s="16"/>
      <c r="VK98" s="16"/>
      <c r="VL98" s="16"/>
      <c r="VM98" s="16"/>
      <c r="VN98" s="16"/>
      <c r="VO98" s="16"/>
      <c r="VP98" s="16"/>
      <c r="VQ98" s="16"/>
      <c r="VR98" s="16"/>
      <c r="VS98" s="16"/>
      <c r="VT98" s="16"/>
      <c r="VU98" s="16"/>
      <c r="VV98" s="16"/>
      <c r="VW98" s="16"/>
      <c r="VX98" s="16"/>
      <c r="VY98" s="16"/>
      <c r="VZ98" s="16"/>
      <c r="WA98" s="16"/>
      <c r="WB98" s="16"/>
      <c r="WC98" s="16"/>
      <c r="WD98" s="16"/>
      <c r="WE98" s="16"/>
      <c r="WF98" s="16"/>
      <c r="WG98" s="16"/>
      <c r="WH98" s="16"/>
      <c r="WI98" s="16"/>
      <c r="WJ98" s="16"/>
      <c r="WK98" s="16"/>
      <c r="WL98" s="16"/>
      <c r="WM98" s="16"/>
      <c r="WN98" s="16"/>
      <c r="WO98" s="16"/>
      <c r="WP98" s="16"/>
      <c r="WQ98" s="16"/>
      <c r="WR98" s="16"/>
      <c r="WS98" s="16"/>
      <c r="WT98" s="16"/>
      <c r="WU98" s="16"/>
      <c r="WV98" s="16"/>
      <c r="WW98" s="16"/>
      <c r="WX98" s="16"/>
      <c r="WY98" s="16"/>
      <c r="WZ98" s="16"/>
      <c r="XA98" s="16"/>
      <c r="XB98" s="16"/>
      <c r="XC98" s="16"/>
      <c r="XD98" s="16"/>
      <c r="XE98" s="16"/>
      <c r="XF98" s="16"/>
      <c r="XG98" s="16"/>
      <c r="XH98" s="16"/>
      <c r="XI98" s="16"/>
      <c r="XJ98" s="16"/>
      <c r="XK98" s="16"/>
      <c r="XL98" s="16"/>
      <c r="XM98" s="16"/>
      <c r="XN98" s="16"/>
      <c r="XO98" s="16"/>
      <c r="XP98" s="16"/>
      <c r="XQ98" s="16"/>
      <c r="XR98" s="16"/>
      <c r="XS98" s="16"/>
      <c r="XT98" s="16"/>
      <c r="XU98" s="16"/>
      <c r="XV98" s="16"/>
      <c r="XW98" s="16"/>
      <c r="XX98" s="16"/>
      <c r="XY98" s="16"/>
      <c r="XZ98" s="16"/>
      <c r="YA98" s="16"/>
      <c r="YB98" s="16"/>
      <c r="YC98" s="16"/>
      <c r="YD98" s="16"/>
      <c r="YE98" s="16"/>
      <c r="YF98" s="16"/>
      <c r="YG98" s="16"/>
      <c r="YH98" s="16"/>
      <c r="YI98" s="16"/>
      <c r="YJ98" s="16"/>
      <c r="YK98" s="16"/>
      <c r="YL98" s="16"/>
      <c r="YM98" s="16"/>
      <c r="YN98" s="16"/>
      <c r="YO98" s="16"/>
      <c r="YP98" s="16"/>
      <c r="YQ98" s="16"/>
      <c r="YR98" s="16"/>
      <c r="YS98" s="16"/>
      <c r="YT98" s="16"/>
      <c r="YU98" s="16"/>
      <c r="YV98" s="16"/>
      <c r="YW98" s="16"/>
      <c r="YX98" s="16"/>
      <c r="YY98" s="16"/>
      <c r="YZ98" s="16"/>
      <c r="ZA98" s="16"/>
      <c r="ZB98" s="16"/>
      <c r="ZC98" s="16"/>
      <c r="ZD98" s="16"/>
      <c r="ZE98" s="16"/>
      <c r="ZF98" s="16"/>
      <c r="ZG98" s="16"/>
      <c r="ZH98" s="16"/>
      <c r="ZI98" s="16"/>
      <c r="ZJ98" s="16"/>
      <c r="ZK98" s="16"/>
      <c r="ZL98" s="16"/>
      <c r="ZM98" s="16"/>
      <c r="ZN98" s="16"/>
      <c r="ZO98" s="16"/>
      <c r="ZP98" s="16"/>
      <c r="ZQ98" s="16"/>
      <c r="ZR98" s="16"/>
      <c r="ZS98" s="16"/>
      <c r="ZT98" s="16"/>
      <c r="ZU98" s="16"/>
      <c r="ZV98" s="16"/>
      <c r="ZW98" s="16"/>
      <c r="ZX98" s="16"/>
      <c r="ZY98" s="16"/>
      <c r="ZZ98" s="16"/>
      <c r="AAA98" s="16"/>
      <c r="AAB98" s="16"/>
      <c r="AAC98" s="16"/>
      <c r="AAD98" s="16"/>
      <c r="AAE98" s="16"/>
      <c r="AAF98" s="16"/>
      <c r="AAG98" s="16"/>
      <c r="AAH98" s="16"/>
      <c r="AAI98" s="16"/>
      <c r="AAJ98" s="16"/>
      <c r="AAK98" s="16"/>
      <c r="AAL98" s="16"/>
      <c r="AAM98" s="16"/>
      <c r="AAN98" s="16"/>
      <c r="AAO98" s="16"/>
      <c r="AAP98" s="16"/>
      <c r="AAQ98" s="16"/>
      <c r="AAR98" s="16"/>
      <c r="AAS98" s="16"/>
      <c r="AAT98" s="16"/>
      <c r="AAU98" s="16"/>
      <c r="AAV98" s="16"/>
      <c r="AAW98" s="16"/>
      <c r="AAX98" s="16"/>
      <c r="AAY98" s="16"/>
      <c r="AAZ98" s="16"/>
      <c r="ABA98" s="16"/>
      <c r="ABB98" s="16"/>
      <c r="ABC98" s="16"/>
      <c r="ABD98" s="16"/>
      <c r="ABE98" s="16"/>
      <c r="ABF98" s="16"/>
      <c r="ABG98" s="16"/>
      <c r="ABH98" s="16"/>
      <c r="ABI98" s="16"/>
      <c r="ABJ98" s="16"/>
      <c r="ABK98" s="16"/>
      <c r="ABL98" s="16"/>
      <c r="ABM98" s="16"/>
      <c r="ABN98" s="16"/>
      <c r="ABO98" s="16"/>
      <c r="ABP98" s="16"/>
      <c r="ABQ98" s="16"/>
      <c r="ABR98" s="16"/>
      <c r="ABS98" s="16"/>
      <c r="ABT98" s="16"/>
      <c r="ABU98" s="16"/>
      <c r="ABV98" s="16"/>
      <c r="ABW98" s="16"/>
      <c r="ABX98" s="16"/>
      <c r="ABY98" s="16"/>
      <c r="ABZ98" s="16"/>
      <c r="ACA98" s="16"/>
      <c r="ACB98" s="16"/>
      <c r="ACC98" s="16"/>
      <c r="ACD98" s="16"/>
      <c r="ACE98" s="16"/>
      <c r="ACF98" s="16"/>
      <c r="ACG98" s="16"/>
      <c r="ACH98" s="16"/>
      <c r="ACI98" s="16"/>
      <c r="ACJ98" s="16"/>
      <c r="ACK98" s="16"/>
      <c r="ACL98" s="16"/>
      <c r="ACM98" s="16"/>
      <c r="ACN98" s="16"/>
      <c r="ACO98" s="16"/>
      <c r="ACP98" s="16"/>
      <c r="ACQ98" s="16"/>
      <c r="ACR98" s="16"/>
      <c r="ACS98" s="16"/>
      <c r="ACT98" s="16"/>
      <c r="ACU98" s="16"/>
      <c r="ACV98" s="16"/>
      <c r="ACW98" s="16"/>
      <c r="ACX98" s="16"/>
      <c r="ACY98" s="16"/>
      <c r="ACZ98" s="16"/>
      <c r="ADA98" s="16"/>
      <c r="ADB98" s="16"/>
      <c r="ADC98" s="16"/>
      <c r="ADD98" s="16"/>
      <c r="ADE98" s="16"/>
      <c r="ADF98" s="16"/>
      <c r="ADG98" s="16"/>
      <c r="ADH98" s="16"/>
      <c r="ADI98" s="16"/>
      <c r="ADJ98" s="16"/>
      <c r="ADK98" s="16"/>
      <c r="ADL98" s="16"/>
      <c r="ADM98" s="16"/>
      <c r="ADN98" s="16"/>
      <c r="ADO98" s="16"/>
      <c r="ADP98" s="16"/>
      <c r="ADQ98" s="16"/>
      <c r="ADR98" s="16"/>
      <c r="ADS98" s="16"/>
      <c r="ADT98" s="16"/>
      <c r="ADU98" s="16"/>
      <c r="ADV98" s="16"/>
      <c r="ADW98" s="16"/>
      <c r="ADX98" s="16"/>
      <c r="ADY98" s="16"/>
      <c r="ADZ98" s="16"/>
      <c r="AEA98" s="16"/>
      <c r="AEB98" s="16"/>
      <c r="AEC98" s="16"/>
      <c r="AED98" s="16"/>
      <c r="AEE98" s="16"/>
      <c r="AEF98" s="16"/>
      <c r="AEG98" s="16"/>
      <c r="AEH98" s="16"/>
      <c r="AEI98" s="16"/>
      <c r="AEJ98" s="16"/>
      <c r="AEK98" s="16"/>
      <c r="AEL98" s="16"/>
      <c r="AEM98" s="16"/>
      <c r="AEN98" s="16"/>
      <c r="AEO98" s="16"/>
      <c r="AEP98" s="16"/>
      <c r="AEQ98" s="16"/>
      <c r="AER98" s="16"/>
      <c r="AES98" s="16"/>
      <c r="AET98" s="16"/>
      <c r="AEU98" s="16"/>
      <c r="AEV98" s="16"/>
      <c r="AEW98" s="16"/>
      <c r="AEX98" s="16"/>
      <c r="AEY98" s="16"/>
      <c r="AEZ98" s="16"/>
      <c r="AFA98" s="16"/>
      <c r="AFB98" s="16"/>
      <c r="AFC98" s="16"/>
      <c r="AFD98" s="16"/>
      <c r="AFE98" s="16"/>
      <c r="AFF98" s="16"/>
      <c r="AFG98" s="16"/>
      <c r="AFH98" s="16"/>
      <c r="AFI98" s="16"/>
      <c r="AFJ98" s="16"/>
      <c r="AFK98" s="16"/>
      <c r="AFL98" s="16"/>
      <c r="AFM98" s="16"/>
      <c r="AFN98" s="16"/>
      <c r="AFO98" s="16"/>
      <c r="AFP98" s="16"/>
      <c r="AFQ98" s="16"/>
      <c r="AFR98" s="16"/>
      <c r="AFS98" s="16"/>
      <c r="AFT98" s="16"/>
      <c r="AFU98" s="16"/>
      <c r="AFV98" s="16"/>
      <c r="AFW98" s="16"/>
      <c r="AFX98" s="16"/>
      <c r="AFY98" s="16"/>
      <c r="AFZ98" s="16"/>
      <c r="AGA98" s="16"/>
      <c r="AGB98" s="16"/>
      <c r="AGC98" s="16"/>
      <c r="AGD98" s="16"/>
      <c r="AGE98" s="16"/>
      <c r="AGF98" s="16"/>
      <c r="AGG98" s="16"/>
      <c r="AGH98" s="16"/>
      <c r="AGI98" s="16"/>
      <c r="AGJ98" s="16"/>
      <c r="AGK98" s="16"/>
      <c r="AGL98" s="16"/>
      <c r="AGM98" s="16"/>
      <c r="AGN98" s="16"/>
      <c r="AGO98" s="16"/>
      <c r="AGP98" s="16"/>
      <c r="AGQ98" s="16"/>
      <c r="AGR98" s="16"/>
      <c r="AGS98" s="16"/>
      <c r="AGT98" s="16"/>
      <c r="AGU98" s="16"/>
      <c r="AGV98" s="16"/>
      <c r="AGW98" s="16"/>
      <c r="AGX98" s="16"/>
      <c r="AGY98" s="16"/>
      <c r="AGZ98" s="16"/>
      <c r="AHA98" s="16"/>
      <c r="AHB98" s="16"/>
      <c r="AHC98" s="16"/>
      <c r="AHD98" s="16"/>
      <c r="AHE98" s="16"/>
      <c r="AHF98" s="16"/>
      <c r="AHG98" s="16"/>
      <c r="AHH98" s="16"/>
      <c r="AHI98" s="16"/>
      <c r="AHJ98" s="16"/>
      <c r="AHK98" s="16"/>
      <c r="AHL98" s="16"/>
      <c r="AHM98" s="16"/>
      <c r="AHN98" s="16"/>
      <c r="AHO98" s="16"/>
      <c r="AHP98" s="16"/>
      <c r="AHQ98" s="16"/>
      <c r="AHR98" s="16"/>
      <c r="AHS98" s="16"/>
      <c r="AHT98" s="16"/>
      <c r="AHU98" s="16"/>
      <c r="AHV98" s="16"/>
      <c r="AHW98" s="16"/>
      <c r="AHX98" s="16"/>
      <c r="AHY98" s="16"/>
      <c r="AHZ98" s="16"/>
      <c r="AIA98" s="16"/>
      <c r="AIB98" s="16"/>
      <c r="AIC98" s="16"/>
      <c r="AID98" s="16"/>
      <c r="AIE98" s="16"/>
      <c r="AIF98" s="16"/>
      <c r="AIG98" s="16"/>
      <c r="AIH98" s="16"/>
      <c r="AII98" s="16"/>
      <c r="AIJ98" s="16"/>
      <c r="AIK98" s="16"/>
      <c r="AIL98" s="16"/>
      <c r="AIM98" s="16"/>
      <c r="AIN98" s="16"/>
      <c r="AIO98" s="16"/>
      <c r="AIP98" s="16"/>
      <c r="AIQ98" s="16"/>
      <c r="AIR98" s="16"/>
      <c r="AIS98" s="16"/>
      <c r="AIT98" s="16"/>
      <c r="AIU98" s="16"/>
      <c r="AIV98" s="16"/>
      <c r="AIW98" s="16"/>
      <c r="AIX98" s="16"/>
      <c r="AIY98" s="16"/>
      <c r="AIZ98" s="16"/>
      <c r="AJA98" s="16"/>
      <c r="AJB98" s="16"/>
      <c r="AJC98" s="16"/>
      <c r="AJD98" s="16"/>
      <c r="AJE98" s="16"/>
      <c r="AJF98" s="16"/>
      <c r="AJG98" s="16"/>
      <c r="AJH98" s="16"/>
      <c r="AJI98" s="16"/>
      <c r="AJJ98" s="16"/>
      <c r="AJK98" s="16"/>
      <c r="AJL98" s="16"/>
      <c r="AJM98" s="16"/>
      <c r="AJN98" s="16"/>
      <c r="AJO98" s="16"/>
      <c r="AJP98" s="16"/>
      <c r="AJQ98" s="16"/>
      <c r="AJR98" s="16"/>
      <c r="AJS98" s="16"/>
      <c r="AJT98" s="16"/>
      <c r="AJU98" s="16"/>
      <c r="AJV98" s="16"/>
      <c r="AJW98" s="16"/>
      <c r="AJX98" s="16"/>
      <c r="AJY98" s="16"/>
      <c r="AJZ98" s="16"/>
      <c r="AKA98" s="16"/>
      <c r="AKB98" s="16"/>
      <c r="AKC98" s="16"/>
      <c r="AKD98" s="16"/>
      <c r="AKE98" s="16"/>
      <c r="AKF98" s="16"/>
      <c r="AKG98" s="16"/>
      <c r="AKH98" s="16"/>
      <c r="AKI98" s="16"/>
      <c r="AKJ98" s="16"/>
      <c r="AKK98" s="16"/>
      <c r="AKL98" s="16"/>
      <c r="AKM98" s="16"/>
      <c r="AKN98" s="16"/>
      <c r="AKO98" s="16"/>
      <c r="AKP98" s="16"/>
      <c r="AKQ98" s="16"/>
      <c r="AKR98" s="16"/>
      <c r="AKS98" s="16"/>
      <c r="AKT98" s="16"/>
      <c r="AKU98" s="16"/>
      <c r="AKV98" s="16"/>
      <c r="AKW98" s="16"/>
      <c r="AKX98" s="16"/>
      <c r="AKY98" s="16"/>
      <c r="AKZ98" s="16"/>
      <c r="ALA98" s="16"/>
      <c r="ALB98" s="16"/>
      <c r="ALC98" s="16"/>
      <c r="ALD98" s="16"/>
      <c r="ALE98" s="16"/>
      <c r="ALF98" s="16"/>
      <c r="ALG98" s="16"/>
      <c r="ALH98" s="16"/>
      <c r="ALI98" s="16"/>
      <c r="ALJ98" s="16"/>
      <c r="ALK98" s="16"/>
      <c r="ALL98" s="16"/>
    </row>
    <row r="99" spans="1:1000" customFormat="1" ht="12.75" x14ac:dyDescent="0.2">
      <c r="A99" s="41" t="str">
        <f ca="1">IF(_xll.TM1RPTELLEV($H$95,$H99)=0,"Root",IF(OR(_xll.ELLEV($B$10,$H99)=0,_xll.TM1RPTELLEV($H$95,$H99)+1&gt;=VALUE($L$29)),"Base","Default"))</f>
        <v>Base</v>
      </c>
      <c r="B99" s="16"/>
      <c r="C99" s="16" t="str">
        <f ca="1">_xll.DBRW($G$16,$H99,C$38)</f>
        <v>1</v>
      </c>
      <c r="D99" s="16">
        <f ca="1">_xll.DBRW($D$16,E$7,$H$33,$E$9,$H99,$D$11,$H$34,$D$38)</f>
        <v>0</v>
      </c>
      <c r="E99" s="25">
        <f ca="1">_xll.DBRW($E$16,E$7,$H$33,$E$9,$H99,$D$11,E$38,E$12,E$13)</f>
        <v>0</v>
      </c>
      <c r="F99" s="22"/>
      <c r="G99" s="89" t="str">
        <f ca="1">_xll.DBRW($G$16,$H99,G$13)&amp;IF(_xll.ELLEV($B$10,$H99)&lt;&gt;0,"",IF($D99&lt;&gt;0,"Annual",IF($E99&lt;&gt;0,"LID","")))</f>
        <v>RULE</v>
      </c>
      <c r="H99" s="94" t="s">
        <v>185</v>
      </c>
      <c r="I99" s="91">
        <f ca="1">_xll.DBRW($B$18,I$7,$H$33,$D$9,$H99,$D$11,I$12,I$13)</f>
        <v>12154169.203586482</v>
      </c>
      <c r="J99" s="91">
        <f ca="1">_xll.DBRW($B$18,J$7,$H$33,$D$9,$H99,$D$11,J$12,J$13)</f>
        <v>-491242.42086584913</v>
      </c>
      <c r="K99" s="91">
        <f ca="1">_xll.DBRW($B$18,K$7,$H$33,$D$9,$H99,$D$11,K$12,K$13)</f>
        <v>-164415.82831424731</v>
      </c>
      <c r="L99" s="91">
        <f ca="1">_xll.DBRW($B$18,L$7,$H$33,$D$9,$H99,$D$11,L$12,L$13)</f>
        <v>847111.15540625993</v>
      </c>
      <c r="M99" s="91">
        <f ca="1">_xll.DBRW($B$18,M$7,$H$33,$D$9,$H99,$D$11,M$12,M$13)</f>
        <v>-1217286.0967662837</v>
      </c>
      <c r="N99" s="91">
        <f ca="1">_xll.DBRW($B$18,N$7,$H$33,$D$9,$H99,$D$11,N$12,N$13)</f>
        <v>-490751.13635050831</v>
      </c>
      <c r="O99" s="91">
        <f ca="1">_xll.DBRW($B$18,O$7,$H$33,$D$9,$H99,$D$11,O$12,O$13)</f>
        <v>560817.09241707961</v>
      </c>
      <c r="P99" s="91">
        <f ca="1">_xll.DBRW($B$18,P$7,$H$33,$D$9,$H99,$D$11,P$12,P$13)</f>
        <v>-1196822.958196667</v>
      </c>
      <c r="Q99" s="91">
        <f ca="1">_xll.DBRW($B$18,Q$7,$H$33,$D$9,$H99,$D$11,Q$12,Q$13)</f>
        <v>-43367.012122508371</v>
      </c>
      <c r="R99" s="91">
        <f ca="1">_xll.DBRW($B$18,R$7,$H$33,$D$9,$H99,$D$11,R$12,R$13)</f>
        <v>846909.77616502624</v>
      </c>
      <c r="S99" s="91">
        <f ca="1">_xll.DBRW($B$18,S$7,$H$33,$D$9,$H99,$D$11,S$12,S$13)</f>
        <v>-1218649.9234657711</v>
      </c>
      <c r="T99" s="91">
        <f ca="1">_xll.DBRW($B$18,T$7,$H$33,$D$9,$H99,$D$11,T$12,T$13)</f>
        <v>-1115541.0353410947</v>
      </c>
      <c r="U99" s="91">
        <f ca="1">_xll.DBRW($B$18,U$7,$H$33,$D$9,$H99,$D$11,U$12,U$13)</f>
        <v>-118840.97622051393</v>
      </c>
      <c r="V99" s="91">
        <f ca="1">_xll.DBRW($B$18,V$7,$H$33,$D$9,$H99,$D$11,V$12,V$13)</f>
        <v>8352089.8399314042</v>
      </c>
      <c r="W99" s="16"/>
      <c r="X99" s="92">
        <f ca="1">_xll.DBRW($B$18,X$7,$H$33,$D$9,$H99,$D$11,X$12,X$13)</f>
        <v>14781194.970441867</v>
      </c>
      <c r="Y99" s="93">
        <f t="shared" ca="1" si="10"/>
        <v>-0.43495164926562579</v>
      </c>
      <c r="Z99" s="16"/>
      <c r="AA99" s="92">
        <f ca="1">_xll.DBRW($B$18,AA$7,$H$33,$D$9,$H99,$D$11,AA$12,AA$13)</f>
        <v>0</v>
      </c>
      <c r="AB99" s="93" t="str">
        <f t="shared" ca="1" si="11"/>
        <v/>
      </c>
      <c r="AC99" s="16"/>
      <c r="AD99" s="111" t="str">
        <f ca="1">_xll.DBRW($B$18,AD$7,$H$33,$D$9,$H99,$D$11,AD$12,AD$13)</f>
        <v/>
      </c>
      <c r="AE99" s="111" t="str">
        <f ca="1">_xll.DBRW($B$18,AE$7,$H$33,$D$9,$H99,$D$11,AE$12,AE$13)</f>
        <v/>
      </c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  <c r="DB99" s="16"/>
      <c r="DC99" s="16"/>
      <c r="DD99" s="16"/>
      <c r="DE99" s="16"/>
      <c r="DF99" s="16"/>
      <c r="DG99" s="16"/>
      <c r="DH99" s="16"/>
      <c r="DI99" s="16"/>
      <c r="DJ99" s="16"/>
      <c r="DK99" s="16"/>
      <c r="DL99" s="16"/>
      <c r="DM99" s="16"/>
      <c r="DN99" s="16"/>
      <c r="DO99" s="16"/>
      <c r="DP99" s="16"/>
      <c r="DQ99" s="16"/>
      <c r="DR99" s="16"/>
      <c r="DS99" s="16"/>
      <c r="DT99" s="16"/>
      <c r="DU99" s="16"/>
      <c r="DV99" s="16"/>
      <c r="DW99" s="16"/>
      <c r="DX99" s="16"/>
      <c r="DY99" s="16"/>
      <c r="DZ99" s="16"/>
      <c r="EA99" s="16"/>
      <c r="EB99" s="16"/>
      <c r="EC99" s="16"/>
      <c r="ED99" s="16"/>
      <c r="EE99" s="16"/>
      <c r="EF99" s="16"/>
      <c r="EG99" s="16"/>
      <c r="EH99" s="16"/>
      <c r="EI99" s="16"/>
      <c r="EJ99" s="16"/>
      <c r="EK99" s="16"/>
      <c r="EL99" s="16"/>
      <c r="EM99" s="16"/>
      <c r="EN99" s="16"/>
      <c r="EO99" s="16"/>
      <c r="EP99" s="16"/>
      <c r="EQ99" s="16"/>
      <c r="ER99" s="16"/>
      <c r="ES99" s="16"/>
      <c r="ET99" s="16"/>
      <c r="EU99" s="16"/>
      <c r="EV99" s="16"/>
      <c r="EW99" s="16"/>
      <c r="EX99" s="16"/>
      <c r="EY99" s="16"/>
      <c r="EZ99" s="16"/>
      <c r="FA99" s="16"/>
      <c r="FB99" s="16"/>
      <c r="FC99" s="16"/>
      <c r="FD99" s="16"/>
      <c r="FE99" s="16"/>
      <c r="FF99" s="16"/>
      <c r="FG99" s="16"/>
      <c r="FH99" s="16"/>
      <c r="FI99" s="16"/>
      <c r="FJ99" s="16"/>
      <c r="FK99" s="16"/>
      <c r="FL99" s="16"/>
      <c r="FM99" s="16"/>
      <c r="FN99" s="16"/>
      <c r="FO99" s="16"/>
      <c r="FP99" s="16"/>
      <c r="FQ99" s="16"/>
      <c r="FR99" s="16"/>
      <c r="FS99" s="16"/>
      <c r="FT99" s="16"/>
      <c r="FU99" s="16"/>
      <c r="FV99" s="16"/>
      <c r="FW99" s="16"/>
      <c r="FX99" s="16"/>
      <c r="FY99" s="16"/>
      <c r="FZ99" s="16"/>
      <c r="GA99" s="16"/>
      <c r="GB99" s="16"/>
      <c r="GC99" s="16"/>
      <c r="GD99" s="16"/>
      <c r="GE99" s="16"/>
      <c r="GF99" s="16"/>
      <c r="GG99" s="16"/>
      <c r="GH99" s="16"/>
      <c r="GI99" s="16"/>
      <c r="GJ99" s="16"/>
      <c r="GK99" s="16"/>
      <c r="GL99" s="16"/>
      <c r="GM99" s="16"/>
      <c r="GN99" s="16"/>
      <c r="GO99" s="16"/>
      <c r="GP99" s="16"/>
      <c r="GQ99" s="16"/>
      <c r="GR99" s="16"/>
      <c r="GS99" s="16"/>
      <c r="GT99" s="16"/>
      <c r="GU99" s="16"/>
      <c r="GV99" s="16"/>
      <c r="GW99" s="16"/>
      <c r="GX99" s="16"/>
      <c r="GY99" s="16"/>
      <c r="GZ99" s="16"/>
      <c r="HA99" s="16"/>
      <c r="HB99" s="16"/>
      <c r="HC99" s="16"/>
      <c r="HD99" s="16"/>
      <c r="HE99" s="16"/>
      <c r="HF99" s="16"/>
      <c r="HG99" s="16"/>
      <c r="HH99" s="16"/>
      <c r="HI99" s="16"/>
      <c r="HJ99" s="16"/>
      <c r="HK99" s="16"/>
      <c r="HL99" s="16"/>
      <c r="HM99" s="16"/>
      <c r="HN99" s="16"/>
      <c r="HO99" s="16"/>
      <c r="HP99" s="16"/>
      <c r="HQ99" s="16"/>
      <c r="HR99" s="16"/>
      <c r="HS99" s="16"/>
      <c r="HT99" s="16"/>
      <c r="HU99" s="16"/>
      <c r="HV99" s="16"/>
      <c r="HW99" s="16"/>
      <c r="HX99" s="16"/>
      <c r="HY99" s="16"/>
      <c r="HZ99" s="16"/>
      <c r="IA99" s="16"/>
      <c r="IB99" s="16"/>
      <c r="IC99" s="16"/>
      <c r="ID99" s="16"/>
      <c r="IE99" s="16"/>
      <c r="IF99" s="16"/>
      <c r="IG99" s="16"/>
      <c r="IH99" s="16"/>
      <c r="II99" s="16"/>
      <c r="IJ99" s="16"/>
      <c r="IK99" s="16"/>
      <c r="IL99" s="16"/>
      <c r="IM99" s="16"/>
      <c r="IN99" s="16"/>
      <c r="IO99" s="16"/>
      <c r="IP99" s="16"/>
      <c r="IQ99" s="16"/>
      <c r="IR99" s="16"/>
      <c r="IS99" s="16"/>
      <c r="IT99" s="16"/>
      <c r="IU99" s="16"/>
      <c r="IV99" s="16"/>
      <c r="IW99" s="16"/>
      <c r="IX99" s="16"/>
      <c r="IY99" s="16"/>
      <c r="IZ99" s="16"/>
      <c r="JA99" s="16"/>
      <c r="JB99" s="16"/>
      <c r="JC99" s="16"/>
      <c r="JD99" s="16"/>
      <c r="JE99" s="16"/>
      <c r="JF99" s="16"/>
      <c r="JG99" s="16"/>
      <c r="JH99" s="16"/>
      <c r="JI99" s="16"/>
      <c r="JJ99" s="16"/>
      <c r="JK99" s="16"/>
      <c r="JL99" s="16"/>
      <c r="JM99" s="16"/>
      <c r="JN99" s="16"/>
      <c r="JO99" s="16"/>
      <c r="JP99" s="16"/>
      <c r="JQ99" s="16"/>
      <c r="JR99" s="16"/>
      <c r="JS99" s="16"/>
      <c r="JT99" s="16"/>
      <c r="JU99" s="16"/>
      <c r="JV99" s="16"/>
      <c r="JW99" s="16"/>
      <c r="JX99" s="16"/>
      <c r="JY99" s="16"/>
      <c r="JZ99" s="16"/>
      <c r="KA99" s="16"/>
      <c r="KB99" s="16"/>
      <c r="KC99" s="16"/>
      <c r="KD99" s="16"/>
      <c r="KE99" s="16"/>
      <c r="KF99" s="16"/>
      <c r="KG99" s="16"/>
      <c r="KH99" s="16"/>
      <c r="KI99" s="16"/>
      <c r="KJ99" s="16"/>
      <c r="KK99" s="16"/>
      <c r="KL99" s="16"/>
      <c r="KM99" s="16"/>
      <c r="KN99" s="16"/>
      <c r="KO99" s="16"/>
      <c r="KP99" s="16"/>
      <c r="KQ99" s="16"/>
      <c r="KR99" s="16"/>
      <c r="KS99" s="16"/>
      <c r="KT99" s="16"/>
      <c r="KU99" s="16"/>
      <c r="KV99" s="16"/>
      <c r="KW99" s="16"/>
      <c r="KX99" s="16"/>
      <c r="KY99" s="16"/>
      <c r="KZ99" s="16"/>
      <c r="LA99" s="16"/>
      <c r="LB99" s="16"/>
      <c r="LC99" s="16"/>
      <c r="LD99" s="16"/>
      <c r="LE99" s="16"/>
      <c r="LF99" s="16"/>
      <c r="LG99" s="16"/>
      <c r="LH99" s="16"/>
      <c r="LI99" s="16"/>
      <c r="LJ99" s="16"/>
      <c r="LK99" s="16"/>
      <c r="LL99" s="16"/>
      <c r="LM99" s="16"/>
      <c r="LN99" s="16"/>
      <c r="LO99" s="16"/>
      <c r="LP99" s="16"/>
      <c r="LQ99" s="16"/>
      <c r="LR99" s="16"/>
      <c r="LS99" s="16"/>
      <c r="LT99" s="16"/>
      <c r="LU99" s="16"/>
      <c r="LV99" s="16"/>
      <c r="LW99" s="16"/>
      <c r="LX99" s="16"/>
      <c r="LY99" s="16"/>
      <c r="LZ99" s="16"/>
      <c r="MA99" s="16"/>
      <c r="MB99" s="16"/>
      <c r="MC99" s="16"/>
      <c r="MD99" s="16"/>
      <c r="ME99" s="16"/>
      <c r="MF99" s="16"/>
      <c r="MG99" s="16"/>
      <c r="MH99" s="16"/>
      <c r="MI99" s="16"/>
      <c r="MJ99" s="16"/>
      <c r="MK99" s="16"/>
      <c r="ML99" s="16"/>
      <c r="MM99" s="16"/>
      <c r="MN99" s="16"/>
      <c r="MO99" s="16"/>
      <c r="MP99" s="16"/>
      <c r="MQ99" s="16"/>
      <c r="MR99" s="16"/>
      <c r="MS99" s="16"/>
      <c r="MT99" s="16"/>
      <c r="MU99" s="16"/>
      <c r="MV99" s="16"/>
      <c r="MW99" s="16"/>
      <c r="MX99" s="16"/>
      <c r="MY99" s="16"/>
      <c r="MZ99" s="16"/>
      <c r="NA99" s="16"/>
      <c r="NB99" s="16"/>
      <c r="NC99" s="16"/>
      <c r="ND99" s="16"/>
      <c r="NE99" s="16"/>
      <c r="NF99" s="16"/>
      <c r="NG99" s="16"/>
      <c r="NH99" s="16"/>
      <c r="NI99" s="16"/>
      <c r="NJ99" s="16"/>
      <c r="NK99" s="16"/>
      <c r="NL99" s="16"/>
      <c r="NM99" s="16"/>
      <c r="NN99" s="16"/>
      <c r="NO99" s="16"/>
      <c r="NP99" s="16"/>
      <c r="NQ99" s="16"/>
      <c r="NR99" s="16"/>
      <c r="NS99" s="16"/>
      <c r="NT99" s="16"/>
      <c r="NU99" s="16"/>
      <c r="NV99" s="16"/>
      <c r="NW99" s="16"/>
      <c r="NX99" s="16"/>
      <c r="NY99" s="16"/>
      <c r="NZ99" s="16"/>
      <c r="OA99" s="16"/>
      <c r="OB99" s="16"/>
      <c r="OC99" s="16"/>
      <c r="OD99" s="16"/>
      <c r="OE99" s="16"/>
      <c r="OF99" s="16"/>
      <c r="OG99" s="16"/>
      <c r="OH99" s="16"/>
      <c r="OI99" s="16"/>
      <c r="OJ99" s="16"/>
      <c r="OK99" s="16"/>
      <c r="OL99" s="16"/>
      <c r="OM99" s="16"/>
      <c r="ON99" s="16"/>
      <c r="OO99" s="16"/>
      <c r="OP99" s="16"/>
      <c r="OQ99" s="16"/>
      <c r="OR99" s="16"/>
      <c r="OS99" s="16"/>
      <c r="OT99" s="16"/>
      <c r="OU99" s="16"/>
      <c r="OV99" s="16"/>
      <c r="OW99" s="16"/>
      <c r="OX99" s="16"/>
      <c r="OY99" s="16"/>
      <c r="OZ99" s="16"/>
      <c r="PA99" s="16"/>
      <c r="PB99" s="16"/>
      <c r="PC99" s="16"/>
      <c r="PD99" s="16"/>
      <c r="PE99" s="16"/>
      <c r="PF99" s="16"/>
      <c r="PG99" s="16"/>
      <c r="PH99" s="16"/>
      <c r="PI99" s="16"/>
      <c r="PJ99" s="16"/>
      <c r="PK99" s="16"/>
      <c r="PL99" s="16"/>
      <c r="PM99" s="16"/>
      <c r="PN99" s="16"/>
      <c r="PO99" s="16"/>
      <c r="PP99" s="16"/>
      <c r="PQ99" s="16"/>
      <c r="PR99" s="16"/>
      <c r="PS99" s="16"/>
      <c r="PT99" s="16"/>
      <c r="PU99" s="16"/>
      <c r="PV99" s="16"/>
      <c r="PW99" s="16"/>
      <c r="PX99" s="16"/>
      <c r="PY99" s="16"/>
      <c r="PZ99" s="16"/>
      <c r="QA99" s="16"/>
      <c r="QB99" s="16"/>
      <c r="QC99" s="16"/>
      <c r="QD99" s="16"/>
      <c r="QE99" s="16"/>
      <c r="QF99" s="16"/>
      <c r="QG99" s="16"/>
      <c r="QH99" s="16"/>
      <c r="QI99" s="16"/>
      <c r="QJ99" s="16"/>
      <c r="QK99" s="16"/>
      <c r="QL99" s="16"/>
      <c r="QM99" s="16"/>
      <c r="QN99" s="16"/>
      <c r="QO99" s="16"/>
      <c r="QP99" s="16"/>
      <c r="QQ99" s="16"/>
      <c r="QR99" s="16"/>
      <c r="QS99" s="16"/>
      <c r="QT99" s="16"/>
      <c r="QU99" s="16"/>
      <c r="QV99" s="16"/>
      <c r="QW99" s="16"/>
      <c r="QX99" s="16"/>
      <c r="QY99" s="16"/>
      <c r="QZ99" s="16"/>
      <c r="RA99" s="16"/>
      <c r="RB99" s="16"/>
      <c r="RC99" s="16"/>
      <c r="RD99" s="16"/>
      <c r="RE99" s="16"/>
      <c r="RF99" s="16"/>
      <c r="RG99" s="16"/>
      <c r="RH99" s="16"/>
      <c r="RI99" s="16"/>
      <c r="RJ99" s="16"/>
      <c r="RK99" s="16"/>
      <c r="RL99" s="16"/>
      <c r="RM99" s="16"/>
      <c r="RN99" s="16"/>
      <c r="RO99" s="16"/>
      <c r="RP99" s="16"/>
      <c r="RQ99" s="16"/>
      <c r="RR99" s="16"/>
      <c r="RS99" s="16"/>
      <c r="RT99" s="16"/>
      <c r="RU99" s="16"/>
      <c r="RV99" s="16"/>
      <c r="RW99" s="16"/>
      <c r="RX99" s="16"/>
      <c r="RY99" s="16"/>
      <c r="RZ99" s="16"/>
      <c r="SA99" s="16"/>
      <c r="SB99" s="16"/>
      <c r="SC99" s="16"/>
      <c r="SD99" s="16"/>
      <c r="SE99" s="16"/>
      <c r="SF99" s="16"/>
      <c r="SG99" s="16"/>
      <c r="SH99" s="16"/>
      <c r="SI99" s="16"/>
      <c r="SJ99" s="16"/>
      <c r="SK99" s="16"/>
      <c r="SL99" s="16"/>
      <c r="SM99" s="16"/>
      <c r="SN99" s="16"/>
      <c r="SO99" s="16"/>
      <c r="SP99" s="16"/>
      <c r="SQ99" s="16"/>
      <c r="SR99" s="16"/>
      <c r="SS99" s="16"/>
      <c r="ST99" s="16"/>
      <c r="SU99" s="16"/>
      <c r="SV99" s="16"/>
      <c r="SW99" s="16"/>
      <c r="SX99" s="16"/>
      <c r="SY99" s="16"/>
      <c r="SZ99" s="16"/>
      <c r="TA99" s="16"/>
      <c r="TB99" s="16"/>
      <c r="TC99" s="16"/>
      <c r="TD99" s="16"/>
      <c r="TE99" s="16"/>
      <c r="TF99" s="16"/>
      <c r="TG99" s="16"/>
      <c r="TH99" s="16"/>
      <c r="TI99" s="16"/>
      <c r="TJ99" s="16"/>
      <c r="TK99" s="16"/>
      <c r="TL99" s="16"/>
      <c r="TM99" s="16"/>
      <c r="TN99" s="16"/>
      <c r="TO99" s="16"/>
      <c r="TP99" s="16"/>
      <c r="TQ99" s="16"/>
      <c r="TR99" s="16"/>
      <c r="TS99" s="16"/>
      <c r="TT99" s="16"/>
      <c r="TU99" s="16"/>
      <c r="TV99" s="16"/>
      <c r="TW99" s="16"/>
      <c r="TX99" s="16"/>
      <c r="TY99" s="16"/>
      <c r="TZ99" s="16"/>
      <c r="UA99" s="16"/>
      <c r="UB99" s="16"/>
      <c r="UC99" s="16"/>
      <c r="UD99" s="16"/>
      <c r="UE99" s="16"/>
      <c r="UF99" s="16"/>
      <c r="UG99" s="16"/>
      <c r="UH99" s="16"/>
      <c r="UI99" s="16"/>
      <c r="UJ99" s="16"/>
      <c r="UK99" s="16"/>
      <c r="UL99" s="16"/>
      <c r="UM99" s="16"/>
      <c r="UN99" s="16"/>
      <c r="UO99" s="16"/>
      <c r="UP99" s="16"/>
      <c r="UQ99" s="16"/>
      <c r="UR99" s="16"/>
      <c r="US99" s="16"/>
      <c r="UT99" s="16"/>
      <c r="UU99" s="16"/>
      <c r="UV99" s="16"/>
      <c r="UW99" s="16"/>
      <c r="UX99" s="16"/>
      <c r="UY99" s="16"/>
      <c r="UZ99" s="16"/>
      <c r="VA99" s="16"/>
      <c r="VB99" s="16"/>
      <c r="VC99" s="16"/>
      <c r="VD99" s="16"/>
      <c r="VE99" s="16"/>
      <c r="VF99" s="16"/>
      <c r="VG99" s="16"/>
      <c r="VH99" s="16"/>
      <c r="VI99" s="16"/>
      <c r="VJ99" s="16"/>
      <c r="VK99" s="16"/>
      <c r="VL99" s="16"/>
      <c r="VM99" s="16"/>
      <c r="VN99" s="16"/>
      <c r="VO99" s="16"/>
      <c r="VP99" s="16"/>
      <c r="VQ99" s="16"/>
      <c r="VR99" s="16"/>
      <c r="VS99" s="16"/>
      <c r="VT99" s="16"/>
      <c r="VU99" s="16"/>
      <c r="VV99" s="16"/>
      <c r="VW99" s="16"/>
      <c r="VX99" s="16"/>
      <c r="VY99" s="16"/>
      <c r="VZ99" s="16"/>
      <c r="WA99" s="16"/>
      <c r="WB99" s="16"/>
      <c r="WC99" s="16"/>
      <c r="WD99" s="16"/>
      <c r="WE99" s="16"/>
      <c r="WF99" s="16"/>
      <c r="WG99" s="16"/>
      <c r="WH99" s="16"/>
      <c r="WI99" s="16"/>
      <c r="WJ99" s="16"/>
      <c r="WK99" s="16"/>
      <c r="WL99" s="16"/>
      <c r="WM99" s="16"/>
      <c r="WN99" s="16"/>
      <c r="WO99" s="16"/>
      <c r="WP99" s="16"/>
      <c r="WQ99" s="16"/>
      <c r="WR99" s="16"/>
      <c r="WS99" s="16"/>
      <c r="WT99" s="16"/>
      <c r="WU99" s="16"/>
      <c r="WV99" s="16"/>
      <c r="WW99" s="16"/>
      <c r="WX99" s="16"/>
      <c r="WY99" s="16"/>
      <c r="WZ99" s="16"/>
      <c r="XA99" s="16"/>
      <c r="XB99" s="16"/>
      <c r="XC99" s="16"/>
      <c r="XD99" s="16"/>
      <c r="XE99" s="16"/>
      <c r="XF99" s="16"/>
      <c r="XG99" s="16"/>
      <c r="XH99" s="16"/>
      <c r="XI99" s="16"/>
      <c r="XJ99" s="16"/>
      <c r="XK99" s="16"/>
      <c r="XL99" s="16"/>
      <c r="XM99" s="16"/>
      <c r="XN99" s="16"/>
      <c r="XO99" s="16"/>
      <c r="XP99" s="16"/>
      <c r="XQ99" s="16"/>
      <c r="XR99" s="16"/>
      <c r="XS99" s="16"/>
      <c r="XT99" s="16"/>
      <c r="XU99" s="16"/>
      <c r="XV99" s="16"/>
      <c r="XW99" s="16"/>
      <c r="XX99" s="16"/>
      <c r="XY99" s="16"/>
      <c r="XZ99" s="16"/>
      <c r="YA99" s="16"/>
      <c r="YB99" s="16"/>
      <c r="YC99" s="16"/>
      <c r="YD99" s="16"/>
      <c r="YE99" s="16"/>
      <c r="YF99" s="16"/>
      <c r="YG99" s="16"/>
      <c r="YH99" s="16"/>
      <c r="YI99" s="16"/>
      <c r="YJ99" s="16"/>
      <c r="YK99" s="16"/>
      <c r="YL99" s="16"/>
      <c r="YM99" s="16"/>
      <c r="YN99" s="16"/>
      <c r="YO99" s="16"/>
      <c r="YP99" s="16"/>
      <c r="YQ99" s="16"/>
      <c r="YR99" s="16"/>
      <c r="YS99" s="16"/>
      <c r="YT99" s="16"/>
      <c r="YU99" s="16"/>
      <c r="YV99" s="16"/>
      <c r="YW99" s="16"/>
      <c r="YX99" s="16"/>
      <c r="YY99" s="16"/>
      <c r="YZ99" s="16"/>
      <c r="ZA99" s="16"/>
      <c r="ZB99" s="16"/>
      <c r="ZC99" s="16"/>
      <c r="ZD99" s="16"/>
      <c r="ZE99" s="16"/>
      <c r="ZF99" s="16"/>
      <c r="ZG99" s="16"/>
      <c r="ZH99" s="16"/>
      <c r="ZI99" s="16"/>
      <c r="ZJ99" s="16"/>
      <c r="ZK99" s="16"/>
      <c r="ZL99" s="16"/>
      <c r="ZM99" s="16"/>
      <c r="ZN99" s="16"/>
      <c r="ZO99" s="16"/>
      <c r="ZP99" s="16"/>
      <c r="ZQ99" s="16"/>
      <c r="ZR99" s="16"/>
      <c r="ZS99" s="16"/>
      <c r="ZT99" s="16"/>
      <c r="ZU99" s="16"/>
      <c r="ZV99" s="16"/>
      <c r="ZW99" s="16"/>
      <c r="ZX99" s="16"/>
      <c r="ZY99" s="16"/>
      <c r="ZZ99" s="16"/>
      <c r="AAA99" s="16"/>
      <c r="AAB99" s="16"/>
      <c r="AAC99" s="16"/>
      <c r="AAD99" s="16"/>
      <c r="AAE99" s="16"/>
      <c r="AAF99" s="16"/>
      <c r="AAG99" s="16"/>
      <c r="AAH99" s="16"/>
      <c r="AAI99" s="16"/>
      <c r="AAJ99" s="16"/>
      <c r="AAK99" s="16"/>
      <c r="AAL99" s="16"/>
      <c r="AAM99" s="16"/>
      <c r="AAN99" s="16"/>
      <c r="AAO99" s="16"/>
      <c r="AAP99" s="16"/>
      <c r="AAQ99" s="16"/>
      <c r="AAR99" s="16"/>
      <c r="AAS99" s="16"/>
      <c r="AAT99" s="16"/>
      <c r="AAU99" s="16"/>
      <c r="AAV99" s="16"/>
      <c r="AAW99" s="16"/>
      <c r="AAX99" s="16"/>
      <c r="AAY99" s="16"/>
      <c r="AAZ99" s="16"/>
      <c r="ABA99" s="16"/>
      <c r="ABB99" s="16"/>
      <c r="ABC99" s="16"/>
      <c r="ABD99" s="16"/>
      <c r="ABE99" s="16"/>
      <c r="ABF99" s="16"/>
      <c r="ABG99" s="16"/>
      <c r="ABH99" s="16"/>
      <c r="ABI99" s="16"/>
      <c r="ABJ99" s="16"/>
      <c r="ABK99" s="16"/>
      <c r="ABL99" s="16"/>
      <c r="ABM99" s="16"/>
      <c r="ABN99" s="16"/>
      <c r="ABO99" s="16"/>
      <c r="ABP99" s="16"/>
      <c r="ABQ99" s="16"/>
      <c r="ABR99" s="16"/>
      <c r="ABS99" s="16"/>
      <c r="ABT99" s="16"/>
      <c r="ABU99" s="16"/>
      <c r="ABV99" s="16"/>
      <c r="ABW99" s="16"/>
      <c r="ABX99" s="16"/>
      <c r="ABY99" s="16"/>
      <c r="ABZ99" s="16"/>
      <c r="ACA99" s="16"/>
      <c r="ACB99" s="16"/>
      <c r="ACC99" s="16"/>
      <c r="ACD99" s="16"/>
      <c r="ACE99" s="16"/>
      <c r="ACF99" s="16"/>
      <c r="ACG99" s="16"/>
      <c r="ACH99" s="16"/>
      <c r="ACI99" s="16"/>
      <c r="ACJ99" s="16"/>
      <c r="ACK99" s="16"/>
      <c r="ACL99" s="16"/>
      <c r="ACM99" s="16"/>
      <c r="ACN99" s="16"/>
      <c r="ACO99" s="16"/>
      <c r="ACP99" s="16"/>
      <c r="ACQ99" s="16"/>
      <c r="ACR99" s="16"/>
      <c r="ACS99" s="16"/>
      <c r="ACT99" s="16"/>
      <c r="ACU99" s="16"/>
      <c r="ACV99" s="16"/>
      <c r="ACW99" s="16"/>
      <c r="ACX99" s="16"/>
      <c r="ACY99" s="16"/>
      <c r="ACZ99" s="16"/>
      <c r="ADA99" s="16"/>
      <c r="ADB99" s="16"/>
      <c r="ADC99" s="16"/>
      <c r="ADD99" s="16"/>
      <c r="ADE99" s="16"/>
      <c r="ADF99" s="16"/>
      <c r="ADG99" s="16"/>
      <c r="ADH99" s="16"/>
      <c r="ADI99" s="16"/>
      <c r="ADJ99" s="16"/>
      <c r="ADK99" s="16"/>
      <c r="ADL99" s="16"/>
      <c r="ADM99" s="16"/>
      <c r="ADN99" s="16"/>
      <c r="ADO99" s="16"/>
      <c r="ADP99" s="16"/>
      <c r="ADQ99" s="16"/>
      <c r="ADR99" s="16"/>
      <c r="ADS99" s="16"/>
      <c r="ADT99" s="16"/>
      <c r="ADU99" s="16"/>
      <c r="ADV99" s="16"/>
      <c r="ADW99" s="16"/>
      <c r="ADX99" s="16"/>
      <c r="ADY99" s="16"/>
      <c r="ADZ99" s="16"/>
      <c r="AEA99" s="16"/>
      <c r="AEB99" s="16"/>
      <c r="AEC99" s="16"/>
      <c r="AED99" s="16"/>
      <c r="AEE99" s="16"/>
      <c r="AEF99" s="16"/>
      <c r="AEG99" s="16"/>
      <c r="AEH99" s="16"/>
      <c r="AEI99" s="16"/>
      <c r="AEJ99" s="16"/>
      <c r="AEK99" s="16"/>
      <c r="AEL99" s="16"/>
      <c r="AEM99" s="16"/>
      <c r="AEN99" s="16"/>
      <c r="AEO99" s="16"/>
      <c r="AEP99" s="16"/>
      <c r="AEQ99" s="16"/>
      <c r="AER99" s="16"/>
      <c r="AES99" s="16"/>
      <c r="AET99" s="16"/>
      <c r="AEU99" s="16"/>
      <c r="AEV99" s="16"/>
      <c r="AEW99" s="16"/>
      <c r="AEX99" s="16"/>
      <c r="AEY99" s="16"/>
      <c r="AEZ99" s="16"/>
      <c r="AFA99" s="16"/>
      <c r="AFB99" s="16"/>
      <c r="AFC99" s="16"/>
      <c r="AFD99" s="16"/>
      <c r="AFE99" s="16"/>
      <c r="AFF99" s="16"/>
      <c r="AFG99" s="16"/>
      <c r="AFH99" s="16"/>
      <c r="AFI99" s="16"/>
      <c r="AFJ99" s="16"/>
      <c r="AFK99" s="16"/>
      <c r="AFL99" s="16"/>
      <c r="AFM99" s="16"/>
      <c r="AFN99" s="16"/>
      <c r="AFO99" s="16"/>
      <c r="AFP99" s="16"/>
      <c r="AFQ99" s="16"/>
      <c r="AFR99" s="16"/>
      <c r="AFS99" s="16"/>
      <c r="AFT99" s="16"/>
      <c r="AFU99" s="16"/>
      <c r="AFV99" s="16"/>
      <c r="AFW99" s="16"/>
      <c r="AFX99" s="16"/>
      <c r="AFY99" s="16"/>
      <c r="AFZ99" s="16"/>
      <c r="AGA99" s="16"/>
      <c r="AGB99" s="16"/>
      <c r="AGC99" s="16"/>
      <c r="AGD99" s="16"/>
      <c r="AGE99" s="16"/>
      <c r="AGF99" s="16"/>
      <c r="AGG99" s="16"/>
      <c r="AGH99" s="16"/>
      <c r="AGI99" s="16"/>
      <c r="AGJ99" s="16"/>
      <c r="AGK99" s="16"/>
      <c r="AGL99" s="16"/>
      <c r="AGM99" s="16"/>
      <c r="AGN99" s="16"/>
      <c r="AGO99" s="16"/>
      <c r="AGP99" s="16"/>
      <c r="AGQ99" s="16"/>
      <c r="AGR99" s="16"/>
      <c r="AGS99" s="16"/>
      <c r="AGT99" s="16"/>
      <c r="AGU99" s="16"/>
      <c r="AGV99" s="16"/>
      <c r="AGW99" s="16"/>
      <c r="AGX99" s="16"/>
      <c r="AGY99" s="16"/>
      <c r="AGZ99" s="16"/>
      <c r="AHA99" s="16"/>
      <c r="AHB99" s="16"/>
      <c r="AHC99" s="16"/>
      <c r="AHD99" s="16"/>
      <c r="AHE99" s="16"/>
      <c r="AHF99" s="16"/>
      <c r="AHG99" s="16"/>
      <c r="AHH99" s="16"/>
      <c r="AHI99" s="16"/>
      <c r="AHJ99" s="16"/>
      <c r="AHK99" s="16"/>
      <c r="AHL99" s="16"/>
      <c r="AHM99" s="16"/>
      <c r="AHN99" s="16"/>
      <c r="AHO99" s="16"/>
      <c r="AHP99" s="16"/>
      <c r="AHQ99" s="16"/>
      <c r="AHR99" s="16"/>
      <c r="AHS99" s="16"/>
      <c r="AHT99" s="16"/>
      <c r="AHU99" s="16"/>
      <c r="AHV99" s="16"/>
      <c r="AHW99" s="16"/>
      <c r="AHX99" s="16"/>
      <c r="AHY99" s="16"/>
      <c r="AHZ99" s="16"/>
      <c r="AIA99" s="16"/>
      <c r="AIB99" s="16"/>
      <c r="AIC99" s="16"/>
      <c r="AID99" s="16"/>
      <c r="AIE99" s="16"/>
      <c r="AIF99" s="16"/>
      <c r="AIG99" s="16"/>
      <c r="AIH99" s="16"/>
      <c r="AII99" s="16"/>
      <c r="AIJ99" s="16"/>
      <c r="AIK99" s="16"/>
      <c r="AIL99" s="16"/>
      <c r="AIM99" s="16"/>
      <c r="AIN99" s="16"/>
      <c r="AIO99" s="16"/>
      <c r="AIP99" s="16"/>
      <c r="AIQ99" s="16"/>
      <c r="AIR99" s="16"/>
      <c r="AIS99" s="16"/>
      <c r="AIT99" s="16"/>
      <c r="AIU99" s="16"/>
      <c r="AIV99" s="16"/>
      <c r="AIW99" s="16"/>
      <c r="AIX99" s="16"/>
      <c r="AIY99" s="16"/>
      <c r="AIZ99" s="16"/>
      <c r="AJA99" s="16"/>
      <c r="AJB99" s="16"/>
      <c r="AJC99" s="16"/>
      <c r="AJD99" s="16"/>
      <c r="AJE99" s="16"/>
      <c r="AJF99" s="16"/>
      <c r="AJG99" s="16"/>
      <c r="AJH99" s="16"/>
      <c r="AJI99" s="16"/>
      <c r="AJJ99" s="16"/>
      <c r="AJK99" s="16"/>
      <c r="AJL99" s="16"/>
      <c r="AJM99" s="16"/>
      <c r="AJN99" s="16"/>
      <c r="AJO99" s="16"/>
      <c r="AJP99" s="16"/>
      <c r="AJQ99" s="16"/>
      <c r="AJR99" s="16"/>
      <c r="AJS99" s="16"/>
      <c r="AJT99" s="16"/>
      <c r="AJU99" s="16"/>
      <c r="AJV99" s="16"/>
      <c r="AJW99" s="16"/>
      <c r="AJX99" s="16"/>
      <c r="AJY99" s="16"/>
      <c r="AJZ99" s="16"/>
      <c r="AKA99" s="16"/>
      <c r="AKB99" s="16"/>
      <c r="AKC99" s="16"/>
      <c r="AKD99" s="16"/>
      <c r="AKE99" s="16"/>
      <c r="AKF99" s="16"/>
      <c r="AKG99" s="16"/>
      <c r="AKH99" s="16"/>
      <c r="AKI99" s="16"/>
      <c r="AKJ99" s="16"/>
      <c r="AKK99" s="16"/>
      <c r="AKL99" s="16"/>
      <c r="AKM99" s="16"/>
      <c r="AKN99" s="16"/>
      <c r="AKO99" s="16"/>
      <c r="AKP99" s="16"/>
      <c r="AKQ99" s="16"/>
      <c r="AKR99" s="16"/>
      <c r="AKS99" s="16"/>
      <c r="AKT99" s="16"/>
      <c r="AKU99" s="16"/>
      <c r="AKV99" s="16"/>
      <c r="AKW99" s="16"/>
      <c r="AKX99" s="16"/>
      <c r="AKY99" s="16"/>
      <c r="AKZ99" s="16"/>
      <c r="ALA99" s="16"/>
      <c r="ALB99" s="16"/>
      <c r="ALC99" s="16"/>
      <c r="ALD99" s="16"/>
      <c r="ALE99" s="16"/>
      <c r="ALF99" s="16"/>
      <c r="ALG99" s="16"/>
      <c r="ALH99" s="16"/>
      <c r="ALI99" s="16"/>
      <c r="ALJ99" s="16"/>
      <c r="ALK99" s="16"/>
      <c r="ALL99" s="16"/>
    </row>
    <row r="100" spans="1:1000" customFormat="1" ht="12.75" x14ac:dyDescent="0.2">
      <c r="A100" s="41" t="str">
        <f ca="1">IF(_xll.TM1RPTELLEV($H$95,$H100)=0,"Root",IF(OR(_xll.ELLEV($B$10,$H100)=0,_xll.TM1RPTELLEV($H$95,$H100)+1&gt;=VALUE($L$29)),"Base","Default"))</f>
        <v>Base</v>
      </c>
      <c r="B100" s="16"/>
      <c r="C100" s="16" t="str">
        <f ca="1">_xll.DBRW($G$16,$H100,C$38)</f>
        <v>1</v>
      </c>
      <c r="D100" s="16">
        <f ca="1">_xll.DBRW($D$16,E$7,$H$33,$E$9,$H100,$D$11,$H$34,$D$38)</f>
        <v>0</v>
      </c>
      <c r="E100" s="25">
        <f ca="1">_xll.DBRW($E$16,E$7,$H$33,$E$9,$H100,$D$11,E$38,E$12,E$13)</f>
        <v>0</v>
      </c>
      <c r="F100" s="22"/>
      <c r="G100" s="89" t="str">
        <f ca="1">_xll.DBRW($G$16,$H100,G$13)&amp;IF(_xll.ELLEV($B$10,$H100)&lt;&gt;0,"",IF($D100&lt;&gt;0,"Annual",IF($E100&lt;&gt;0,"LID","")))</f>
        <v/>
      </c>
      <c r="H100" s="94" t="s">
        <v>186</v>
      </c>
      <c r="I100" s="91">
        <f ca="1">_xll.DBRW($B$18,I$7,$H$33,$D$9,$H100,$D$11,I$12,I$13)</f>
        <v>21728279.070844341</v>
      </c>
      <c r="J100" s="91">
        <f ca="1">_xll.DBRW($B$18,J$7,$H$33,$D$9,$H100,$D$11,J$12,J$13)</f>
        <v>315628.53525208298</v>
      </c>
      <c r="K100" s="91">
        <f ca="1">_xll.DBRW($B$18,K$7,$H$33,$D$9,$H100,$D$11,K$12,K$13)</f>
        <v>544144.97999124799</v>
      </c>
      <c r="L100" s="91">
        <f ca="1">_xll.DBRW($B$18,L$7,$H$33,$D$9,$H100,$D$11,L$12,L$13)</f>
        <v>747846.58937062405</v>
      </c>
      <c r="M100" s="91">
        <f ca="1">_xll.DBRW($B$18,M$7,$H$33,$D$9,$H100,$D$11,M$12,M$13)</f>
        <v>189111.570025319</v>
      </c>
      <c r="N100" s="91">
        <f ca="1">_xll.DBRW($B$18,N$7,$H$33,$D$9,$H100,$D$11,N$12,N$13)</f>
        <v>2437094.2351327864</v>
      </c>
      <c r="O100" s="91">
        <f ca="1">_xll.DBRW($B$18,O$7,$H$33,$D$9,$H100,$D$11,O$12,O$13)</f>
        <v>-1018884.5224919845</v>
      </c>
      <c r="P100" s="91">
        <f ca="1">_xll.DBRW($B$18,P$7,$H$33,$D$9,$H100,$D$11,P$12,P$13)</f>
        <v>274103.30037690746</v>
      </c>
      <c r="Q100" s="91">
        <f ca="1">_xll.DBRW($B$18,Q$7,$H$33,$D$9,$H100,$D$11,Q$12,Q$13)</f>
        <v>902420.45040778199</v>
      </c>
      <c r="R100" s="91">
        <f ca="1">_xll.DBRW($B$18,R$7,$H$33,$D$9,$H100,$D$11,R$12,R$13)</f>
        <v>-1426006.0430924438</v>
      </c>
      <c r="S100" s="91">
        <f ca="1">_xll.DBRW($B$18,S$7,$H$33,$D$9,$H100,$D$11,S$12,S$13)</f>
        <v>-137932.44723564014</v>
      </c>
      <c r="T100" s="91">
        <f ca="1">_xll.DBRW($B$18,T$7,$H$33,$D$9,$H100,$D$11,T$12,T$13)</f>
        <v>2990511.3245064481</v>
      </c>
      <c r="U100" s="91">
        <f ca="1">_xll.DBRW($B$18,U$7,$H$33,$D$9,$H100,$D$11,U$12,U$13)</f>
        <v>744787.85411893018</v>
      </c>
      <c r="V100" s="91">
        <f ca="1">_xll.DBRW($B$18,V$7,$H$33,$D$9,$H100,$D$11,V$12,V$13)</f>
        <v>28291104.8972064</v>
      </c>
      <c r="W100" s="16"/>
      <c r="X100" s="92">
        <f ca="1">_xll.DBRW($B$18,X$7,$H$33,$D$9,$H100,$D$11,X$12,X$13)</f>
        <v>26257524.585462153</v>
      </c>
      <c r="Y100" s="93">
        <f t="shared" ca="1" si="10"/>
        <v>7.7447525760679259E-2</v>
      </c>
      <c r="Z100" s="16"/>
      <c r="AA100" s="92">
        <f ca="1">_xll.DBRW($B$18,AA$7,$H$33,$D$9,$H100,$D$11,AA$12,AA$13)</f>
        <v>0</v>
      </c>
      <c r="AB100" s="93" t="str">
        <f t="shared" ca="1" si="11"/>
        <v/>
      </c>
      <c r="AC100" s="16"/>
      <c r="AD100" s="111" t="str">
        <f ca="1">_xll.DBRW($B$18,AD$7,$H$33,$D$9,$H100,$D$11,AD$12,AD$13)</f>
        <v/>
      </c>
      <c r="AE100" s="111" t="str">
        <f ca="1">_xll.DBRW($B$18,AE$7,$H$33,$D$9,$H100,$D$11,AE$12,AE$13)</f>
        <v/>
      </c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16"/>
      <c r="DV100" s="16"/>
      <c r="DW100" s="16"/>
      <c r="DX100" s="16"/>
      <c r="DY100" s="16"/>
      <c r="DZ100" s="16"/>
      <c r="EA100" s="16"/>
      <c r="EB100" s="16"/>
      <c r="EC100" s="16"/>
      <c r="ED100" s="16"/>
      <c r="EE100" s="16"/>
      <c r="EF100" s="16"/>
      <c r="EG100" s="16"/>
      <c r="EH100" s="16"/>
      <c r="EI100" s="16"/>
      <c r="EJ100" s="16"/>
      <c r="EK100" s="16"/>
      <c r="EL100" s="16"/>
      <c r="EM100" s="16"/>
      <c r="EN100" s="16"/>
      <c r="EO100" s="16"/>
      <c r="EP100" s="16"/>
      <c r="EQ100" s="16"/>
      <c r="ER100" s="16"/>
      <c r="ES100" s="16"/>
      <c r="ET100" s="16"/>
      <c r="EU100" s="16"/>
      <c r="EV100" s="16"/>
      <c r="EW100" s="16"/>
      <c r="EX100" s="16"/>
      <c r="EY100" s="16"/>
      <c r="EZ100" s="16"/>
      <c r="FA100" s="16"/>
      <c r="FB100" s="16"/>
      <c r="FC100" s="16"/>
      <c r="FD100" s="16"/>
      <c r="FE100" s="16"/>
      <c r="FF100" s="16"/>
      <c r="FG100" s="16"/>
      <c r="FH100" s="16"/>
      <c r="FI100" s="16"/>
      <c r="FJ100" s="16"/>
      <c r="FK100" s="16"/>
      <c r="FL100" s="16"/>
      <c r="FM100" s="16"/>
      <c r="FN100" s="16"/>
      <c r="FO100" s="16"/>
      <c r="FP100" s="16"/>
      <c r="FQ100" s="16"/>
      <c r="FR100" s="16"/>
      <c r="FS100" s="16"/>
      <c r="FT100" s="16"/>
      <c r="FU100" s="16"/>
      <c r="FV100" s="16"/>
      <c r="FW100" s="16"/>
      <c r="FX100" s="16"/>
      <c r="FY100" s="16"/>
      <c r="FZ100" s="16"/>
      <c r="GA100" s="16"/>
      <c r="GB100" s="16"/>
      <c r="GC100" s="16"/>
      <c r="GD100" s="16"/>
      <c r="GE100" s="16"/>
      <c r="GF100" s="16"/>
      <c r="GG100" s="16"/>
      <c r="GH100" s="16"/>
      <c r="GI100" s="16"/>
      <c r="GJ100" s="16"/>
      <c r="GK100" s="16"/>
      <c r="GL100" s="16"/>
      <c r="GM100" s="16"/>
      <c r="GN100" s="16"/>
      <c r="GO100" s="16"/>
      <c r="GP100" s="16"/>
      <c r="GQ100" s="16"/>
      <c r="GR100" s="16"/>
      <c r="GS100" s="16"/>
      <c r="GT100" s="16"/>
      <c r="GU100" s="16"/>
      <c r="GV100" s="16"/>
      <c r="GW100" s="16"/>
      <c r="GX100" s="16"/>
      <c r="GY100" s="16"/>
      <c r="GZ100" s="16"/>
      <c r="HA100" s="16"/>
      <c r="HB100" s="16"/>
      <c r="HC100" s="16"/>
      <c r="HD100" s="16"/>
      <c r="HE100" s="16"/>
      <c r="HF100" s="16"/>
      <c r="HG100" s="16"/>
      <c r="HH100" s="16"/>
      <c r="HI100" s="16"/>
      <c r="HJ100" s="16"/>
      <c r="HK100" s="16"/>
      <c r="HL100" s="16"/>
      <c r="HM100" s="16"/>
      <c r="HN100" s="16"/>
      <c r="HO100" s="16"/>
      <c r="HP100" s="16"/>
      <c r="HQ100" s="16"/>
      <c r="HR100" s="16"/>
      <c r="HS100" s="16"/>
      <c r="HT100" s="16"/>
      <c r="HU100" s="16"/>
      <c r="HV100" s="16"/>
      <c r="HW100" s="16"/>
      <c r="HX100" s="16"/>
      <c r="HY100" s="16"/>
      <c r="HZ100" s="16"/>
      <c r="IA100" s="16"/>
      <c r="IB100" s="16"/>
      <c r="IC100" s="16"/>
      <c r="ID100" s="16"/>
      <c r="IE100" s="16"/>
      <c r="IF100" s="16"/>
      <c r="IG100" s="16"/>
      <c r="IH100" s="16"/>
      <c r="II100" s="16"/>
      <c r="IJ100" s="16"/>
      <c r="IK100" s="16"/>
      <c r="IL100" s="16"/>
      <c r="IM100" s="16"/>
      <c r="IN100" s="16"/>
      <c r="IO100" s="16"/>
      <c r="IP100" s="16"/>
      <c r="IQ100" s="16"/>
      <c r="IR100" s="16"/>
      <c r="IS100" s="16"/>
      <c r="IT100" s="16"/>
      <c r="IU100" s="16"/>
      <c r="IV100" s="16"/>
      <c r="IW100" s="16"/>
      <c r="IX100" s="16"/>
      <c r="IY100" s="16"/>
      <c r="IZ100" s="16"/>
      <c r="JA100" s="16"/>
      <c r="JB100" s="16"/>
      <c r="JC100" s="16"/>
      <c r="JD100" s="16"/>
      <c r="JE100" s="16"/>
      <c r="JF100" s="16"/>
      <c r="JG100" s="16"/>
      <c r="JH100" s="16"/>
      <c r="JI100" s="16"/>
      <c r="JJ100" s="16"/>
      <c r="JK100" s="16"/>
      <c r="JL100" s="16"/>
      <c r="JM100" s="16"/>
      <c r="JN100" s="16"/>
      <c r="JO100" s="16"/>
      <c r="JP100" s="16"/>
      <c r="JQ100" s="16"/>
      <c r="JR100" s="16"/>
      <c r="JS100" s="16"/>
      <c r="JT100" s="16"/>
      <c r="JU100" s="16"/>
      <c r="JV100" s="16"/>
      <c r="JW100" s="16"/>
      <c r="JX100" s="16"/>
      <c r="JY100" s="16"/>
      <c r="JZ100" s="16"/>
      <c r="KA100" s="16"/>
      <c r="KB100" s="16"/>
      <c r="KC100" s="16"/>
      <c r="KD100" s="16"/>
      <c r="KE100" s="16"/>
      <c r="KF100" s="16"/>
      <c r="KG100" s="16"/>
      <c r="KH100" s="16"/>
      <c r="KI100" s="16"/>
      <c r="KJ100" s="16"/>
      <c r="KK100" s="16"/>
      <c r="KL100" s="16"/>
      <c r="KM100" s="16"/>
      <c r="KN100" s="16"/>
      <c r="KO100" s="16"/>
      <c r="KP100" s="16"/>
      <c r="KQ100" s="16"/>
      <c r="KR100" s="16"/>
      <c r="KS100" s="16"/>
      <c r="KT100" s="16"/>
      <c r="KU100" s="16"/>
      <c r="KV100" s="16"/>
      <c r="KW100" s="16"/>
      <c r="KX100" s="16"/>
      <c r="KY100" s="16"/>
      <c r="KZ100" s="16"/>
      <c r="LA100" s="16"/>
      <c r="LB100" s="16"/>
      <c r="LC100" s="16"/>
      <c r="LD100" s="16"/>
      <c r="LE100" s="16"/>
      <c r="LF100" s="16"/>
      <c r="LG100" s="16"/>
      <c r="LH100" s="16"/>
      <c r="LI100" s="16"/>
      <c r="LJ100" s="16"/>
      <c r="LK100" s="16"/>
      <c r="LL100" s="16"/>
      <c r="LM100" s="16"/>
      <c r="LN100" s="16"/>
      <c r="LO100" s="16"/>
      <c r="LP100" s="16"/>
      <c r="LQ100" s="16"/>
      <c r="LR100" s="16"/>
      <c r="LS100" s="16"/>
      <c r="LT100" s="16"/>
      <c r="LU100" s="16"/>
      <c r="LV100" s="16"/>
      <c r="LW100" s="16"/>
      <c r="LX100" s="16"/>
      <c r="LY100" s="16"/>
      <c r="LZ100" s="16"/>
      <c r="MA100" s="16"/>
      <c r="MB100" s="16"/>
      <c r="MC100" s="16"/>
      <c r="MD100" s="16"/>
      <c r="ME100" s="16"/>
      <c r="MF100" s="16"/>
      <c r="MG100" s="16"/>
      <c r="MH100" s="16"/>
      <c r="MI100" s="16"/>
      <c r="MJ100" s="16"/>
      <c r="MK100" s="16"/>
      <c r="ML100" s="16"/>
      <c r="MM100" s="16"/>
      <c r="MN100" s="16"/>
      <c r="MO100" s="16"/>
      <c r="MP100" s="16"/>
      <c r="MQ100" s="16"/>
      <c r="MR100" s="16"/>
      <c r="MS100" s="16"/>
      <c r="MT100" s="16"/>
      <c r="MU100" s="16"/>
      <c r="MV100" s="16"/>
      <c r="MW100" s="16"/>
      <c r="MX100" s="16"/>
      <c r="MY100" s="16"/>
      <c r="MZ100" s="16"/>
      <c r="NA100" s="16"/>
      <c r="NB100" s="16"/>
      <c r="NC100" s="16"/>
      <c r="ND100" s="16"/>
      <c r="NE100" s="16"/>
      <c r="NF100" s="16"/>
      <c r="NG100" s="16"/>
      <c r="NH100" s="16"/>
      <c r="NI100" s="16"/>
      <c r="NJ100" s="16"/>
      <c r="NK100" s="16"/>
      <c r="NL100" s="16"/>
      <c r="NM100" s="16"/>
      <c r="NN100" s="16"/>
      <c r="NO100" s="16"/>
      <c r="NP100" s="16"/>
      <c r="NQ100" s="16"/>
      <c r="NR100" s="16"/>
      <c r="NS100" s="16"/>
      <c r="NT100" s="16"/>
      <c r="NU100" s="16"/>
      <c r="NV100" s="16"/>
      <c r="NW100" s="16"/>
      <c r="NX100" s="16"/>
      <c r="NY100" s="16"/>
      <c r="NZ100" s="16"/>
      <c r="OA100" s="16"/>
      <c r="OB100" s="16"/>
      <c r="OC100" s="16"/>
      <c r="OD100" s="16"/>
      <c r="OE100" s="16"/>
      <c r="OF100" s="16"/>
      <c r="OG100" s="16"/>
      <c r="OH100" s="16"/>
      <c r="OI100" s="16"/>
      <c r="OJ100" s="16"/>
      <c r="OK100" s="16"/>
      <c r="OL100" s="16"/>
      <c r="OM100" s="16"/>
      <c r="ON100" s="16"/>
      <c r="OO100" s="16"/>
      <c r="OP100" s="16"/>
      <c r="OQ100" s="16"/>
      <c r="OR100" s="16"/>
      <c r="OS100" s="16"/>
      <c r="OT100" s="16"/>
      <c r="OU100" s="16"/>
      <c r="OV100" s="16"/>
      <c r="OW100" s="16"/>
      <c r="OX100" s="16"/>
      <c r="OY100" s="16"/>
      <c r="OZ100" s="16"/>
      <c r="PA100" s="16"/>
      <c r="PB100" s="16"/>
      <c r="PC100" s="16"/>
      <c r="PD100" s="16"/>
      <c r="PE100" s="16"/>
      <c r="PF100" s="16"/>
      <c r="PG100" s="16"/>
      <c r="PH100" s="16"/>
      <c r="PI100" s="16"/>
      <c r="PJ100" s="16"/>
      <c r="PK100" s="16"/>
      <c r="PL100" s="16"/>
      <c r="PM100" s="16"/>
      <c r="PN100" s="16"/>
      <c r="PO100" s="16"/>
      <c r="PP100" s="16"/>
      <c r="PQ100" s="16"/>
      <c r="PR100" s="16"/>
      <c r="PS100" s="16"/>
      <c r="PT100" s="16"/>
      <c r="PU100" s="16"/>
      <c r="PV100" s="16"/>
      <c r="PW100" s="16"/>
      <c r="PX100" s="16"/>
      <c r="PY100" s="16"/>
      <c r="PZ100" s="16"/>
      <c r="QA100" s="16"/>
      <c r="QB100" s="16"/>
      <c r="QC100" s="16"/>
      <c r="QD100" s="16"/>
      <c r="QE100" s="16"/>
      <c r="QF100" s="16"/>
      <c r="QG100" s="16"/>
      <c r="QH100" s="16"/>
      <c r="QI100" s="16"/>
      <c r="QJ100" s="16"/>
      <c r="QK100" s="16"/>
      <c r="QL100" s="16"/>
      <c r="QM100" s="16"/>
      <c r="QN100" s="16"/>
      <c r="QO100" s="16"/>
      <c r="QP100" s="16"/>
      <c r="QQ100" s="16"/>
      <c r="QR100" s="16"/>
      <c r="QS100" s="16"/>
      <c r="QT100" s="16"/>
      <c r="QU100" s="16"/>
      <c r="QV100" s="16"/>
      <c r="QW100" s="16"/>
      <c r="QX100" s="16"/>
      <c r="QY100" s="16"/>
      <c r="QZ100" s="16"/>
      <c r="RA100" s="16"/>
      <c r="RB100" s="16"/>
      <c r="RC100" s="16"/>
      <c r="RD100" s="16"/>
      <c r="RE100" s="16"/>
      <c r="RF100" s="16"/>
      <c r="RG100" s="16"/>
      <c r="RH100" s="16"/>
      <c r="RI100" s="16"/>
      <c r="RJ100" s="16"/>
      <c r="RK100" s="16"/>
      <c r="RL100" s="16"/>
      <c r="RM100" s="16"/>
      <c r="RN100" s="16"/>
      <c r="RO100" s="16"/>
      <c r="RP100" s="16"/>
      <c r="RQ100" s="16"/>
      <c r="RR100" s="16"/>
      <c r="RS100" s="16"/>
      <c r="RT100" s="16"/>
      <c r="RU100" s="16"/>
      <c r="RV100" s="16"/>
      <c r="RW100" s="16"/>
      <c r="RX100" s="16"/>
      <c r="RY100" s="16"/>
      <c r="RZ100" s="16"/>
      <c r="SA100" s="16"/>
      <c r="SB100" s="16"/>
      <c r="SC100" s="16"/>
      <c r="SD100" s="16"/>
      <c r="SE100" s="16"/>
      <c r="SF100" s="16"/>
      <c r="SG100" s="16"/>
      <c r="SH100" s="16"/>
      <c r="SI100" s="16"/>
      <c r="SJ100" s="16"/>
      <c r="SK100" s="16"/>
      <c r="SL100" s="16"/>
      <c r="SM100" s="16"/>
      <c r="SN100" s="16"/>
      <c r="SO100" s="16"/>
      <c r="SP100" s="16"/>
      <c r="SQ100" s="16"/>
      <c r="SR100" s="16"/>
      <c r="SS100" s="16"/>
      <c r="ST100" s="16"/>
      <c r="SU100" s="16"/>
      <c r="SV100" s="16"/>
      <c r="SW100" s="16"/>
      <c r="SX100" s="16"/>
      <c r="SY100" s="16"/>
      <c r="SZ100" s="16"/>
      <c r="TA100" s="16"/>
      <c r="TB100" s="16"/>
      <c r="TC100" s="16"/>
      <c r="TD100" s="16"/>
      <c r="TE100" s="16"/>
      <c r="TF100" s="16"/>
      <c r="TG100" s="16"/>
      <c r="TH100" s="16"/>
      <c r="TI100" s="16"/>
      <c r="TJ100" s="16"/>
      <c r="TK100" s="16"/>
      <c r="TL100" s="16"/>
      <c r="TM100" s="16"/>
      <c r="TN100" s="16"/>
      <c r="TO100" s="16"/>
      <c r="TP100" s="16"/>
      <c r="TQ100" s="16"/>
      <c r="TR100" s="16"/>
      <c r="TS100" s="16"/>
      <c r="TT100" s="16"/>
      <c r="TU100" s="16"/>
      <c r="TV100" s="16"/>
      <c r="TW100" s="16"/>
      <c r="TX100" s="16"/>
      <c r="TY100" s="16"/>
      <c r="TZ100" s="16"/>
      <c r="UA100" s="16"/>
      <c r="UB100" s="16"/>
      <c r="UC100" s="16"/>
      <c r="UD100" s="16"/>
      <c r="UE100" s="16"/>
      <c r="UF100" s="16"/>
      <c r="UG100" s="16"/>
      <c r="UH100" s="16"/>
      <c r="UI100" s="16"/>
      <c r="UJ100" s="16"/>
      <c r="UK100" s="16"/>
      <c r="UL100" s="16"/>
      <c r="UM100" s="16"/>
      <c r="UN100" s="16"/>
      <c r="UO100" s="16"/>
      <c r="UP100" s="16"/>
      <c r="UQ100" s="16"/>
      <c r="UR100" s="16"/>
      <c r="US100" s="16"/>
      <c r="UT100" s="16"/>
      <c r="UU100" s="16"/>
      <c r="UV100" s="16"/>
      <c r="UW100" s="16"/>
      <c r="UX100" s="16"/>
      <c r="UY100" s="16"/>
      <c r="UZ100" s="16"/>
      <c r="VA100" s="16"/>
      <c r="VB100" s="16"/>
      <c r="VC100" s="16"/>
      <c r="VD100" s="16"/>
      <c r="VE100" s="16"/>
      <c r="VF100" s="16"/>
      <c r="VG100" s="16"/>
      <c r="VH100" s="16"/>
      <c r="VI100" s="16"/>
      <c r="VJ100" s="16"/>
      <c r="VK100" s="16"/>
      <c r="VL100" s="16"/>
      <c r="VM100" s="16"/>
      <c r="VN100" s="16"/>
      <c r="VO100" s="16"/>
      <c r="VP100" s="16"/>
      <c r="VQ100" s="16"/>
      <c r="VR100" s="16"/>
      <c r="VS100" s="16"/>
      <c r="VT100" s="16"/>
      <c r="VU100" s="16"/>
      <c r="VV100" s="16"/>
      <c r="VW100" s="16"/>
      <c r="VX100" s="16"/>
      <c r="VY100" s="16"/>
      <c r="VZ100" s="16"/>
      <c r="WA100" s="16"/>
      <c r="WB100" s="16"/>
      <c r="WC100" s="16"/>
      <c r="WD100" s="16"/>
      <c r="WE100" s="16"/>
      <c r="WF100" s="16"/>
      <c r="WG100" s="16"/>
      <c r="WH100" s="16"/>
      <c r="WI100" s="16"/>
      <c r="WJ100" s="16"/>
      <c r="WK100" s="16"/>
      <c r="WL100" s="16"/>
      <c r="WM100" s="16"/>
      <c r="WN100" s="16"/>
      <c r="WO100" s="16"/>
      <c r="WP100" s="16"/>
      <c r="WQ100" s="16"/>
      <c r="WR100" s="16"/>
      <c r="WS100" s="16"/>
      <c r="WT100" s="16"/>
      <c r="WU100" s="16"/>
      <c r="WV100" s="16"/>
      <c r="WW100" s="16"/>
      <c r="WX100" s="16"/>
      <c r="WY100" s="16"/>
      <c r="WZ100" s="16"/>
      <c r="XA100" s="16"/>
      <c r="XB100" s="16"/>
      <c r="XC100" s="16"/>
      <c r="XD100" s="16"/>
      <c r="XE100" s="16"/>
      <c r="XF100" s="16"/>
      <c r="XG100" s="16"/>
      <c r="XH100" s="16"/>
      <c r="XI100" s="16"/>
      <c r="XJ100" s="16"/>
      <c r="XK100" s="16"/>
      <c r="XL100" s="16"/>
      <c r="XM100" s="16"/>
      <c r="XN100" s="16"/>
      <c r="XO100" s="16"/>
      <c r="XP100" s="16"/>
      <c r="XQ100" s="16"/>
      <c r="XR100" s="16"/>
      <c r="XS100" s="16"/>
      <c r="XT100" s="16"/>
      <c r="XU100" s="16"/>
      <c r="XV100" s="16"/>
      <c r="XW100" s="16"/>
      <c r="XX100" s="16"/>
      <c r="XY100" s="16"/>
      <c r="XZ100" s="16"/>
      <c r="YA100" s="16"/>
      <c r="YB100" s="16"/>
      <c r="YC100" s="16"/>
      <c r="YD100" s="16"/>
      <c r="YE100" s="16"/>
      <c r="YF100" s="16"/>
      <c r="YG100" s="16"/>
      <c r="YH100" s="16"/>
      <c r="YI100" s="16"/>
      <c r="YJ100" s="16"/>
      <c r="YK100" s="16"/>
      <c r="YL100" s="16"/>
      <c r="YM100" s="16"/>
      <c r="YN100" s="16"/>
      <c r="YO100" s="16"/>
      <c r="YP100" s="16"/>
      <c r="YQ100" s="16"/>
      <c r="YR100" s="16"/>
      <c r="YS100" s="16"/>
      <c r="YT100" s="16"/>
      <c r="YU100" s="16"/>
      <c r="YV100" s="16"/>
      <c r="YW100" s="16"/>
      <c r="YX100" s="16"/>
      <c r="YY100" s="16"/>
      <c r="YZ100" s="16"/>
      <c r="ZA100" s="16"/>
      <c r="ZB100" s="16"/>
      <c r="ZC100" s="16"/>
      <c r="ZD100" s="16"/>
      <c r="ZE100" s="16"/>
      <c r="ZF100" s="16"/>
      <c r="ZG100" s="16"/>
      <c r="ZH100" s="16"/>
      <c r="ZI100" s="16"/>
      <c r="ZJ100" s="16"/>
      <c r="ZK100" s="16"/>
      <c r="ZL100" s="16"/>
      <c r="ZM100" s="16"/>
      <c r="ZN100" s="16"/>
      <c r="ZO100" s="16"/>
      <c r="ZP100" s="16"/>
      <c r="ZQ100" s="16"/>
      <c r="ZR100" s="16"/>
      <c r="ZS100" s="16"/>
      <c r="ZT100" s="16"/>
      <c r="ZU100" s="16"/>
      <c r="ZV100" s="16"/>
      <c r="ZW100" s="16"/>
      <c r="ZX100" s="16"/>
      <c r="ZY100" s="16"/>
      <c r="ZZ100" s="16"/>
      <c r="AAA100" s="16"/>
      <c r="AAB100" s="16"/>
      <c r="AAC100" s="16"/>
      <c r="AAD100" s="16"/>
      <c r="AAE100" s="16"/>
      <c r="AAF100" s="16"/>
      <c r="AAG100" s="16"/>
      <c r="AAH100" s="16"/>
      <c r="AAI100" s="16"/>
      <c r="AAJ100" s="16"/>
      <c r="AAK100" s="16"/>
      <c r="AAL100" s="16"/>
      <c r="AAM100" s="16"/>
      <c r="AAN100" s="16"/>
      <c r="AAO100" s="16"/>
      <c r="AAP100" s="16"/>
      <c r="AAQ100" s="16"/>
      <c r="AAR100" s="16"/>
      <c r="AAS100" s="16"/>
      <c r="AAT100" s="16"/>
      <c r="AAU100" s="16"/>
      <c r="AAV100" s="16"/>
      <c r="AAW100" s="16"/>
      <c r="AAX100" s="16"/>
      <c r="AAY100" s="16"/>
      <c r="AAZ100" s="16"/>
      <c r="ABA100" s="16"/>
      <c r="ABB100" s="16"/>
      <c r="ABC100" s="16"/>
      <c r="ABD100" s="16"/>
      <c r="ABE100" s="16"/>
      <c r="ABF100" s="16"/>
      <c r="ABG100" s="16"/>
      <c r="ABH100" s="16"/>
      <c r="ABI100" s="16"/>
      <c r="ABJ100" s="16"/>
      <c r="ABK100" s="16"/>
      <c r="ABL100" s="16"/>
      <c r="ABM100" s="16"/>
      <c r="ABN100" s="16"/>
      <c r="ABO100" s="16"/>
      <c r="ABP100" s="16"/>
      <c r="ABQ100" s="16"/>
      <c r="ABR100" s="16"/>
      <c r="ABS100" s="16"/>
      <c r="ABT100" s="16"/>
      <c r="ABU100" s="16"/>
      <c r="ABV100" s="16"/>
      <c r="ABW100" s="16"/>
      <c r="ABX100" s="16"/>
      <c r="ABY100" s="16"/>
      <c r="ABZ100" s="16"/>
      <c r="ACA100" s="16"/>
      <c r="ACB100" s="16"/>
      <c r="ACC100" s="16"/>
      <c r="ACD100" s="16"/>
      <c r="ACE100" s="16"/>
      <c r="ACF100" s="16"/>
      <c r="ACG100" s="16"/>
      <c r="ACH100" s="16"/>
      <c r="ACI100" s="16"/>
      <c r="ACJ100" s="16"/>
      <c r="ACK100" s="16"/>
      <c r="ACL100" s="16"/>
      <c r="ACM100" s="16"/>
      <c r="ACN100" s="16"/>
      <c r="ACO100" s="16"/>
      <c r="ACP100" s="16"/>
      <c r="ACQ100" s="16"/>
      <c r="ACR100" s="16"/>
      <c r="ACS100" s="16"/>
      <c r="ACT100" s="16"/>
      <c r="ACU100" s="16"/>
      <c r="ACV100" s="16"/>
      <c r="ACW100" s="16"/>
      <c r="ACX100" s="16"/>
      <c r="ACY100" s="16"/>
      <c r="ACZ100" s="16"/>
      <c r="ADA100" s="16"/>
      <c r="ADB100" s="16"/>
      <c r="ADC100" s="16"/>
      <c r="ADD100" s="16"/>
      <c r="ADE100" s="16"/>
      <c r="ADF100" s="16"/>
      <c r="ADG100" s="16"/>
      <c r="ADH100" s="16"/>
      <c r="ADI100" s="16"/>
      <c r="ADJ100" s="16"/>
      <c r="ADK100" s="16"/>
      <c r="ADL100" s="16"/>
      <c r="ADM100" s="16"/>
      <c r="ADN100" s="16"/>
      <c r="ADO100" s="16"/>
      <c r="ADP100" s="16"/>
      <c r="ADQ100" s="16"/>
      <c r="ADR100" s="16"/>
      <c r="ADS100" s="16"/>
      <c r="ADT100" s="16"/>
      <c r="ADU100" s="16"/>
      <c r="ADV100" s="16"/>
      <c r="ADW100" s="16"/>
      <c r="ADX100" s="16"/>
      <c r="ADY100" s="16"/>
      <c r="ADZ100" s="16"/>
      <c r="AEA100" s="16"/>
      <c r="AEB100" s="16"/>
      <c r="AEC100" s="16"/>
      <c r="AED100" s="16"/>
      <c r="AEE100" s="16"/>
      <c r="AEF100" s="16"/>
      <c r="AEG100" s="16"/>
      <c r="AEH100" s="16"/>
      <c r="AEI100" s="16"/>
      <c r="AEJ100" s="16"/>
      <c r="AEK100" s="16"/>
      <c r="AEL100" s="16"/>
      <c r="AEM100" s="16"/>
      <c r="AEN100" s="16"/>
      <c r="AEO100" s="16"/>
      <c r="AEP100" s="16"/>
      <c r="AEQ100" s="16"/>
      <c r="AER100" s="16"/>
      <c r="AES100" s="16"/>
      <c r="AET100" s="16"/>
      <c r="AEU100" s="16"/>
      <c r="AEV100" s="16"/>
      <c r="AEW100" s="16"/>
      <c r="AEX100" s="16"/>
      <c r="AEY100" s="16"/>
      <c r="AEZ100" s="16"/>
      <c r="AFA100" s="16"/>
      <c r="AFB100" s="16"/>
      <c r="AFC100" s="16"/>
      <c r="AFD100" s="16"/>
      <c r="AFE100" s="16"/>
      <c r="AFF100" s="16"/>
      <c r="AFG100" s="16"/>
      <c r="AFH100" s="16"/>
      <c r="AFI100" s="16"/>
      <c r="AFJ100" s="16"/>
      <c r="AFK100" s="16"/>
      <c r="AFL100" s="16"/>
      <c r="AFM100" s="16"/>
      <c r="AFN100" s="16"/>
      <c r="AFO100" s="16"/>
      <c r="AFP100" s="16"/>
      <c r="AFQ100" s="16"/>
      <c r="AFR100" s="16"/>
      <c r="AFS100" s="16"/>
      <c r="AFT100" s="16"/>
      <c r="AFU100" s="16"/>
      <c r="AFV100" s="16"/>
      <c r="AFW100" s="16"/>
      <c r="AFX100" s="16"/>
      <c r="AFY100" s="16"/>
      <c r="AFZ100" s="16"/>
      <c r="AGA100" s="16"/>
      <c r="AGB100" s="16"/>
      <c r="AGC100" s="16"/>
      <c r="AGD100" s="16"/>
      <c r="AGE100" s="16"/>
      <c r="AGF100" s="16"/>
      <c r="AGG100" s="16"/>
      <c r="AGH100" s="16"/>
      <c r="AGI100" s="16"/>
      <c r="AGJ100" s="16"/>
      <c r="AGK100" s="16"/>
      <c r="AGL100" s="16"/>
      <c r="AGM100" s="16"/>
      <c r="AGN100" s="16"/>
      <c r="AGO100" s="16"/>
      <c r="AGP100" s="16"/>
      <c r="AGQ100" s="16"/>
      <c r="AGR100" s="16"/>
      <c r="AGS100" s="16"/>
      <c r="AGT100" s="16"/>
      <c r="AGU100" s="16"/>
      <c r="AGV100" s="16"/>
      <c r="AGW100" s="16"/>
      <c r="AGX100" s="16"/>
      <c r="AGY100" s="16"/>
      <c r="AGZ100" s="16"/>
      <c r="AHA100" s="16"/>
      <c r="AHB100" s="16"/>
      <c r="AHC100" s="16"/>
      <c r="AHD100" s="16"/>
      <c r="AHE100" s="16"/>
      <c r="AHF100" s="16"/>
      <c r="AHG100" s="16"/>
      <c r="AHH100" s="16"/>
      <c r="AHI100" s="16"/>
      <c r="AHJ100" s="16"/>
      <c r="AHK100" s="16"/>
      <c r="AHL100" s="16"/>
      <c r="AHM100" s="16"/>
      <c r="AHN100" s="16"/>
      <c r="AHO100" s="16"/>
      <c r="AHP100" s="16"/>
      <c r="AHQ100" s="16"/>
      <c r="AHR100" s="16"/>
      <c r="AHS100" s="16"/>
      <c r="AHT100" s="16"/>
      <c r="AHU100" s="16"/>
      <c r="AHV100" s="16"/>
      <c r="AHW100" s="16"/>
      <c r="AHX100" s="16"/>
      <c r="AHY100" s="16"/>
      <c r="AHZ100" s="16"/>
      <c r="AIA100" s="16"/>
      <c r="AIB100" s="16"/>
      <c r="AIC100" s="16"/>
      <c r="AID100" s="16"/>
      <c r="AIE100" s="16"/>
      <c r="AIF100" s="16"/>
      <c r="AIG100" s="16"/>
      <c r="AIH100" s="16"/>
      <c r="AII100" s="16"/>
      <c r="AIJ100" s="16"/>
      <c r="AIK100" s="16"/>
      <c r="AIL100" s="16"/>
      <c r="AIM100" s="16"/>
      <c r="AIN100" s="16"/>
      <c r="AIO100" s="16"/>
      <c r="AIP100" s="16"/>
      <c r="AIQ100" s="16"/>
      <c r="AIR100" s="16"/>
      <c r="AIS100" s="16"/>
      <c r="AIT100" s="16"/>
      <c r="AIU100" s="16"/>
      <c r="AIV100" s="16"/>
      <c r="AIW100" s="16"/>
      <c r="AIX100" s="16"/>
      <c r="AIY100" s="16"/>
      <c r="AIZ100" s="16"/>
      <c r="AJA100" s="16"/>
      <c r="AJB100" s="16"/>
      <c r="AJC100" s="16"/>
      <c r="AJD100" s="16"/>
      <c r="AJE100" s="16"/>
      <c r="AJF100" s="16"/>
      <c r="AJG100" s="16"/>
      <c r="AJH100" s="16"/>
      <c r="AJI100" s="16"/>
      <c r="AJJ100" s="16"/>
      <c r="AJK100" s="16"/>
      <c r="AJL100" s="16"/>
      <c r="AJM100" s="16"/>
      <c r="AJN100" s="16"/>
      <c r="AJO100" s="16"/>
      <c r="AJP100" s="16"/>
      <c r="AJQ100" s="16"/>
      <c r="AJR100" s="16"/>
      <c r="AJS100" s="16"/>
      <c r="AJT100" s="16"/>
      <c r="AJU100" s="16"/>
      <c r="AJV100" s="16"/>
      <c r="AJW100" s="16"/>
      <c r="AJX100" s="16"/>
      <c r="AJY100" s="16"/>
      <c r="AJZ100" s="16"/>
      <c r="AKA100" s="16"/>
      <c r="AKB100" s="16"/>
      <c r="AKC100" s="16"/>
      <c r="AKD100" s="16"/>
      <c r="AKE100" s="16"/>
      <c r="AKF100" s="16"/>
      <c r="AKG100" s="16"/>
      <c r="AKH100" s="16"/>
      <c r="AKI100" s="16"/>
      <c r="AKJ100" s="16"/>
      <c r="AKK100" s="16"/>
      <c r="AKL100" s="16"/>
      <c r="AKM100" s="16"/>
      <c r="AKN100" s="16"/>
      <c r="AKO100" s="16"/>
      <c r="AKP100" s="16"/>
      <c r="AKQ100" s="16"/>
      <c r="AKR100" s="16"/>
      <c r="AKS100" s="16"/>
      <c r="AKT100" s="16"/>
      <c r="AKU100" s="16"/>
      <c r="AKV100" s="16"/>
      <c r="AKW100" s="16"/>
      <c r="AKX100" s="16"/>
      <c r="AKY100" s="16"/>
      <c r="AKZ100" s="16"/>
      <c r="ALA100" s="16"/>
      <c r="ALB100" s="16"/>
      <c r="ALC100" s="16"/>
      <c r="ALD100" s="16"/>
      <c r="ALE100" s="16"/>
      <c r="ALF100" s="16"/>
      <c r="ALG100" s="16"/>
      <c r="ALH100" s="16"/>
      <c r="ALI100" s="16"/>
      <c r="ALJ100" s="16"/>
      <c r="ALK100" s="16"/>
      <c r="ALL100" s="16"/>
    </row>
    <row r="101" spans="1:1000" customFormat="1" ht="12.75" x14ac:dyDescent="0.2">
      <c r="A101" s="41" t="str">
        <f ca="1">IF(_xll.TM1RPTELLEV($H$95,$H101)=0,"Root",IF(OR(_xll.ELLEV($B$10,$H101)=0,_xll.TM1RPTELLEV($H$95,$H101)+1&gt;=VALUE($L$29)),"Base","Default"))</f>
        <v>Default</v>
      </c>
      <c r="B101" s="16"/>
      <c r="C101" s="16" t="str">
        <f ca="1">_xll.DBRW($G$16,$H101,C$38)</f>
        <v>1</v>
      </c>
      <c r="D101" s="16">
        <f ca="1">_xll.DBRW($D$16,E$7,$H$33,$E$9,$H101,$D$11,$H$34,$D$38)</f>
        <v>-851456</v>
      </c>
      <c r="E101" s="25">
        <f ca="1">_xll.DBRW($E$16,E$7,$H$33,$E$9,$H101,$D$11,E$38,E$12,E$13)</f>
        <v>-167347.79880689658</v>
      </c>
      <c r="F101" s="22"/>
      <c r="G101" s="44" t="str">
        <f ca="1">_xll.DBRW($G$16,$H101,G$13)&amp;IF(_xll.ELLEV($B$10,$H101)&lt;&gt;0,"",IF($D101&lt;&gt;0,"Annual",IF($E101&lt;&gt;0,"LID","")))</f>
        <v/>
      </c>
      <c r="H101" s="114" t="s">
        <v>187</v>
      </c>
      <c r="I101" s="46">
        <f ca="1">_xll.DBRW($B$18,I$7,$H$33,$D$9,$H101,$D$11,I$12,I$13)</f>
        <v>33882448.274430826</v>
      </c>
      <c r="J101" s="46">
        <f ca="1">_xll.DBRW($B$18,J$7,$H$33,$D$9,$H101,$D$11,J$12,J$13)</f>
        <v>-175613.88561376615</v>
      </c>
      <c r="K101" s="46">
        <f ca="1">_xll.DBRW($B$18,K$7,$H$33,$D$9,$H101,$D$11,K$12,K$13)</f>
        <v>379729.15167700069</v>
      </c>
      <c r="L101" s="46">
        <f ca="1">_xll.DBRW($B$18,L$7,$H$33,$D$9,$H101,$D$11,L$12,L$13)</f>
        <v>1594957.7447768841</v>
      </c>
      <c r="M101" s="46">
        <f ca="1">_xll.DBRW($B$18,M$7,$H$33,$D$9,$H101,$D$11,M$12,M$13)</f>
        <v>-1028174.5267409647</v>
      </c>
      <c r="N101" s="46">
        <f ca="1">_xll.DBRW($B$18,N$7,$H$33,$D$9,$H101,$D$11,N$12,N$13)</f>
        <v>1946343.0987822781</v>
      </c>
      <c r="O101" s="46">
        <f ca="1">_xll.DBRW($B$18,O$7,$H$33,$D$9,$H101,$D$11,O$12,O$13)</f>
        <v>-458067.43007490493</v>
      </c>
      <c r="P101" s="46">
        <f ca="1">_xll.DBRW($B$18,P$7,$H$33,$D$9,$H101,$D$11,P$12,P$13)</f>
        <v>-922719.65781975957</v>
      </c>
      <c r="Q101" s="46">
        <f ca="1">_xll.DBRW($B$18,Q$7,$H$33,$D$9,$H101,$D$11,Q$12,Q$13)</f>
        <v>859053.43828527362</v>
      </c>
      <c r="R101" s="46">
        <f ca="1">_xll.DBRW($B$18,R$7,$H$33,$D$9,$H101,$D$11,R$12,R$13)</f>
        <v>-579096.2669274176</v>
      </c>
      <c r="S101" s="46">
        <f ca="1">_xll.DBRW($B$18,S$7,$H$33,$D$9,$H101,$D$11,S$12,S$13)</f>
        <v>-1356582.3707014113</v>
      </c>
      <c r="T101" s="46">
        <f ca="1">_xll.DBRW($B$18,T$7,$H$33,$D$9,$H101,$D$11,T$12,T$13)</f>
        <v>1874970.2891653534</v>
      </c>
      <c r="U101" s="46">
        <f ca="1">_xll.DBRW($B$18,U$7,$H$33,$D$9,$H101,$D$11,U$12,U$13)</f>
        <v>625946.87789841625</v>
      </c>
      <c r="V101" s="46">
        <f ca="1">_xll.DBRW($B$18,V$7,$H$33,$D$9,$H101,$D$11,V$12,V$13)</f>
        <v>36643194.737137802</v>
      </c>
      <c r="W101" s="16"/>
      <c r="X101" s="46">
        <f ca="1">_xll.DBRW($B$18,X$7,$H$33,$D$9,$H101,$D$11,X$12,X$13)</f>
        <v>41038719.555904016</v>
      </c>
      <c r="Y101" s="99">
        <f t="shared" ca="1" si="10"/>
        <v>-0.10710677297761484</v>
      </c>
      <c r="Z101" s="16"/>
      <c r="AA101" s="46">
        <f ca="1">_xll.DBRW($B$18,AA$7,$H$33,$D$9,$H101,$D$11,AA$12,AA$13)</f>
        <v>0</v>
      </c>
      <c r="AB101" s="99" t="str">
        <f t="shared" ca="1" si="11"/>
        <v/>
      </c>
      <c r="AC101" s="16"/>
      <c r="AD101" s="109" t="str">
        <f ca="1">_xll.DBRW($B$18,AD$7,$H$33,$D$9,$H101,$D$11,AD$12,AD$13)</f>
        <v/>
      </c>
      <c r="AE101" s="109" t="str">
        <f ca="1">_xll.DBRW($B$18,AE$7,$H$33,$D$9,$H101,$D$11,AE$12,AE$13)</f>
        <v/>
      </c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  <c r="DH101" s="16"/>
      <c r="DI101" s="16"/>
      <c r="DJ101" s="16"/>
      <c r="DK101" s="16"/>
      <c r="DL101" s="16"/>
      <c r="DM101" s="16"/>
      <c r="DN101" s="16"/>
      <c r="DO101" s="16"/>
      <c r="DP101" s="16"/>
      <c r="DQ101" s="16"/>
      <c r="DR101" s="16"/>
      <c r="DS101" s="16"/>
      <c r="DT101" s="16"/>
      <c r="DU101" s="16"/>
      <c r="DV101" s="16"/>
      <c r="DW101" s="16"/>
      <c r="DX101" s="16"/>
      <c r="DY101" s="16"/>
      <c r="DZ101" s="16"/>
      <c r="EA101" s="16"/>
      <c r="EB101" s="16"/>
      <c r="EC101" s="16"/>
      <c r="ED101" s="16"/>
      <c r="EE101" s="16"/>
      <c r="EF101" s="16"/>
      <c r="EG101" s="16"/>
      <c r="EH101" s="16"/>
      <c r="EI101" s="16"/>
      <c r="EJ101" s="16"/>
      <c r="EK101" s="16"/>
      <c r="EL101" s="16"/>
      <c r="EM101" s="16"/>
      <c r="EN101" s="16"/>
      <c r="EO101" s="16"/>
      <c r="EP101" s="16"/>
      <c r="EQ101" s="16"/>
      <c r="ER101" s="16"/>
      <c r="ES101" s="16"/>
      <c r="ET101" s="16"/>
      <c r="EU101" s="16"/>
      <c r="EV101" s="16"/>
      <c r="EW101" s="16"/>
      <c r="EX101" s="16"/>
      <c r="EY101" s="16"/>
      <c r="EZ101" s="16"/>
      <c r="FA101" s="16"/>
      <c r="FB101" s="16"/>
      <c r="FC101" s="16"/>
      <c r="FD101" s="16"/>
      <c r="FE101" s="16"/>
      <c r="FF101" s="16"/>
      <c r="FG101" s="16"/>
      <c r="FH101" s="16"/>
      <c r="FI101" s="16"/>
      <c r="FJ101" s="16"/>
      <c r="FK101" s="16"/>
      <c r="FL101" s="16"/>
      <c r="FM101" s="16"/>
      <c r="FN101" s="16"/>
      <c r="FO101" s="16"/>
      <c r="FP101" s="16"/>
      <c r="FQ101" s="16"/>
      <c r="FR101" s="16"/>
      <c r="FS101" s="16"/>
      <c r="FT101" s="16"/>
      <c r="FU101" s="16"/>
      <c r="FV101" s="16"/>
      <c r="FW101" s="16"/>
      <c r="FX101" s="16"/>
      <c r="FY101" s="16"/>
      <c r="FZ101" s="16"/>
      <c r="GA101" s="16"/>
      <c r="GB101" s="16"/>
      <c r="GC101" s="16"/>
      <c r="GD101" s="16"/>
      <c r="GE101" s="16"/>
      <c r="GF101" s="16"/>
      <c r="GG101" s="16"/>
      <c r="GH101" s="16"/>
      <c r="GI101" s="16"/>
      <c r="GJ101" s="16"/>
      <c r="GK101" s="16"/>
      <c r="GL101" s="16"/>
      <c r="GM101" s="16"/>
      <c r="GN101" s="16"/>
      <c r="GO101" s="16"/>
      <c r="GP101" s="16"/>
      <c r="GQ101" s="16"/>
      <c r="GR101" s="16"/>
      <c r="GS101" s="16"/>
      <c r="GT101" s="16"/>
      <c r="GU101" s="16"/>
      <c r="GV101" s="16"/>
      <c r="GW101" s="16"/>
      <c r="GX101" s="16"/>
      <c r="GY101" s="16"/>
      <c r="GZ101" s="16"/>
      <c r="HA101" s="16"/>
      <c r="HB101" s="16"/>
      <c r="HC101" s="16"/>
      <c r="HD101" s="16"/>
      <c r="HE101" s="16"/>
      <c r="HF101" s="16"/>
      <c r="HG101" s="16"/>
      <c r="HH101" s="16"/>
      <c r="HI101" s="16"/>
      <c r="HJ101" s="16"/>
      <c r="HK101" s="16"/>
      <c r="HL101" s="16"/>
      <c r="HM101" s="16"/>
      <c r="HN101" s="16"/>
      <c r="HO101" s="16"/>
      <c r="HP101" s="16"/>
      <c r="HQ101" s="16"/>
      <c r="HR101" s="16"/>
      <c r="HS101" s="16"/>
      <c r="HT101" s="16"/>
      <c r="HU101" s="16"/>
      <c r="HV101" s="16"/>
      <c r="HW101" s="16"/>
      <c r="HX101" s="16"/>
      <c r="HY101" s="16"/>
      <c r="HZ101" s="16"/>
      <c r="IA101" s="16"/>
      <c r="IB101" s="16"/>
      <c r="IC101" s="16"/>
      <c r="ID101" s="16"/>
      <c r="IE101" s="16"/>
      <c r="IF101" s="16"/>
      <c r="IG101" s="16"/>
      <c r="IH101" s="16"/>
      <c r="II101" s="16"/>
      <c r="IJ101" s="16"/>
      <c r="IK101" s="16"/>
      <c r="IL101" s="16"/>
      <c r="IM101" s="16"/>
      <c r="IN101" s="16"/>
      <c r="IO101" s="16"/>
      <c r="IP101" s="16"/>
      <c r="IQ101" s="16"/>
      <c r="IR101" s="16"/>
      <c r="IS101" s="16"/>
      <c r="IT101" s="16"/>
      <c r="IU101" s="16"/>
      <c r="IV101" s="16"/>
      <c r="IW101" s="16"/>
      <c r="IX101" s="16"/>
      <c r="IY101" s="16"/>
      <c r="IZ101" s="16"/>
      <c r="JA101" s="16"/>
      <c r="JB101" s="16"/>
      <c r="JC101" s="16"/>
      <c r="JD101" s="16"/>
      <c r="JE101" s="16"/>
      <c r="JF101" s="16"/>
      <c r="JG101" s="16"/>
      <c r="JH101" s="16"/>
      <c r="JI101" s="16"/>
      <c r="JJ101" s="16"/>
      <c r="JK101" s="16"/>
      <c r="JL101" s="16"/>
      <c r="JM101" s="16"/>
      <c r="JN101" s="16"/>
      <c r="JO101" s="16"/>
      <c r="JP101" s="16"/>
      <c r="JQ101" s="16"/>
      <c r="JR101" s="16"/>
      <c r="JS101" s="16"/>
      <c r="JT101" s="16"/>
      <c r="JU101" s="16"/>
      <c r="JV101" s="16"/>
      <c r="JW101" s="16"/>
      <c r="JX101" s="16"/>
      <c r="JY101" s="16"/>
      <c r="JZ101" s="16"/>
      <c r="KA101" s="16"/>
      <c r="KB101" s="16"/>
      <c r="KC101" s="16"/>
      <c r="KD101" s="16"/>
      <c r="KE101" s="16"/>
      <c r="KF101" s="16"/>
      <c r="KG101" s="16"/>
      <c r="KH101" s="16"/>
      <c r="KI101" s="16"/>
      <c r="KJ101" s="16"/>
      <c r="KK101" s="16"/>
      <c r="KL101" s="16"/>
      <c r="KM101" s="16"/>
      <c r="KN101" s="16"/>
      <c r="KO101" s="16"/>
      <c r="KP101" s="16"/>
      <c r="KQ101" s="16"/>
      <c r="KR101" s="16"/>
      <c r="KS101" s="16"/>
      <c r="KT101" s="16"/>
      <c r="KU101" s="16"/>
      <c r="KV101" s="16"/>
      <c r="KW101" s="16"/>
      <c r="KX101" s="16"/>
      <c r="KY101" s="16"/>
      <c r="KZ101" s="16"/>
      <c r="LA101" s="16"/>
      <c r="LB101" s="16"/>
      <c r="LC101" s="16"/>
      <c r="LD101" s="16"/>
      <c r="LE101" s="16"/>
      <c r="LF101" s="16"/>
      <c r="LG101" s="16"/>
      <c r="LH101" s="16"/>
      <c r="LI101" s="16"/>
      <c r="LJ101" s="16"/>
      <c r="LK101" s="16"/>
      <c r="LL101" s="16"/>
      <c r="LM101" s="16"/>
      <c r="LN101" s="16"/>
      <c r="LO101" s="16"/>
      <c r="LP101" s="16"/>
      <c r="LQ101" s="16"/>
      <c r="LR101" s="16"/>
      <c r="LS101" s="16"/>
      <c r="LT101" s="16"/>
      <c r="LU101" s="16"/>
      <c r="LV101" s="16"/>
      <c r="LW101" s="16"/>
      <c r="LX101" s="16"/>
      <c r="LY101" s="16"/>
      <c r="LZ101" s="16"/>
      <c r="MA101" s="16"/>
      <c r="MB101" s="16"/>
      <c r="MC101" s="16"/>
      <c r="MD101" s="16"/>
      <c r="ME101" s="16"/>
      <c r="MF101" s="16"/>
      <c r="MG101" s="16"/>
      <c r="MH101" s="16"/>
      <c r="MI101" s="16"/>
      <c r="MJ101" s="16"/>
      <c r="MK101" s="16"/>
      <c r="ML101" s="16"/>
      <c r="MM101" s="16"/>
      <c r="MN101" s="16"/>
      <c r="MO101" s="16"/>
      <c r="MP101" s="16"/>
      <c r="MQ101" s="16"/>
      <c r="MR101" s="16"/>
      <c r="MS101" s="16"/>
      <c r="MT101" s="16"/>
      <c r="MU101" s="16"/>
      <c r="MV101" s="16"/>
      <c r="MW101" s="16"/>
      <c r="MX101" s="16"/>
      <c r="MY101" s="16"/>
      <c r="MZ101" s="16"/>
      <c r="NA101" s="16"/>
      <c r="NB101" s="16"/>
      <c r="NC101" s="16"/>
      <c r="ND101" s="16"/>
      <c r="NE101" s="16"/>
      <c r="NF101" s="16"/>
      <c r="NG101" s="16"/>
      <c r="NH101" s="16"/>
      <c r="NI101" s="16"/>
      <c r="NJ101" s="16"/>
      <c r="NK101" s="16"/>
      <c r="NL101" s="16"/>
      <c r="NM101" s="16"/>
      <c r="NN101" s="16"/>
      <c r="NO101" s="16"/>
      <c r="NP101" s="16"/>
      <c r="NQ101" s="16"/>
      <c r="NR101" s="16"/>
      <c r="NS101" s="16"/>
      <c r="NT101" s="16"/>
      <c r="NU101" s="16"/>
      <c r="NV101" s="16"/>
      <c r="NW101" s="16"/>
      <c r="NX101" s="16"/>
      <c r="NY101" s="16"/>
      <c r="NZ101" s="16"/>
      <c r="OA101" s="16"/>
      <c r="OB101" s="16"/>
      <c r="OC101" s="16"/>
      <c r="OD101" s="16"/>
      <c r="OE101" s="16"/>
      <c r="OF101" s="16"/>
      <c r="OG101" s="16"/>
      <c r="OH101" s="16"/>
      <c r="OI101" s="16"/>
      <c r="OJ101" s="16"/>
      <c r="OK101" s="16"/>
      <c r="OL101" s="16"/>
      <c r="OM101" s="16"/>
      <c r="ON101" s="16"/>
      <c r="OO101" s="16"/>
      <c r="OP101" s="16"/>
      <c r="OQ101" s="16"/>
      <c r="OR101" s="16"/>
      <c r="OS101" s="16"/>
      <c r="OT101" s="16"/>
      <c r="OU101" s="16"/>
      <c r="OV101" s="16"/>
      <c r="OW101" s="16"/>
      <c r="OX101" s="16"/>
      <c r="OY101" s="16"/>
      <c r="OZ101" s="16"/>
      <c r="PA101" s="16"/>
      <c r="PB101" s="16"/>
      <c r="PC101" s="16"/>
      <c r="PD101" s="16"/>
      <c r="PE101" s="16"/>
      <c r="PF101" s="16"/>
      <c r="PG101" s="16"/>
      <c r="PH101" s="16"/>
      <c r="PI101" s="16"/>
      <c r="PJ101" s="16"/>
      <c r="PK101" s="16"/>
      <c r="PL101" s="16"/>
      <c r="PM101" s="16"/>
      <c r="PN101" s="16"/>
      <c r="PO101" s="16"/>
      <c r="PP101" s="16"/>
      <c r="PQ101" s="16"/>
      <c r="PR101" s="16"/>
      <c r="PS101" s="16"/>
      <c r="PT101" s="16"/>
      <c r="PU101" s="16"/>
      <c r="PV101" s="16"/>
      <c r="PW101" s="16"/>
      <c r="PX101" s="16"/>
      <c r="PY101" s="16"/>
      <c r="PZ101" s="16"/>
      <c r="QA101" s="16"/>
      <c r="QB101" s="16"/>
      <c r="QC101" s="16"/>
      <c r="QD101" s="16"/>
      <c r="QE101" s="16"/>
      <c r="QF101" s="16"/>
      <c r="QG101" s="16"/>
      <c r="QH101" s="16"/>
      <c r="QI101" s="16"/>
      <c r="QJ101" s="16"/>
      <c r="QK101" s="16"/>
      <c r="QL101" s="16"/>
      <c r="QM101" s="16"/>
      <c r="QN101" s="16"/>
      <c r="QO101" s="16"/>
      <c r="QP101" s="16"/>
      <c r="QQ101" s="16"/>
      <c r="QR101" s="16"/>
      <c r="QS101" s="16"/>
      <c r="QT101" s="16"/>
      <c r="QU101" s="16"/>
      <c r="QV101" s="16"/>
      <c r="QW101" s="16"/>
      <c r="QX101" s="16"/>
      <c r="QY101" s="16"/>
      <c r="QZ101" s="16"/>
      <c r="RA101" s="16"/>
      <c r="RB101" s="16"/>
      <c r="RC101" s="16"/>
      <c r="RD101" s="16"/>
      <c r="RE101" s="16"/>
      <c r="RF101" s="16"/>
      <c r="RG101" s="16"/>
      <c r="RH101" s="16"/>
      <c r="RI101" s="16"/>
      <c r="RJ101" s="16"/>
      <c r="RK101" s="16"/>
      <c r="RL101" s="16"/>
      <c r="RM101" s="16"/>
      <c r="RN101" s="16"/>
      <c r="RO101" s="16"/>
      <c r="RP101" s="16"/>
      <c r="RQ101" s="16"/>
      <c r="RR101" s="16"/>
      <c r="RS101" s="16"/>
      <c r="RT101" s="16"/>
      <c r="RU101" s="16"/>
      <c r="RV101" s="16"/>
      <c r="RW101" s="16"/>
      <c r="RX101" s="16"/>
      <c r="RY101" s="16"/>
      <c r="RZ101" s="16"/>
      <c r="SA101" s="16"/>
      <c r="SB101" s="16"/>
      <c r="SC101" s="16"/>
      <c r="SD101" s="16"/>
      <c r="SE101" s="16"/>
      <c r="SF101" s="16"/>
      <c r="SG101" s="16"/>
      <c r="SH101" s="16"/>
      <c r="SI101" s="16"/>
      <c r="SJ101" s="16"/>
      <c r="SK101" s="16"/>
      <c r="SL101" s="16"/>
      <c r="SM101" s="16"/>
      <c r="SN101" s="16"/>
      <c r="SO101" s="16"/>
      <c r="SP101" s="16"/>
      <c r="SQ101" s="16"/>
      <c r="SR101" s="16"/>
      <c r="SS101" s="16"/>
      <c r="ST101" s="16"/>
      <c r="SU101" s="16"/>
      <c r="SV101" s="16"/>
      <c r="SW101" s="16"/>
      <c r="SX101" s="16"/>
      <c r="SY101" s="16"/>
      <c r="SZ101" s="16"/>
      <c r="TA101" s="16"/>
      <c r="TB101" s="16"/>
      <c r="TC101" s="16"/>
      <c r="TD101" s="16"/>
      <c r="TE101" s="16"/>
      <c r="TF101" s="16"/>
      <c r="TG101" s="16"/>
      <c r="TH101" s="16"/>
      <c r="TI101" s="16"/>
      <c r="TJ101" s="16"/>
      <c r="TK101" s="16"/>
      <c r="TL101" s="16"/>
      <c r="TM101" s="16"/>
      <c r="TN101" s="16"/>
      <c r="TO101" s="16"/>
      <c r="TP101" s="16"/>
      <c r="TQ101" s="16"/>
      <c r="TR101" s="16"/>
      <c r="TS101" s="16"/>
      <c r="TT101" s="16"/>
      <c r="TU101" s="16"/>
      <c r="TV101" s="16"/>
      <c r="TW101" s="16"/>
      <c r="TX101" s="16"/>
      <c r="TY101" s="16"/>
      <c r="TZ101" s="16"/>
      <c r="UA101" s="16"/>
      <c r="UB101" s="16"/>
      <c r="UC101" s="16"/>
      <c r="UD101" s="16"/>
      <c r="UE101" s="16"/>
      <c r="UF101" s="16"/>
      <c r="UG101" s="16"/>
      <c r="UH101" s="16"/>
      <c r="UI101" s="16"/>
      <c r="UJ101" s="16"/>
      <c r="UK101" s="16"/>
      <c r="UL101" s="16"/>
      <c r="UM101" s="16"/>
      <c r="UN101" s="16"/>
      <c r="UO101" s="16"/>
      <c r="UP101" s="16"/>
      <c r="UQ101" s="16"/>
      <c r="UR101" s="16"/>
      <c r="US101" s="16"/>
      <c r="UT101" s="16"/>
      <c r="UU101" s="16"/>
      <c r="UV101" s="16"/>
      <c r="UW101" s="16"/>
      <c r="UX101" s="16"/>
      <c r="UY101" s="16"/>
      <c r="UZ101" s="16"/>
      <c r="VA101" s="16"/>
      <c r="VB101" s="16"/>
      <c r="VC101" s="16"/>
      <c r="VD101" s="16"/>
      <c r="VE101" s="16"/>
      <c r="VF101" s="16"/>
      <c r="VG101" s="16"/>
      <c r="VH101" s="16"/>
      <c r="VI101" s="16"/>
      <c r="VJ101" s="16"/>
      <c r="VK101" s="16"/>
      <c r="VL101" s="16"/>
      <c r="VM101" s="16"/>
      <c r="VN101" s="16"/>
      <c r="VO101" s="16"/>
      <c r="VP101" s="16"/>
      <c r="VQ101" s="16"/>
      <c r="VR101" s="16"/>
      <c r="VS101" s="16"/>
      <c r="VT101" s="16"/>
      <c r="VU101" s="16"/>
      <c r="VV101" s="16"/>
      <c r="VW101" s="16"/>
      <c r="VX101" s="16"/>
      <c r="VY101" s="16"/>
      <c r="VZ101" s="16"/>
      <c r="WA101" s="16"/>
      <c r="WB101" s="16"/>
      <c r="WC101" s="16"/>
      <c r="WD101" s="16"/>
      <c r="WE101" s="16"/>
      <c r="WF101" s="16"/>
      <c r="WG101" s="16"/>
      <c r="WH101" s="16"/>
      <c r="WI101" s="16"/>
      <c r="WJ101" s="16"/>
      <c r="WK101" s="16"/>
      <c r="WL101" s="16"/>
      <c r="WM101" s="16"/>
      <c r="WN101" s="16"/>
      <c r="WO101" s="16"/>
      <c r="WP101" s="16"/>
      <c r="WQ101" s="16"/>
      <c r="WR101" s="16"/>
      <c r="WS101" s="16"/>
      <c r="WT101" s="16"/>
      <c r="WU101" s="16"/>
      <c r="WV101" s="16"/>
      <c r="WW101" s="16"/>
      <c r="WX101" s="16"/>
      <c r="WY101" s="16"/>
      <c r="WZ101" s="16"/>
      <c r="XA101" s="16"/>
      <c r="XB101" s="16"/>
      <c r="XC101" s="16"/>
      <c r="XD101" s="16"/>
      <c r="XE101" s="16"/>
      <c r="XF101" s="16"/>
      <c r="XG101" s="16"/>
      <c r="XH101" s="16"/>
      <c r="XI101" s="16"/>
      <c r="XJ101" s="16"/>
      <c r="XK101" s="16"/>
      <c r="XL101" s="16"/>
      <c r="XM101" s="16"/>
      <c r="XN101" s="16"/>
      <c r="XO101" s="16"/>
      <c r="XP101" s="16"/>
      <c r="XQ101" s="16"/>
      <c r="XR101" s="16"/>
      <c r="XS101" s="16"/>
      <c r="XT101" s="16"/>
      <c r="XU101" s="16"/>
      <c r="XV101" s="16"/>
      <c r="XW101" s="16"/>
      <c r="XX101" s="16"/>
      <c r="XY101" s="16"/>
      <c r="XZ101" s="16"/>
      <c r="YA101" s="16"/>
      <c r="YB101" s="16"/>
      <c r="YC101" s="16"/>
      <c r="YD101" s="16"/>
      <c r="YE101" s="16"/>
      <c r="YF101" s="16"/>
      <c r="YG101" s="16"/>
      <c r="YH101" s="16"/>
      <c r="YI101" s="16"/>
      <c r="YJ101" s="16"/>
      <c r="YK101" s="16"/>
      <c r="YL101" s="16"/>
      <c r="YM101" s="16"/>
      <c r="YN101" s="16"/>
      <c r="YO101" s="16"/>
      <c r="YP101" s="16"/>
      <c r="YQ101" s="16"/>
      <c r="YR101" s="16"/>
      <c r="YS101" s="16"/>
      <c r="YT101" s="16"/>
      <c r="YU101" s="16"/>
      <c r="YV101" s="16"/>
      <c r="YW101" s="16"/>
      <c r="YX101" s="16"/>
      <c r="YY101" s="16"/>
      <c r="YZ101" s="16"/>
      <c r="ZA101" s="16"/>
      <c r="ZB101" s="16"/>
      <c r="ZC101" s="16"/>
      <c r="ZD101" s="16"/>
      <c r="ZE101" s="16"/>
      <c r="ZF101" s="16"/>
      <c r="ZG101" s="16"/>
      <c r="ZH101" s="16"/>
      <c r="ZI101" s="16"/>
      <c r="ZJ101" s="16"/>
      <c r="ZK101" s="16"/>
      <c r="ZL101" s="16"/>
      <c r="ZM101" s="16"/>
      <c r="ZN101" s="16"/>
      <c r="ZO101" s="16"/>
      <c r="ZP101" s="16"/>
      <c r="ZQ101" s="16"/>
      <c r="ZR101" s="16"/>
      <c r="ZS101" s="16"/>
      <c r="ZT101" s="16"/>
      <c r="ZU101" s="16"/>
      <c r="ZV101" s="16"/>
      <c r="ZW101" s="16"/>
      <c r="ZX101" s="16"/>
      <c r="ZY101" s="16"/>
      <c r="ZZ101" s="16"/>
      <c r="AAA101" s="16"/>
      <c r="AAB101" s="16"/>
      <c r="AAC101" s="16"/>
      <c r="AAD101" s="16"/>
      <c r="AAE101" s="16"/>
      <c r="AAF101" s="16"/>
      <c r="AAG101" s="16"/>
      <c r="AAH101" s="16"/>
      <c r="AAI101" s="16"/>
      <c r="AAJ101" s="16"/>
      <c r="AAK101" s="16"/>
      <c r="AAL101" s="16"/>
      <c r="AAM101" s="16"/>
      <c r="AAN101" s="16"/>
      <c r="AAO101" s="16"/>
      <c r="AAP101" s="16"/>
      <c r="AAQ101" s="16"/>
      <c r="AAR101" s="16"/>
      <c r="AAS101" s="16"/>
      <c r="AAT101" s="16"/>
      <c r="AAU101" s="16"/>
      <c r="AAV101" s="16"/>
      <c r="AAW101" s="16"/>
      <c r="AAX101" s="16"/>
      <c r="AAY101" s="16"/>
      <c r="AAZ101" s="16"/>
      <c r="ABA101" s="16"/>
      <c r="ABB101" s="16"/>
      <c r="ABC101" s="16"/>
      <c r="ABD101" s="16"/>
      <c r="ABE101" s="16"/>
      <c r="ABF101" s="16"/>
      <c r="ABG101" s="16"/>
      <c r="ABH101" s="16"/>
      <c r="ABI101" s="16"/>
      <c r="ABJ101" s="16"/>
      <c r="ABK101" s="16"/>
      <c r="ABL101" s="16"/>
      <c r="ABM101" s="16"/>
      <c r="ABN101" s="16"/>
      <c r="ABO101" s="16"/>
      <c r="ABP101" s="16"/>
      <c r="ABQ101" s="16"/>
      <c r="ABR101" s="16"/>
      <c r="ABS101" s="16"/>
      <c r="ABT101" s="16"/>
      <c r="ABU101" s="16"/>
      <c r="ABV101" s="16"/>
      <c r="ABW101" s="16"/>
      <c r="ABX101" s="16"/>
      <c r="ABY101" s="16"/>
      <c r="ABZ101" s="16"/>
      <c r="ACA101" s="16"/>
      <c r="ACB101" s="16"/>
      <c r="ACC101" s="16"/>
      <c r="ACD101" s="16"/>
      <c r="ACE101" s="16"/>
      <c r="ACF101" s="16"/>
      <c r="ACG101" s="16"/>
      <c r="ACH101" s="16"/>
      <c r="ACI101" s="16"/>
      <c r="ACJ101" s="16"/>
      <c r="ACK101" s="16"/>
      <c r="ACL101" s="16"/>
      <c r="ACM101" s="16"/>
      <c r="ACN101" s="16"/>
      <c r="ACO101" s="16"/>
      <c r="ACP101" s="16"/>
      <c r="ACQ101" s="16"/>
      <c r="ACR101" s="16"/>
      <c r="ACS101" s="16"/>
      <c r="ACT101" s="16"/>
      <c r="ACU101" s="16"/>
      <c r="ACV101" s="16"/>
      <c r="ACW101" s="16"/>
      <c r="ACX101" s="16"/>
      <c r="ACY101" s="16"/>
      <c r="ACZ101" s="16"/>
      <c r="ADA101" s="16"/>
      <c r="ADB101" s="16"/>
      <c r="ADC101" s="16"/>
      <c r="ADD101" s="16"/>
      <c r="ADE101" s="16"/>
      <c r="ADF101" s="16"/>
      <c r="ADG101" s="16"/>
      <c r="ADH101" s="16"/>
      <c r="ADI101" s="16"/>
      <c r="ADJ101" s="16"/>
      <c r="ADK101" s="16"/>
      <c r="ADL101" s="16"/>
      <c r="ADM101" s="16"/>
      <c r="ADN101" s="16"/>
      <c r="ADO101" s="16"/>
      <c r="ADP101" s="16"/>
      <c r="ADQ101" s="16"/>
      <c r="ADR101" s="16"/>
      <c r="ADS101" s="16"/>
      <c r="ADT101" s="16"/>
      <c r="ADU101" s="16"/>
      <c r="ADV101" s="16"/>
      <c r="ADW101" s="16"/>
      <c r="ADX101" s="16"/>
      <c r="ADY101" s="16"/>
      <c r="ADZ101" s="16"/>
      <c r="AEA101" s="16"/>
      <c r="AEB101" s="16"/>
      <c r="AEC101" s="16"/>
      <c r="AED101" s="16"/>
      <c r="AEE101" s="16"/>
      <c r="AEF101" s="16"/>
      <c r="AEG101" s="16"/>
      <c r="AEH101" s="16"/>
      <c r="AEI101" s="16"/>
      <c r="AEJ101" s="16"/>
      <c r="AEK101" s="16"/>
      <c r="AEL101" s="16"/>
      <c r="AEM101" s="16"/>
      <c r="AEN101" s="16"/>
      <c r="AEO101" s="16"/>
      <c r="AEP101" s="16"/>
      <c r="AEQ101" s="16"/>
      <c r="AER101" s="16"/>
      <c r="AES101" s="16"/>
      <c r="AET101" s="16"/>
      <c r="AEU101" s="16"/>
      <c r="AEV101" s="16"/>
      <c r="AEW101" s="16"/>
      <c r="AEX101" s="16"/>
      <c r="AEY101" s="16"/>
      <c r="AEZ101" s="16"/>
      <c r="AFA101" s="16"/>
      <c r="AFB101" s="16"/>
      <c r="AFC101" s="16"/>
      <c r="AFD101" s="16"/>
      <c r="AFE101" s="16"/>
      <c r="AFF101" s="16"/>
      <c r="AFG101" s="16"/>
      <c r="AFH101" s="16"/>
      <c r="AFI101" s="16"/>
      <c r="AFJ101" s="16"/>
      <c r="AFK101" s="16"/>
      <c r="AFL101" s="16"/>
      <c r="AFM101" s="16"/>
      <c r="AFN101" s="16"/>
      <c r="AFO101" s="16"/>
      <c r="AFP101" s="16"/>
      <c r="AFQ101" s="16"/>
      <c r="AFR101" s="16"/>
      <c r="AFS101" s="16"/>
      <c r="AFT101" s="16"/>
      <c r="AFU101" s="16"/>
      <c r="AFV101" s="16"/>
      <c r="AFW101" s="16"/>
      <c r="AFX101" s="16"/>
      <c r="AFY101" s="16"/>
      <c r="AFZ101" s="16"/>
      <c r="AGA101" s="16"/>
      <c r="AGB101" s="16"/>
      <c r="AGC101" s="16"/>
      <c r="AGD101" s="16"/>
      <c r="AGE101" s="16"/>
      <c r="AGF101" s="16"/>
      <c r="AGG101" s="16"/>
      <c r="AGH101" s="16"/>
      <c r="AGI101" s="16"/>
      <c r="AGJ101" s="16"/>
      <c r="AGK101" s="16"/>
      <c r="AGL101" s="16"/>
      <c r="AGM101" s="16"/>
      <c r="AGN101" s="16"/>
      <c r="AGO101" s="16"/>
      <c r="AGP101" s="16"/>
      <c r="AGQ101" s="16"/>
      <c r="AGR101" s="16"/>
      <c r="AGS101" s="16"/>
      <c r="AGT101" s="16"/>
      <c r="AGU101" s="16"/>
      <c r="AGV101" s="16"/>
      <c r="AGW101" s="16"/>
      <c r="AGX101" s="16"/>
      <c r="AGY101" s="16"/>
      <c r="AGZ101" s="16"/>
      <c r="AHA101" s="16"/>
      <c r="AHB101" s="16"/>
      <c r="AHC101" s="16"/>
      <c r="AHD101" s="16"/>
      <c r="AHE101" s="16"/>
      <c r="AHF101" s="16"/>
      <c r="AHG101" s="16"/>
      <c r="AHH101" s="16"/>
      <c r="AHI101" s="16"/>
      <c r="AHJ101" s="16"/>
      <c r="AHK101" s="16"/>
      <c r="AHL101" s="16"/>
      <c r="AHM101" s="16"/>
      <c r="AHN101" s="16"/>
      <c r="AHO101" s="16"/>
      <c r="AHP101" s="16"/>
      <c r="AHQ101" s="16"/>
      <c r="AHR101" s="16"/>
      <c r="AHS101" s="16"/>
      <c r="AHT101" s="16"/>
      <c r="AHU101" s="16"/>
      <c r="AHV101" s="16"/>
      <c r="AHW101" s="16"/>
      <c r="AHX101" s="16"/>
      <c r="AHY101" s="16"/>
      <c r="AHZ101" s="16"/>
      <c r="AIA101" s="16"/>
      <c r="AIB101" s="16"/>
      <c r="AIC101" s="16"/>
      <c r="AID101" s="16"/>
      <c r="AIE101" s="16"/>
      <c r="AIF101" s="16"/>
      <c r="AIG101" s="16"/>
      <c r="AIH101" s="16"/>
      <c r="AII101" s="16"/>
      <c r="AIJ101" s="16"/>
      <c r="AIK101" s="16"/>
      <c r="AIL101" s="16"/>
      <c r="AIM101" s="16"/>
      <c r="AIN101" s="16"/>
      <c r="AIO101" s="16"/>
      <c r="AIP101" s="16"/>
      <c r="AIQ101" s="16"/>
      <c r="AIR101" s="16"/>
      <c r="AIS101" s="16"/>
      <c r="AIT101" s="16"/>
      <c r="AIU101" s="16"/>
      <c r="AIV101" s="16"/>
      <c r="AIW101" s="16"/>
      <c r="AIX101" s="16"/>
      <c r="AIY101" s="16"/>
      <c r="AIZ101" s="16"/>
      <c r="AJA101" s="16"/>
      <c r="AJB101" s="16"/>
      <c r="AJC101" s="16"/>
      <c r="AJD101" s="16"/>
      <c r="AJE101" s="16"/>
      <c r="AJF101" s="16"/>
      <c r="AJG101" s="16"/>
      <c r="AJH101" s="16"/>
      <c r="AJI101" s="16"/>
      <c r="AJJ101" s="16"/>
      <c r="AJK101" s="16"/>
      <c r="AJL101" s="16"/>
      <c r="AJM101" s="16"/>
      <c r="AJN101" s="16"/>
      <c r="AJO101" s="16"/>
      <c r="AJP101" s="16"/>
      <c r="AJQ101" s="16"/>
      <c r="AJR101" s="16"/>
      <c r="AJS101" s="16"/>
      <c r="AJT101" s="16"/>
      <c r="AJU101" s="16"/>
      <c r="AJV101" s="16"/>
      <c r="AJW101" s="16"/>
      <c r="AJX101" s="16"/>
      <c r="AJY101" s="16"/>
      <c r="AJZ101" s="16"/>
      <c r="AKA101" s="16"/>
      <c r="AKB101" s="16"/>
      <c r="AKC101" s="16"/>
      <c r="AKD101" s="16"/>
      <c r="AKE101" s="16"/>
      <c r="AKF101" s="16"/>
      <c r="AKG101" s="16"/>
      <c r="AKH101" s="16"/>
      <c r="AKI101" s="16"/>
      <c r="AKJ101" s="16"/>
      <c r="AKK101" s="16"/>
      <c r="AKL101" s="16"/>
      <c r="AKM101" s="16"/>
      <c r="AKN101" s="16"/>
      <c r="AKO101" s="16"/>
      <c r="AKP101" s="16"/>
      <c r="AKQ101" s="16"/>
      <c r="AKR101" s="16"/>
      <c r="AKS101" s="16"/>
      <c r="AKT101" s="16"/>
      <c r="AKU101" s="16"/>
      <c r="AKV101" s="16"/>
      <c r="AKW101" s="16"/>
      <c r="AKX101" s="16"/>
      <c r="AKY101" s="16"/>
      <c r="AKZ101" s="16"/>
      <c r="ALA101" s="16"/>
      <c r="ALB101" s="16"/>
      <c r="ALC101" s="16"/>
      <c r="ALD101" s="16"/>
      <c r="ALE101" s="16"/>
      <c r="ALF101" s="16"/>
      <c r="ALG101" s="16"/>
      <c r="ALH101" s="16"/>
      <c r="ALI101" s="16"/>
      <c r="ALJ101" s="16"/>
      <c r="ALK101" s="16"/>
      <c r="ALL101" s="16"/>
    </row>
    <row r="102" spans="1:1000" customFormat="1" ht="12.75" x14ac:dyDescent="0.2">
      <c r="A102" s="41" t="str">
        <f ca="1">IF(_xll.TM1RPTELLEV($H$95,$H102)=0,"Root",IF(OR(_xll.ELLEV($B$10,$H102)=0,_xll.TM1RPTELLEV($H$95,$H102)+1&gt;=VALUE($L$29)),"Base","Default"))</f>
        <v>Root</v>
      </c>
      <c r="B102" s="16"/>
      <c r="C102" s="16" t="str">
        <f ca="1">_xll.DBRW($G$16,$H102,C$38)</f>
        <v>1</v>
      </c>
      <c r="D102" s="16">
        <f ca="1">_xll.DBRW($D$16,E$7,$H$33,$E$9,$H102,$D$11,$H$34,$D$38)</f>
        <v>-851456</v>
      </c>
      <c r="E102" s="25">
        <f ca="1">_xll.DBRW($E$16,E$7,$H$33,$E$9,$H102,$D$11,E$38,E$12,E$13)</f>
        <v>-167347.79880689658</v>
      </c>
      <c r="F102" s="22"/>
      <c r="G102" s="87" t="str">
        <f ca="1">_xll.DBRW($G$16,$H102,G$13)&amp;IF(_xll.ELLEV($B$10,$H102)&lt;&gt;0,"",IF($D102&lt;&gt;0,"Annual",IF($E102&lt;&gt;0,"LID","")))</f>
        <v/>
      </c>
      <c r="H102" s="113" t="s">
        <v>181</v>
      </c>
      <c r="I102" s="95">
        <f ca="1">_xll.DBRW($B$18,I$7,$H$33,$D$9,$H102,$D$11,I$12,I$13)</f>
        <v>38971815.548270769</v>
      </c>
      <c r="J102" s="95">
        <f ca="1">_xll.DBRW($B$18,J$7,$H$33,$D$9,$H102,$D$11,J$12,J$13)</f>
        <v>-70274.49586792737</v>
      </c>
      <c r="K102" s="95">
        <f ca="1">_xll.DBRW($B$18,K$7,$H$33,$D$9,$H102,$D$11,K$12,K$13)</f>
        <v>451045.02387450601</v>
      </c>
      <c r="L102" s="95">
        <f ca="1">_xll.DBRW($B$18,L$7,$H$33,$D$9,$H102,$D$11,L$12,L$13)</f>
        <v>1755038.838159705</v>
      </c>
      <c r="M102" s="95">
        <f ca="1">_xll.DBRW($B$18,M$7,$H$33,$D$9,$H102,$D$11,M$12,M$13)</f>
        <v>-950072.11337017745</v>
      </c>
      <c r="N102" s="95">
        <f ca="1">_xll.DBRW($B$18,N$7,$H$33,$D$9,$H102,$D$11,N$12,N$13)</f>
        <v>2087724.611228653</v>
      </c>
      <c r="O102" s="95">
        <f ca="1">_xll.DBRW($B$18,O$7,$H$33,$D$9,$H102,$D$11,O$12,O$13)</f>
        <v>-400898.86046360357</v>
      </c>
      <c r="P102" s="95">
        <f ca="1">_xll.DBRW($B$18,P$7,$H$33,$D$9,$H102,$D$11,P$12,P$13)</f>
        <v>-817380.26807392063</v>
      </c>
      <c r="Q102" s="95">
        <f ca="1">_xll.DBRW($B$18,Q$7,$H$33,$D$9,$H102,$D$11,Q$12,Q$13)</f>
        <v>930369.31048277882</v>
      </c>
      <c r="R102" s="95">
        <f ca="1">_xll.DBRW($B$18,R$7,$H$33,$D$9,$H102,$D$11,R$12,R$13)</f>
        <v>-419015.17354459653</v>
      </c>
      <c r="S102" s="95">
        <f ca="1">_xll.DBRW($B$18,S$7,$H$33,$D$9,$H102,$D$11,S$12,S$13)</f>
        <v>-1278479.9573306241</v>
      </c>
      <c r="T102" s="95">
        <f ca="1">_xll.DBRW($B$18,T$7,$H$33,$D$9,$H102,$D$11,T$12,T$13)</f>
        <v>1944477.2755988843</v>
      </c>
      <c r="U102" s="95">
        <f ca="1">_xll.DBRW($B$18,U$7,$H$33,$D$9,$H102,$D$11,U$12,U$13)</f>
        <v>686082.79004061571</v>
      </c>
      <c r="V102" s="95">
        <f ca="1">_xll.DBRW($B$18,V$7,$H$33,$D$9,$H102,$D$11,V$12,V$13)</f>
        <v>42890432.529005066</v>
      </c>
      <c r="W102" s="16"/>
      <c r="X102" s="95">
        <f ca="1">_xll.DBRW($B$18,X$7,$H$33,$D$9,$H102,$D$11,X$12,X$13)</f>
        <v>46881522.815316185</v>
      </c>
      <c r="Y102" s="97">
        <f t="shared" ca="1" si="10"/>
        <v>-8.5131413116282806E-2</v>
      </c>
      <c r="Z102" s="16"/>
      <c r="AA102" s="95">
        <f ca="1">_xll.DBRW($B$18,AA$7,$H$33,$D$9,$H102,$D$11,AA$12,AA$13)</f>
        <v>0</v>
      </c>
      <c r="AB102" s="97" t="str">
        <f t="shared" ca="1" si="11"/>
        <v/>
      </c>
      <c r="AC102" s="16"/>
      <c r="AD102" s="107" t="str">
        <f ca="1">_xll.DBRW($B$18,AD$7,$H$33,$D$9,$H102,$D$11,AD$12,AD$13)</f>
        <v/>
      </c>
      <c r="AE102" s="107" t="str">
        <f ca="1">_xll.DBRW($B$18,AE$7,$H$33,$D$9,$H102,$D$11,AE$12,AE$13)</f>
        <v/>
      </c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  <c r="DU102" s="16"/>
      <c r="DV102" s="16"/>
      <c r="DW102" s="16"/>
      <c r="DX102" s="16"/>
      <c r="DY102" s="16"/>
      <c r="DZ102" s="16"/>
      <c r="EA102" s="16"/>
      <c r="EB102" s="16"/>
      <c r="EC102" s="16"/>
      <c r="ED102" s="16"/>
      <c r="EE102" s="16"/>
      <c r="EF102" s="16"/>
      <c r="EG102" s="16"/>
      <c r="EH102" s="16"/>
      <c r="EI102" s="16"/>
      <c r="EJ102" s="16"/>
      <c r="EK102" s="16"/>
      <c r="EL102" s="16"/>
      <c r="EM102" s="16"/>
      <c r="EN102" s="16"/>
      <c r="EO102" s="16"/>
      <c r="EP102" s="16"/>
      <c r="EQ102" s="16"/>
      <c r="ER102" s="16"/>
      <c r="ES102" s="16"/>
      <c r="ET102" s="16"/>
      <c r="EU102" s="16"/>
      <c r="EV102" s="16"/>
      <c r="EW102" s="16"/>
      <c r="EX102" s="16"/>
      <c r="EY102" s="16"/>
      <c r="EZ102" s="16"/>
      <c r="FA102" s="16"/>
      <c r="FB102" s="16"/>
      <c r="FC102" s="16"/>
      <c r="FD102" s="16"/>
      <c r="FE102" s="16"/>
      <c r="FF102" s="16"/>
      <c r="FG102" s="16"/>
      <c r="FH102" s="16"/>
      <c r="FI102" s="16"/>
      <c r="FJ102" s="16"/>
      <c r="FK102" s="16"/>
      <c r="FL102" s="16"/>
      <c r="FM102" s="16"/>
      <c r="FN102" s="16"/>
      <c r="FO102" s="16"/>
      <c r="FP102" s="16"/>
      <c r="FQ102" s="16"/>
      <c r="FR102" s="16"/>
      <c r="FS102" s="16"/>
      <c r="FT102" s="16"/>
      <c r="FU102" s="16"/>
      <c r="FV102" s="16"/>
      <c r="FW102" s="16"/>
      <c r="FX102" s="16"/>
      <c r="FY102" s="16"/>
      <c r="FZ102" s="16"/>
      <c r="GA102" s="16"/>
      <c r="GB102" s="16"/>
      <c r="GC102" s="16"/>
      <c r="GD102" s="16"/>
      <c r="GE102" s="16"/>
      <c r="GF102" s="16"/>
      <c r="GG102" s="16"/>
      <c r="GH102" s="16"/>
      <c r="GI102" s="16"/>
      <c r="GJ102" s="16"/>
      <c r="GK102" s="16"/>
      <c r="GL102" s="16"/>
      <c r="GM102" s="16"/>
      <c r="GN102" s="16"/>
      <c r="GO102" s="16"/>
      <c r="GP102" s="16"/>
      <c r="GQ102" s="16"/>
      <c r="GR102" s="16"/>
      <c r="GS102" s="16"/>
      <c r="GT102" s="16"/>
      <c r="GU102" s="16"/>
      <c r="GV102" s="16"/>
      <c r="GW102" s="16"/>
      <c r="GX102" s="16"/>
      <c r="GY102" s="16"/>
      <c r="GZ102" s="16"/>
      <c r="HA102" s="16"/>
      <c r="HB102" s="16"/>
      <c r="HC102" s="16"/>
      <c r="HD102" s="16"/>
      <c r="HE102" s="16"/>
      <c r="HF102" s="16"/>
      <c r="HG102" s="16"/>
      <c r="HH102" s="16"/>
      <c r="HI102" s="16"/>
      <c r="HJ102" s="16"/>
      <c r="HK102" s="16"/>
      <c r="HL102" s="16"/>
      <c r="HM102" s="16"/>
      <c r="HN102" s="16"/>
      <c r="HO102" s="16"/>
      <c r="HP102" s="16"/>
      <c r="HQ102" s="16"/>
      <c r="HR102" s="16"/>
      <c r="HS102" s="16"/>
      <c r="HT102" s="16"/>
      <c r="HU102" s="16"/>
      <c r="HV102" s="16"/>
      <c r="HW102" s="16"/>
      <c r="HX102" s="16"/>
      <c r="HY102" s="16"/>
      <c r="HZ102" s="16"/>
      <c r="IA102" s="16"/>
      <c r="IB102" s="16"/>
      <c r="IC102" s="16"/>
      <c r="ID102" s="16"/>
      <c r="IE102" s="16"/>
      <c r="IF102" s="16"/>
      <c r="IG102" s="16"/>
      <c r="IH102" s="16"/>
      <c r="II102" s="16"/>
      <c r="IJ102" s="16"/>
      <c r="IK102" s="16"/>
      <c r="IL102" s="16"/>
      <c r="IM102" s="16"/>
      <c r="IN102" s="16"/>
      <c r="IO102" s="16"/>
      <c r="IP102" s="16"/>
      <c r="IQ102" s="16"/>
      <c r="IR102" s="16"/>
      <c r="IS102" s="16"/>
      <c r="IT102" s="16"/>
      <c r="IU102" s="16"/>
      <c r="IV102" s="16"/>
      <c r="IW102" s="16"/>
      <c r="IX102" s="16"/>
      <c r="IY102" s="16"/>
      <c r="IZ102" s="16"/>
      <c r="JA102" s="16"/>
      <c r="JB102" s="16"/>
      <c r="JC102" s="16"/>
      <c r="JD102" s="16"/>
      <c r="JE102" s="16"/>
      <c r="JF102" s="16"/>
      <c r="JG102" s="16"/>
      <c r="JH102" s="16"/>
      <c r="JI102" s="16"/>
      <c r="JJ102" s="16"/>
      <c r="JK102" s="16"/>
      <c r="JL102" s="16"/>
      <c r="JM102" s="16"/>
      <c r="JN102" s="16"/>
      <c r="JO102" s="16"/>
      <c r="JP102" s="16"/>
      <c r="JQ102" s="16"/>
      <c r="JR102" s="16"/>
      <c r="JS102" s="16"/>
      <c r="JT102" s="16"/>
      <c r="JU102" s="16"/>
      <c r="JV102" s="16"/>
      <c r="JW102" s="16"/>
      <c r="JX102" s="16"/>
      <c r="JY102" s="16"/>
      <c r="JZ102" s="16"/>
      <c r="KA102" s="16"/>
      <c r="KB102" s="16"/>
      <c r="KC102" s="16"/>
      <c r="KD102" s="16"/>
      <c r="KE102" s="16"/>
      <c r="KF102" s="16"/>
      <c r="KG102" s="16"/>
      <c r="KH102" s="16"/>
      <c r="KI102" s="16"/>
      <c r="KJ102" s="16"/>
      <c r="KK102" s="16"/>
      <c r="KL102" s="16"/>
      <c r="KM102" s="16"/>
      <c r="KN102" s="16"/>
      <c r="KO102" s="16"/>
      <c r="KP102" s="16"/>
      <c r="KQ102" s="16"/>
      <c r="KR102" s="16"/>
      <c r="KS102" s="16"/>
      <c r="KT102" s="16"/>
      <c r="KU102" s="16"/>
      <c r="KV102" s="16"/>
      <c r="KW102" s="16"/>
      <c r="KX102" s="16"/>
      <c r="KY102" s="16"/>
      <c r="KZ102" s="16"/>
      <c r="LA102" s="16"/>
      <c r="LB102" s="16"/>
      <c r="LC102" s="16"/>
      <c r="LD102" s="16"/>
      <c r="LE102" s="16"/>
      <c r="LF102" s="16"/>
      <c r="LG102" s="16"/>
      <c r="LH102" s="16"/>
      <c r="LI102" s="16"/>
      <c r="LJ102" s="16"/>
      <c r="LK102" s="16"/>
      <c r="LL102" s="16"/>
      <c r="LM102" s="16"/>
      <c r="LN102" s="16"/>
      <c r="LO102" s="16"/>
      <c r="LP102" s="16"/>
      <c r="LQ102" s="16"/>
      <c r="LR102" s="16"/>
      <c r="LS102" s="16"/>
      <c r="LT102" s="16"/>
      <c r="LU102" s="16"/>
      <c r="LV102" s="16"/>
      <c r="LW102" s="16"/>
      <c r="LX102" s="16"/>
      <c r="LY102" s="16"/>
      <c r="LZ102" s="16"/>
      <c r="MA102" s="16"/>
      <c r="MB102" s="16"/>
      <c r="MC102" s="16"/>
      <c r="MD102" s="16"/>
      <c r="ME102" s="16"/>
      <c r="MF102" s="16"/>
      <c r="MG102" s="16"/>
      <c r="MH102" s="16"/>
      <c r="MI102" s="16"/>
      <c r="MJ102" s="16"/>
      <c r="MK102" s="16"/>
      <c r="ML102" s="16"/>
      <c r="MM102" s="16"/>
      <c r="MN102" s="16"/>
      <c r="MO102" s="16"/>
      <c r="MP102" s="16"/>
      <c r="MQ102" s="16"/>
      <c r="MR102" s="16"/>
      <c r="MS102" s="16"/>
      <c r="MT102" s="16"/>
      <c r="MU102" s="16"/>
      <c r="MV102" s="16"/>
      <c r="MW102" s="16"/>
      <c r="MX102" s="16"/>
      <c r="MY102" s="16"/>
      <c r="MZ102" s="16"/>
      <c r="NA102" s="16"/>
      <c r="NB102" s="16"/>
      <c r="NC102" s="16"/>
      <c r="ND102" s="16"/>
      <c r="NE102" s="16"/>
      <c r="NF102" s="16"/>
      <c r="NG102" s="16"/>
      <c r="NH102" s="16"/>
      <c r="NI102" s="16"/>
      <c r="NJ102" s="16"/>
      <c r="NK102" s="16"/>
      <c r="NL102" s="16"/>
      <c r="NM102" s="16"/>
      <c r="NN102" s="16"/>
      <c r="NO102" s="16"/>
      <c r="NP102" s="16"/>
      <c r="NQ102" s="16"/>
      <c r="NR102" s="16"/>
      <c r="NS102" s="16"/>
      <c r="NT102" s="16"/>
      <c r="NU102" s="16"/>
      <c r="NV102" s="16"/>
      <c r="NW102" s="16"/>
      <c r="NX102" s="16"/>
      <c r="NY102" s="16"/>
      <c r="NZ102" s="16"/>
      <c r="OA102" s="16"/>
      <c r="OB102" s="16"/>
      <c r="OC102" s="16"/>
      <c r="OD102" s="16"/>
      <c r="OE102" s="16"/>
      <c r="OF102" s="16"/>
      <c r="OG102" s="16"/>
      <c r="OH102" s="16"/>
      <c r="OI102" s="16"/>
      <c r="OJ102" s="16"/>
      <c r="OK102" s="16"/>
      <c r="OL102" s="16"/>
      <c r="OM102" s="16"/>
      <c r="ON102" s="16"/>
      <c r="OO102" s="16"/>
      <c r="OP102" s="16"/>
      <c r="OQ102" s="16"/>
      <c r="OR102" s="16"/>
      <c r="OS102" s="16"/>
      <c r="OT102" s="16"/>
      <c r="OU102" s="16"/>
      <c r="OV102" s="16"/>
      <c r="OW102" s="16"/>
      <c r="OX102" s="16"/>
      <c r="OY102" s="16"/>
      <c r="OZ102" s="16"/>
      <c r="PA102" s="16"/>
      <c r="PB102" s="16"/>
      <c r="PC102" s="16"/>
      <c r="PD102" s="16"/>
      <c r="PE102" s="16"/>
      <c r="PF102" s="16"/>
      <c r="PG102" s="16"/>
      <c r="PH102" s="16"/>
      <c r="PI102" s="16"/>
      <c r="PJ102" s="16"/>
      <c r="PK102" s="16"/>
      <c r="PL102" s="16"/>
      <c r="PM102" s="16"/>
      <c r="PN102" s="16"/>
      <c r="PO102" s="16"/>
      <c r="PP102" s="16"/>
      <c r="PQ102" s="16"/>
      <c r="PR102" s="16"/>
      <c r="PS102" s="16"/>
      <c r="PT102" s="16"/>
      <c r="PU102" s="16"/>
      <c r="PV102" s="16"/>
      <c r="PW102" s="16"/>
      <c r="PX102" s="16"/>
      <c r="PY102" s="16"/>
      <c r="PZ102" s="16"/>
      <c r="QA102" s="16"/>
      <c r="QB102" s="16"/>
      <c r="QC102" s="16"/>
      <c r="QD102" s="16"/>
      <c r="QE102" s="16"/>
      <c r="QF102" s="16"/>
      <c r="QG102" s="16"/>
      <c r="QH102" s="16"/>
      <c r="QI102" s="16"/>
      <c r="QJ102" s="16"/>
      <c r="QK102" s="16"/>
      <c r="QL102" s="16"/>
      <c r="QM102" s="16"/>
      <c r="QN102" s="16"/>
      <c r="QO102" s="16"/>
      <c r="QP102" s="16"/>
      <c r="QQ102" s="16"/>
      <c r="QR102" s="16"/>
      <c r="QS102" s="16"/>
      <c r="QT102" s="16"/>
      <c r="QU102" s="16"/>
      <c r="QV102" s="16"/>
      <c r="QW102" s="16"/>
      <c r="QX102" s="16"/>
      <c r="QY102" s="16"/>
      <c r="QZ102" s="16"/>
      <c r="RA102" s="16"/>
      <c r="RB102" s="16"/>
      <c r="RC102" s="16"/>
      <c r="RD102" s="16"/>
      <c r="RE102" s="16"/>
      <c r="RF102" s="16"/>
      <c r="RG102" s="16"/>
      <c r="RH102" s="16"/>
      <c r="RI102" s="16"/>
      <c r="RJ102" s="16"/>
      <c r="RK102" s="16"/>
      <c r="RL102" s="16"/>
      <c r="RM102" s="16"/>
      <c r="RN102" s="16"/>
      <c r="RO102" s="16"/>
      <c r="RP102" s="16"/>
      <c r="RQ102" s="16"/>
      <c r="RR102" s="16"/>
      <c r="RS102" s="16"/>
      <c r="RT102" s="16"/>
      <c r="RU102" s="16"/>
      <c r="RV102" s="16"/>
      <c r="RW102" s="16"/>
      <c r="RX102" s="16"/>
      <c r="RY102" s="16"/>
      <c r="RZ102" s="16"/>
      <c r="SA102" s="16"/>
      <c r="SB102" s="16"/>
      <c r="SC102" s="16"/>
      <c r="SD102" s="16"/>
      <c r="SE102" s="16"/>
      <c r="SF102" s="16"/>
      <c r="SG102" s="16"/>
      <c r="SH102" s="16"/>
      <c r="SI102" s="16"/>
      <c r="SJ102" s="16"/>
      <c r="SK102" s="16"/>
      <c r="SL102" s="16"/>
      <c r="SM102" s="16"/>
      <c r="SN102" s="16"/>
      <c r="SO102" s="16"/>
      <c r="SP102" s="16"/>
      <c r="SQ102" s="16"/>
      <c r="SR102" s="16"/>
      <c r="SS102" s="16"/>
      <c r="ST102" s="16"/>
      <c r="SU102" s="16"/>
      <c r="SV102" s="16"/>
      <c r="SW102" s="16"/>
      <c r="SX102" s="16"/>
      <c r="SY102" s="16"/>
      <c r="SZ102" s="16"/>
      <c r="TA102" s="16"/>
      <c r="TB102" s="16"/>
      <c r="TC102" s="16"/>
      <c r="TD102" s="16"/>
      <c r="TE102" s="16"/>
      <c r="TF102" s="16"/>
      <c r="TG102" s="16"/>
      <c r="TH102" s="16"/>
      <c r="TI102" s="16"/>
      <c r="TJ102" s="16"/>
      <c r="TK102" s="16"/>
      <c r="TL102" s="16"/>
      <c r="TM102" s="16"/>
      <c r="TN102" s="16"/>
      <c r="TO102" s="16"/>
      <c r="TP102" s="16"/>
      <c r="TQ102" s="16"/>
      <c r="TR102" s="16"/>
      <c r="TS102" s="16"/>
      <c r="TT102" s="16"/>
      <c r="TU102" s="16"/>
      <c r="TV102" s="16"/>
      <c r="TW102" s="16"/>
      <c r="TX102" s="16"/>
      <c r="TY102" s="16"/>
      <c r="TZ102" s="16"/>
      <c r="UA102" s="16"/>
      <c r="UB102" s="16"/>
      <c r="UC102" s="16"/>
      <c r="UD102" s="16"/>
      <c r="UE102" s="16"/>
      <c r="UF102" s="16"/>
      <c r="UG102" s="16"/>
      <c r="UH102" s="16"/>
      <c r="UI102" s="16"/>
      <c r="UJ102" s="16"/>
      <c r="UK102" s="16"/>
      <c r="UL102" s="16"/>
      <c r="UM102" s="16"/>
      <c r="UN102" s="16"/>
      <c r="UO102" s="16"/>
      <c r="UP102" s="16"/>
      <c r="UQ102" s="16"/>
      <c r="UR102" s="16"/>
      <c r="US102" s="16"/>
      <c r="UT102" s="16"/>
      <c r="UU102" s="16"/>
      <c r="UV102" s="16"/>
      <c r="UW102" s="16"/>
      <c r="UX102" s="16"/>
      <c r="UY102" s="16"/>
      <c r="UZ102" s="16"/>
      <c r="VA102" s="16"/>
      <c r="VB102" s="16"/>
      <c r="VC102" s="16"/>
      <c r="VD102" s="16"/>
      <c r="VE102" s="16"/>
      <c r="VF102" s="16"/>
      <c r="VG102" s="16"/>
      <c r="VH102" s="16"/>
      <c r="VI102" s="16"/>
      <c r="VJ102" s="16"/>
      <c r="VK102" s="16"/>
      <c r="VL102" s="16"/>
      <c r="VM102" s="16"/>
      <c r="VN102" s="16"/>
      <c r="VO102" s="16"/>
      <c r="VP102" s="16"/>
      <c r="VQ102" s="16"/>
      <c r="VR102" s="16"/>
      <c r="VS102" s="16"/>
      <c r="VT102" s="16"/>
      <c r="VU102" s="16"/>
      <c r="VV102" s="16"/>
      <c r="VW102" s="16"/>
      <c r="VX102" s="16"/>
      <c r="VY102" s="16"/>
      <c r="VZ102" s="16"/>
      <c r="WA102" s="16"/>
      <c r="WB102" s="16"/>
      <c r="WC102" s="16"/>
      <c r="WD102" s="16"/>
      <c r="WE102" s="16"/>
      <c r="WF102" s="16"/>
      <c r="WG102" s="16"/>
      <c r="WH102" s="16"/>
      <c r="WI102" s="16"/>
      <c r="WJ102" s="16"/>
      <c r="WK102" s="16"/>
      <c r="WL102" s="16"/>
      <c r="WM102" s="16"/>
      <c r="WN102" s="16"/>
      <c r="WO102" s="16"/>
      <c r="WP102" s="16"/>
      <c r="WQ102" s="16"/>
      <c r="WR102" s="16"/>
      <c r="WS102" s="16"/>
      <c r="WT102" s="16"/>
      <c r="WU102" s="16"/>
      <c r="WV102" s="16"/>
      <c r="WW102" s="16"/>
      <c r="WX102" s="16"/>
      <c r="WY102" s="16"/>
      <c r="WZ102" s="16"/>
      <c r="XA102" s="16"/>
      <c r="XB102" s="16"/>
      <c r="XC102" s="16"/>
      <c r="XD102" s="16"/>
      <c r="XE102" s="16"/>
      <c r="XF102" s="16"/>
      <c r="XG102" s="16"/>
      <c r="XH102" s="16"/>
      <c r="XI102" s="16"/>
      <c r="XJ102" s="16"/>
      <c r="XK102" s="16"/>
      <c r="XL102" s="16"/>
      <c r="XM102" s="16"/>
      <c r="XN102" s="16"/>
      <c r="XO102" s="16"/>
      <c r="XP102" s="16"/>
      <c r="XQ102" s="16"/>
      <c r="XR102" s="16"/>
      <c r="XS102" s="16"/>
      <c r="XT102" s="16"/>
      <c r="XU102" s="16"/>
      <c r="XV102" s="16"/>
      <c r="XW102" s="16"/>
      <c r="XX102" s="16"/>
      <c r="XY102" s="16"/>
      <c r="XZ102" s="16"/>
      <c r="YA102" s="16"/>
      <c r="YB102" s="16"/>
      <c r="YC102" s="16"/>
      <c r="YD102" s="16"/>
      <c r="YE102" s="16"/>
      <c r="YF102" s="16"/>
      <c r="YG102" s="16"/>
      <c r="YH102" s="16"/>
      <c r="YI102" s="16"/>
      <c r="YJ102" s="16"/>
      <c r="YK102" s="16"/>
      <c r="YL102" s="16"/>
      <c r="YM102" s="16"/>
      <c r="YN102" s="16"/>
      <c r="YO102" s="16"/>
      <c r="YP102" s="16"/>
      <c r="YQ102" s="16"/>
      <c r="YR102" s="16"/>
      <c r="YS102" s="16"/>
      <c r="YT102" s="16"/>
      <c r="YU102" s="16"/>
      <c r="YV102" s="16"/>
      <c r="YW102" s="16"/>
      <c r="YX102" s="16"/>
      <c r="YY102" s="16"/>
      <c r="YZ102" s="16"/>
      <c r="ZA102" s="16"/>
      <c r="ZB102" s="16"/>
      <c r="ZC102" s="16"/>
      <c r="ZD102" s="16"/>
      <c r="ZE102" s="16"/>
      <c r="ZF102" s="16"/>
      <c r="ZG102" s="16"/>
      <c r="ZH102" s="16"/>
      <c r="ZI102" s="16"/>
      <c r="ZJ102" s="16"/>
      <c r="ZK102" s="16"/>
      <c r="ZL102" s="16"/>
      <c r="ZM102" s="16"/>
      <c r="ZN102" s="16"/>
      <c r="ZO102" s="16"/>
      <c r="ZP102" s="16"/>
      <c r="ZQ102" s="16"/>
      <c r="ZR102" s="16"/>
      <c r="ZS102" s="16"/>
      <c r="ZT102" s="16"/>
      <c r="ZU102" s="16"/>
      <c r="ZV102" s="16"/>
      <c r="ZW102" s="16"/>
      <c r="ZX102" s="16"/>
      <c r="ZY102" s="16"/>
      <c r="ZZ102" s="16"/>
      <c r="AAA102" s="16"/>
      <c r="AAB102" s="16"/>
      <c r="AAC102" s="16"/>
      <c r="AAD102" s="16"/>
      <c r="AAE102" s="16"/>
      <c r="AAF102" s="16"/>
      <c r="AAG102" s="16"/>
      <c r="AAH102" s="16"/>
      <c r="AAI102" s="16"/>
      <c r="AAJ102" s="16"/>
      <c r="AAK102" s="16"/>
      <c r="AAL102" s="16"/>
      <c r="AAM102" s="16"/>
      <c r="AAN102" s="16"/>
      <c r="AAO102" s="16"/>
      <c r="AAP102" s="16"/>
      <c r="AAQ102" s="16"/>
      <c r="AAR102" s="16"/>
      <c r="AAS102" s="16"/>
      <c r="AAT102" s="16"/>
      <c r="AAU102" s="16"/>
      <c r="AAV102" s="16"/>
      <c r="AAW102" s="16"/>
      <c r="AAX102" s="16"/>
      <c r="AAY102" s="16"/>
      <c r="AAZ102" s="16"/>
      <c r="ABA102" s="16"/>
      <c r="ABB102" s="16"/>
      <c r="ABC102" s="16"/>
      <c r="ABD102" s="16"/>
      <c r="ABE102" s="16"/>
      <c r="ABF102" s="16"/>
      <c r="ABG102" s="16"/>
      <c r="ABH102" s="16"/>
      <c r="ABI102" s="16"/>
      <c r="ABJ102" s="16"/>
      <c r="ABK102" s="16"/>
      <c r="ABL102" s="16"/>
      <c r="ABM102" s="16"/>
      <c r="ABN102" s="16"/>
      <c r="ABO102" s="16"/>
      <c r="ABP102" s="16"/>
      <c r="ABQ102" s="16"/>
      <c r="ABR102" s="16"/>
      <c r="ABS102" s="16"/>
      <c r="ABT102" s="16"/>
      <c r="ABU102" s="16"/>
      <c r="ABV102" s="16"/>
      <c r="ABW102" s="16"/>
      <c r="ABX102" s="16"/>
      <c r="ABY102" s="16"/>
      <c r="ABZ102" s="16"/>
      <c r="ACA102" s="16"/>
      <c r="ACB102" s="16"/>
      <c r="ACC102" s="16"/>
      <c r="ACD102" s="16"/>
      <c r="ACE102" s="16"/>
      <c r="ACF102" s="16"/>
      <c r="ACG102" s="16"/>
      <c r="ACH102" s="16"/>
      <c r="ACI102" s="16"/>
      <c r="ACJ102" s="16"/>
      <c r="ACK102" s="16"/>
      <c r="ACL102" s="16"/>
      <c r="ACM102" s="16"/>
      <c r="ACN102" s="16"/>
      <c r="ACO102" s="16"/>
      <c r="ACP102" s="16"/>
      <c r="ACQ102" s="16"/>
      <c r="ACR102" s="16"/>
      <c r="ACS102" s="16"/>
      <c r="ACT102" s="16"/>
      <c r="ACU102" s="16"/>
      <c r="ACV102" s="16"/>
      <c r="ACW102" s="16"/>
      <c r="ACX102" s="16"/>
      <c r="ACY102" s="16"/>
      <c r="ACZ102" s="16"/>
      <c r="ADA102" s="16"/>
      <c r="ADB102" s="16"/>
      <c r="ADC102" s="16"/>
      <c r="ADD102" s="16"/>
      <c r="ADE102" s="16"/>
      <c r="ADF102" s="16"/>
      <c r="ADG102" s="16"/>
      <c r="ADH102" s="16"/>
      <c r="ADI102" s="16"/>
      <c r="ADJ102" s="16"/>
      <c r="ADK102" s="16"/>
      <c r="ADL102" s="16"/>
      <c r="ADM102" s="16"/>
      <c r="ADN102" s="16"/>
      <c r="ADO102" s="16"/>
      <c r="ADP102" s="16"/>
      <c r="ADQ102" s="16"/>
      <c r="ADR102" s="16"/>
      <c r="ADS102" s="16"/>
      <c r="ADT102" s="16"/>
      <c r="ADU102" s="16"/>
      <c r="ADV102" s="16"/>
      <c r="ADW102" s="16"/>
      <c r="ADX102" s="16"/>
      <c r="ADY102" s="16"/>
      <c r="ADZ102" s="16"/>
      <c r="AEA102" s="16"/>
      <c r="AEB102" s="16"/>
      <c r="AEC102" s="16"/>
      <c r="AED102" s="16"/>
      <c r="AEE102" s="16"/>
      <c r="AEF102" s="16"/>
      <c r="AEG102" s="16"/>
      <c r="AEH102" s="16"/>
      <c r="AEI102" s="16"/>
      <c r="AEJ102" s="16"/>
      <c r="AEK102" s="16"/>
      <c r="AEL102" s="16"/>
      <c r="AEM102" s="16"/>
      <c r="AEN102" s="16"/>
      <c r="AEO102" s="16"/>
      <c r="AEP102" s="16"/>
      <c r="AEQ102" s="16"/>
      <c r="AER102" s="16"/>
      <c r="AES102" s="16"/>
      <c r="AET102" s="16"/>
      <c r="AEU102" s="16"/>
      <c r="AEV102" s="16"/>
      <c r="AEW102" s="16"/>
      <c r="AEX102" s="16"/>
      <c r="AEY102" s="16"/>
      <c r="AEZ102" s="16"/>
      <c r="AFA102" s="16"/>
      <c r="AFB102" s="16"/>
      <c r="AFC102" s="16"/>
      <c r="AFD102" s="16"/>
      <c r="AFE102" s="16"/>
      <c r="AFF102" s="16"/>
      <c r="AFG102" s="16"/>
      <c r="AFH102" s="16"/>
      <c r="AFI102" s="16"/>
      <c r="AFJ102" s="16"/>
      <c r="AFK102" s="16"/>
      <c r="AFL102" s="16"/>
      <c r="AFM102" s="16"/>
      <c r="AFN102" s="16"/>
      <c r="AFO102" s="16"/>
      <c r="AFP102" s="16"/>
      <c r="AFQ102" s="16"/>
      <c r="AFR102" s="16"/>
      <c r="AFS102" s="16"/>
      <c r="AFT102" s="16"/>
      <c r="AFU102" s="16"/>
      <c r="AFV102" s="16"/>
      <c r="AFW102" s="16"/>
      <c r="AFX102" s="16"/>
      <c r="AFY102" s="16"/>
      <c r="AFZ102" s="16"/>
      <c r="AGA102" s="16"/>
      <c r="AGB102" s="16"/>
      <c r="AGC102" s="16"/>
      <c r="AGD102" s="16"/>
      <c r="AGE102" s="16"/>
      <c r="AGF102" s="16"/>
      <c r="AGG102" s="16"/>
      <c r="AGH102" s="16"/>
      <c r="AGI102" s="16"/>
      <c r="AGJ102" s="16"/>
      <c r="AGK102" s="16"/>
      <c r="AGL102" s="16"/>
      <c r="AGM102" s="16"/>
      <c r="AGN102" s="16"/>
      <c r="AGO102" s="16"/>
      <c r="AGP102" s="16"/>
      <c r="AGQ102" s="16"/>
      <c r="AGR102" s="16"/>
      <c r="AGS102" s="16"/>
      <c r="AGT102" s="16"/>
      <c r="AGU102" s="16"/>
      <c r="AGV102" s="16"/>
      <c r="AGW102" s="16"/>
      <c r="AGX102" s="16"/>
      <c r="AGY102" s="16"/>
      <c r="AGZ102" s="16"/>
      <c r="AHA102" s="16"/>
      <c r="AHB102" s="16"/>
      <c r="AHC102" s="16"/>
      <c r="AHD102" s="16"/>
      <c r="AHE102" s="16"/>
      <c r="AHF102" s="16"/>
      <c r="AHG102" s="16"/>
      <c r="AHH102" s="16"/>
      <c r="AHI102" s="16"/>
      <c r="AHJ102" s="16"/>
      <c r="AHK102" s="16"/>
      <c r="AHL102" s="16"/>
      <c r="AHM102" s="16"/>
      <c r="AHN102" s="16"/>
      <c r="AHO102" s="16"/>
      <c r="AHP102" s="16"/>
      <c r="AHQ102" s="16"/>
      <c r="AHR102" s="16"/>
      <c r="AHS102" s="16"/>
      <c r="AHT102" s="16"/>
      <c r="AHU102" s="16"/>
      <c r="AHV102" s="16"/>
      <c r="AHW102" s="16"/>
      <c r="AHX102" s="16"/>
      <c r="AHY102" s="16"/>
      <c r="AHZ102" s="16"/>
      <c r="AIA102" s="16"/>
      <c r="AIB102" s="16"/>
      <c r="AIC102" s="16"/>
      <c r="AID102" s="16"/>
      <c r="AIE102" s="16"/>
      <c r="AIF102" s="16"/>
      <c r="AIG102" s="16"/>
      <c r="AIH102" s="16"/>
      <c r="AII102" s="16"/>
      <c r="AIJ102" s="16"/>
      <c r="AIK102" s="16"/>
      <c r="AIL102" s="16"/>
      <c r="AIM102" s="16"/>
      <c r="AIN102" s="16"/>
      <c r="AIO102" s="16"/>
      <c r="AIP102" s="16"/>
      <c r="AIQ102" s="16"/>
      <c r="AIR102" s="16"/>
      <c r="AIS102" s="16"/>
      <c r="AIT102" s="16"/>
      <c r="AIU102" s="16"/>
      <c r="AIV102" s="16"/>
      <c r="AIW102" s="16"/>
      <c r="AIX102" s="16"/>
      <c r="AIY102" s="16"/>
      <c r="AIZ102" s="16"/>
      <c r="AJA102" s="16"/>
      <c r="AJB102" s="16"/>
      <c r="AJC102" s="16"/>
      <c r="AJD102" s="16"/>
      <c r="AJE102" s="16"/>
      <c r="AJF102" s="16"/>
      <c r="AJG102" s="16"/>
      <c r="AJH102" s="16"/>
      <c r="AJI102" s="16"/>
      <c r="AJJ102" s="16"/>
      <c r="AJK102" s="16"/>
      <c r="AJL102" s="16"/>
      <c r="AJM102" s="16"/>
      <c r="AJN102" s="16"/>
      <c r="AJO102" s="16"/>
      <c r="AJP102" s="16"/>
      <c r="AJQ102" s="16"/>
      <c r="AJR102" s="16"/>
      <c r="AJS102" s="16"/>
      <c r="AJT102" s="16"/>
      <c r="AJU102" s="16"/>
      <c r="AJV102" s="16"/>
      <c r="AJW102" s="16"/>
      <c r="AJX102" s="16"/>
      <c r="AJY102" s="16"/>
      <c r="AJZ102" s="16"/>
      <c r="AKA102" s="16"/>
      <c r="AKB102" s="16"/>
      <c r="AKC102" s="16"/>
      <c r="AKD102" s="16"/>
      <c r="AKE102" s="16"/>
      <c r="AKF102" s="16"/>
      <c r="AKG102" s="16"/>
      <c r="AKH102" s="16"/>
      <c r="AKI102" s="16"/>
      <c r="AKJ102" s="16"/>
      <c r="AKK102" s="16"/>
      <c r="AKL102" s="16"/>
      <c r="AKM102" s="16"/>
      <c r="AKN102" s="16"/>
      <c r="AKO102" s="16"/>
      <c r="AKP102" s="16"/>
      <c r="AKQ102" s="16"/>
      <c r="AKR102" s="16"/>
      <c r="AKS102" s="16"/>
      <c r="AKT102" s="16"/>
      <c r="AKU102" s="16"/>
      <c r="AKV102" s="16"/>
      <c r="AKW102" s="16"/>
      <c r="AKX102" s="16"/>
      <c r="AKY102" s="16"/>
      <c r="AKZ102" s="16"/>
      <c r="ALA102" s="16"/>
      <c r="ALB102" s="16"/>
      <c r="ALC102" s="16"/>
      <c r="ALD102" s="16"/>
      <c r="ALE102" s="16"/>
      <c r="ALF102" s="16"/>
      <c r="ALG102" s="16"/>
      <c r="ALH102" s="16"/>
      <c r="ALI102" s="16"/>
      <c r="ALJ102" s="16"/>
      <c r="ALK102" s="16"/>
      <c r="ALL102" s="16"/>
    </row>
    <row r="104" spans="1:1000" x14ac:dyDescent="0.2">
      <c r="H104" s="122" t="s">
        <v>205</v>
      </c>
      <c r="X104" s="22"/>
      <c r="Y104" s="16"/>
      <c r="AA104" s="22"/>
      <c r="AB104" s="16"/>
      <c r="AC104" s="41"/>
      <c r="AE104" s="22"/>
    </row>
    <row r="105" spans="1:1000" customFormat="1" ht="12.75" x14ac:dyDescent="0.2">
      <c r="A105" s="41" t="str">
        <f ca="1">IF(_xll.TM1RPTELLEV($H$132,$H105)=0,"Root",IF(OR(_xll.ELLEV($B$10,$H105)=0,_xll.TM1RPTELLEV($H$132,$H105)+1&gt;=VALUE($L$29)),"Base","Default"))</f>
        <v>Root</v>
      </c>
      <c r="B105" s="16"/>
      <c r="C105" s="16" t="str">
        <f ca="1">_xll.DBRW($G$16,$H105,C$38)</f>
        <v/>
      </c>
      <c r="D105" s="16">
        <f ca="1">_xll.DBRW($D$16,E$7,$H$33,$E$9,$H105,$D$11,$H$34,$D$38)</f>
        <v>0</v>
      </c>
      <c r="E105" s="25">
        <f ca="1">_xll.DBRW($E$16,E$7,$H$33,$E$9,$H105,$D$11,E$38,E$12,E$13)</f>
        <v>0</v>
      </c>
      <c r="F105" s="22"/>
      <c r="H105" s="124" t="s">
        <v>206</v>
      </c>
      <c r="J105" s="125">
        <f ca="1">_xll.DBRW($B$3,J$7,$H$33,$D$9,$H105,$D$11,J$12,J$13)</f>
        <v>0</v>
      </c>
      <c r="K105" s="125">
        <f ca="1">_xll.DBRW($B$3,K$7,$H$33,$D$9,$H105,$D$11,K$12,K$13)</f>
        <v>0</v>
      </c>
      <c r="L105" s="125">
        <f ca="1">_xll.DBRW($B$3,L$7,$H$33,$D$9,$H105,$D$11,L$12,L$13)</f>
        <v>0</v>
      </c>
      <c r="M105" s="125">
        <f ca="1">_xll.DBRW($B$3,M$7,$H$33,$D$9,$H105,$D$11,M$12,M$13)</f>
        <v>0</v>
      </c>
      <c r="N105" s="125">
        <f ca="1">_xll.DBRW($B$3,N$7,$H$33,$D$9,$H105,$D$11,N$12,N$13)</f>
        <v>0.06</v>
      </c>
      <c r="O105" s="125">
        <f ca="1">_xll.DBRW($B$3,O$7,$H$33,$D$9,$H105,$D$11,O$12,O$13)</f>
        <v>0.06</v>
      </c>
      <c r="P105" s="125">
        <f ca="1">_xll.DBRW($B$3,P$7,$H$33,$D$9,$H105,$D$11,P$12,P$13)</f>
        <v>0.06</v>
      </c>
      <c r="Q105" s="125">
        <f ca="1">_xll.DBRW($B$3,Q$7,$H$33,$D$9,$H105,$D$11,Q$12,Q$13)</f>
        <v>0.06</v>
      </c>
      <c r="R105" s="125">
        <f ca="1">_xll.DBRW($B$3,R$7,$H$33,$D$9,$H105,$D$11,R$12,R$13)</f>
        <v>0.06</v>
      </c>
      <c r="S105" s="125">
        <f ca="1">_xll.DBRW($B$3,S$7,$H$33,$D$9,$H105,$D$11,S$12,S$13)</f>
        <v>0.06</v>
      </c>
      <c r="T105" s="125">
        <f ca="1">_xll.DBRW($B$3,T$7,$H$33,$D$9,$H105,$D$11,T$12,T$13)</f>
        <v>0.06</v>
      </c>
      <c r="U105" s="125">
        <f ca="1">_xll.DBRW($B$3,U$7,$H$33,$D$9,$H105,$D$11,U$12,U$13)</f>
        <v>0.06</v>
      </c>
      <c r="V105" s="16"/>
    </row>
    <row r="106" spans="1:1000" customFormat="1" ht="12.75" x14ac:dyDescent="0.2">
      <c r="A106" s="41" t="str">
        <f ca="1">IF(_xll.TM1RPTELLEV($H$132,$H106)=0,"Root",IF(OR(_xll.ELLEV($B$10,$H106)=0,_xll.TM1RPTELLEV($H$132,$H106)+1&gt;=VALUE($L$29)),"Base","Default"))</f>
        <v>Root</v>
      </c>
      <c r="B106" s="16"/>
      <c r="C106" s="16" t="str">
        <f ca="1">_xll.DBRW($G$16,$H106,C$38)</f>
        <v/>
      </c>
      <c r="D106" s="16">
        <f ca="1">_xll.DBRW($D$16,E$7,$H$33,$E$9,$H106,$D$11,$H$34,$D$38)</f>
        <v>0</v>
      </c>
      <c r="E106" s="25">
        <f ca="1">_xll.DBRW($E$16,E$7,$H$33,$E$9,$H106,$D$11,E$38,E$12,E$13)</f>
        <v>0</v>
      </c>
      <c r="F106" s="22"/>
      <c r="H106" s="124" t="s">
        <v>207</v>
      </c>
      <c r="J106" s="125">
        <f ca="1">_xll.DBRW($B$3,J$7,$H$33,$D$9,$H106,$D$11,J$12,J$13)</f>
        <v>0</v>
      </c>
      <c r="K106" s="125">
        <f ca="1">_xll.DBRW($B$3,K$7,$H$33,$D$9,$H106,$D$11,K$12,K$13)</f>
        <v>0</v>
      </c>
      <c r="L106" s="125">
        <f ca="1">_xll.DBRW($B$3,L$7,$H$33,$D$9,$H106,$D$11,L$12,L$13)</f>
        <v>0</v>
      </c>
      <c r="M106" s="125">
        <f ca="1">_xll.DBRW($B$3,M$7,$H$33,$D$9,$H106,$D$11,M$12,M$13)</f>
        <v>0</v>
      </c>
      <c r="N106" s="125">
        <f ca="1">_xll.DBRW($B$3,N$7,$H$33,$D$9,$H106,$D$11,N$12,N$13)</f>
        <v>0.12</v>
      </c>
      <c r="O106" s="125">
        <f ca="1">_xll.DBRW($B$3,O$7,$H$33,$D$9,$H106,$D$11,O$12,O$13)</f>
        <v>0.12</v>
      </c>
      <c r="P106" s="125">
        <f ca="1">_xll.DBRW($B$3,P$7,$H$33,$D$9,$H106,$D$11,P$12,P$13)</f>
        <v>0.12</v>
      </c>
      <c r="Q106" s="125">
        <f ca="1">_xll.DBRW($B$3,Q$7,$H$33,$D$9,$H106,$D$11,Q$12,Q$13)</f>
        <v>0.12</v>
      </c>
      <c r="R106" s="125">
        <f ca="1">_xll.DBRW($B$3,R$7,$H$33,$D$9,$H106,$D$11,R$12,R$13)</f>
        <v>0.12</v>
      </c>
      <c r="S106" s="125">
        <f ca="1">_xll.DBRW($B$3,S$7,$H$33,$D$9,$H106,$D$11,S$12,S$13)</f>
        <v>0.12</v>
      </c>
      <c r="T106" s="125">
        <f ca="1">_xll.DBRW($B$3,T$7,$H$33,$D$9,$H106,$D$11,T$12,T$13)</f>
        <v>0.12</v>
      </c>
      <c r="U106" s="125">
        <f ca="1">_xll.DBRW($B$3,U$7,$H$33,$D$9,$H106,$D$11,U$12,U$13)</f>
        <v>0.12</v>
      </c>
      <c r="V106" s="16"/>
    </row>
    <row r="108" spans="1:1000" customFormat="1" ht="12.75" x14ac:dyDescent="0.2">
      <c r="A108" s="41" t="str">
        <f ca="1">IF(_xll.TM1RPTELLEV($H$132,$H108)=0,"Root",IF(OR(_xll.ELLEV($B$10,$H108)=0,_xll.TM1RPTELLEV($H$132,$H108)+1&gt;=VALUE($L$29)),"Base","Default"))</f>
        <v>Root</v>
      </c>
      <c r="B108" s="16"/>
      <c r="C108" s="16" t="str">
        <f ca="1">_xll.DBRW($G$16,$H108,C$38)</f>
        <v>-1</v>
      </c>
      <c r="D108" s="16">
        <f ca="1">_xll.DBRW($D$16,E$7,$H$33,$E$9,$H108,$D$11,$H$34,$D$38)</f>
        <v>851456</v>
      </c>
      <c r="E108" s="25">
        <f ca="1">_xll.DBRW($E$16,E$7,$H$33,$E$9,$H108,$D$11,E$38,E$12,E$13)</f>
        <v>167347.79880689658</v>
      </c>
      <c r="F108" s="22"/>
      <c r="H108" s="124" t="s">
        <v>209</v>
      </c>
      <c r="J108" s="92">
        <f ca="1">_xll.DBRW($B$3,J$7,$H$33,$E$9,$H108,$D$11,J$12,J$13)</f>
        <v>1133822.4734953633</v>
      </c>
      <c r="K108" s="92">
        <f ca="1">_xll.DBRW($B$3,K$7,$H$33,$E$9,$H108,$D$11,K$12,K$13)</f>
        <v>1653068.9161262161</v>
      </c>
      <c r="L108" s="92">
        <f ca="1">_xll.DBRW($B$3,L$7,$H$33,$E$9,$H108,$D$11,L$12,L$13)</f>
        <v>1188497.2513315002</v>
      </c>
      <c r="M108" s="92">
        <f ca="1">_xll.DBRW($B$3,M$7,$H$33,$E$9,$H108,$D$11,M$12,M$13)</f>
        <v>1170600.5933645763</v>
      </c>
      <c r="N108" s="92">
        <f ca="1">_xll.DBRW($B$3,N$7,$H$33,$E$9,$H108,$D$11,N$12,N$13)</f>
        <v>1205133.2536968864</v>
      </c>
      <c r="O108" s="92">
        <f ca="1">_xll.DBRW($B$3,O$7,$H$33,$E$9,$H108,$D$11,O$12,O$13)</f>
        <v>997523.51713108097</v>
      </c>
      <c r="P108" s="92">
        <f ca="1">_xll.DBRW($B$3,P$7,$H$33,$E$9,$H108,$D$11,P$12,P$13)</f>
        <v>1027089.5939684941</v>
      </c>
      <c r="Q108" s="92">
        <f ca="1">_xll.DBRW($B$3,Q$7,$H$33,$E$9,$H108,$D$11,Q$12,Q$13)</f>
        <v>1477558.1941979178</v>
      </c>
      <c r="R108" s="92">
        <f ca="1">_xll.DBRW($B$3,R$7,$H$33,$E$9,$H108,$D$11,R$12,R$13)</f>
        <v>1019733.4572603875</v>
      </c>
      <c r="S108" s="92">
        <f ca="1">_xll.DBRW($B$3,S$7,$H$33,$E$9,$H108,$D$11,S$12,S$13)</f>
        <v>998341.18117960717</v>
      </c>
      <c r="T108" s="92">
        <f ca="1">_xll.DBRW($B$3,T$7,$H$33,$E$9,$H108,$D$11,T$12,T$13)</f>
        <v>1050919.8415903982</v>
      </c>
      <c r="U108" s="92">
        <f ca="1">_xll.DBRW($B$3,U$7,$H$33,$E$9,$H108,$D$11,U$12,U$13)</f>
        <v>971027.27179707168</v>
      </c>
      <c r="V108" s="16"/>
    </row>
  </sheetData>
  <mergeCells count="3">
    <mergeCell ref="B5:D5"/>
    <mergeCell ref="B15:D15"/>
    <mergeCell ref="B19:D19"/>
  </mergeCells>
  <conditionalFormatting sqref="Y23:Y27">
    <cfRule type="cellIs" dxfId="67" priority="3414" operator="lessThan">
      <formula>0</formula>
    </cfRule>
  </conditionalFormatting>
  <conditionalFormatting sqref="AB23:AB27">
    <cfRule type="cellIs" dxfId="66" priority="3410" operator="lessThan">
      <formula>0</formula>
    </cfRule>
  </conditionalFormatting>
  <conditionalFormatting sqref="I27:V27 J105:U106">
    <cfRule type="expression" dxfId="65" priority="1697">
      <formula>OR($G27&lt;&gt;"",VALUE(I$2)&lt;=VALUE($H$2))</formula>
    </cfRule>
  </conditionalFormatting>
  <conditionalFormatting sqref="Y102">
    <cfRule type="cellIs" dxfId="55" priority="26" operator="lessThan">
      <formula>0</formula>
    </cfRule>
  </conditionalFormatting>
  <conditionalFormatting sqref="AB102">
    <cfRule type="cellIs" dxfId="54" priority="25" operator="lessThan">
      <formula>0</formula>
    </cfRule>
  </conditionalFormatting>
  <conditionalFormatting sqref="Y101 Y98 Y96">
    <cfRule type="cellIs" dxfId="53" priority="24" operator="lessThan">
      <formula>0</formula>
    </cfRule>
  </conditionalFormatting>
  <conditionalFormatting sqref="AB101 AB98 AB96">
    <cfRule type="cellIs" dxfId="52" priority="23" operator="lessThan">
      <formula>0</formula>
    </cfRule>
  </conditionalFormatting>
  <conditionalFormatting sqref="Y99:Y100 Y97 Y95">
    <cfRule type="cellIs" dxfId="51" priority="22" operator="lessThan">
      <formula>0</formula>
    </cfRule>
  </conditionalFormatting>
  <conditionalFormatting sqref="AB99:AB100 AB97 AB95">
    <cfRule type="cellIs" dxfId="50" priority="21" operator="lessThan">
      <formula>0</formula>
    </cfRule>
  </conditionalFormatting>
  <conditionalFormatting sqref="I99:V100 I97:V97 I95:V95">
    <cfRule type="expression" dxfId="49" priority="20">
      <formula>OR($G95&lt;&gt;"",VALUE(I$2)&lt;=VALUE($H$2))</formula>
    </cfRule>
  </conditionalFormatting>
  <conditionalFormatting sqref="Y92">
    <cfRule type="cellIs" dxfId="45" priority="16" operator="lessThan">
      <formula>0</formula>
    </cfRule>
  </conditionalFormatting>
  <conditionalFormatting sqref="AB92">
    <cfRule type="cellIs" dxfId="44" priority="15" operator="lessThan">
      <formula>0</formula>
    </cfRule>
  </conditionalFormatting>
  <conditionalFormatting sqref="Y91 Y88 Y83:Y84 Y81 Y79">
    <cfRule type="cellIs" dxfId="43" priority="14" operator="lessThan">
      <formula>0</formula>
    </cfRule>
  </conditionalFormatting>
  <conditionalFormatting sqref="AB91 AB88 AB83:AB84 AB81 AB79">
    <cfRule type="cellIs" dxfId="42" priority="13" operator="lessThan">
      <formula>0</formula>
    </cfRule>
  </conditionalFormatting>
  <conditionalFormatting sqref="Y89:Y90 Y85:Y87 Y82 Y80 Y75:Y78">
    <cfRule type="cellIs" dxfId="41" priority="12" operator="lessThan">
      <formula>0</formula>
    </cfRule>
  </conditionalFormatting>
  <conditionalFormatting sqref="AB89:AB90 AB85:AB87 AB82 AB80 AB75:AB78">
    <cfRule type="cellIs" dxfId="40" priority="11" operator="lessThan">
      <formula>0</formula>
    </cfRule>
  </conditionalFormatting>
  <conditionalFormatting sqref="I89:V90 I85:V87 I82:V82 I80:V80 I75:V78">
    <cfRule type="expression" dxfId="39" priority="10">
      <formula>OR($G75&lt;&gt;"",VALUE(I$2)&lt;=VALUE($H$2))</formula>
    </cfRule>
  </conditionalFormatting>
  <conditionalFormatting sqref="Y72">
    <cfRule type="cellIs" dxfId="6" priority="7" operator="lessThan">
      <formula>0</formula>
    </cfRule>
  </conditionalFormatting>
  <conditionalFormatting sqref="AB72">
    <cfRule type="cellIs" dxfId="5" priority="6" operator="lessThan">
      <formula>0</formula>
    </cfRule>
  </conditionalFormatting>
  <conditionalFormatting sqref="Y71 Y69 Y65:Y66 Y59:Y60 Y56 Y54 Y51:Y52 Y48 Y45 Y43">
    <cfRule type="cellIs" dxfId="4" priority="5" operator="lessThan">
      <formula>0</formula>
    </cfRule>
  </conditionalFormatting>
  <conditionalFormatting sqref="AB71 AB69 AB65:AB66 AB59:AB60 AB56 AB54 AB51:AB52 AB48 AB45 AB43">
    <cfRule type="cellIs" dxfId="3" priority="4" operator="lessThan">
      <formula>0</formula>
    </cfRule>
  </conditionalFormatting>
  <conditionalFormatting sqref="Y70 Y67:Y68 Y61:Y64 Y57:Y58 Y55 Y53 Y49:Y50 Y46:Y47 Y44 Y40:Y42">
    <cfRule type="cellIs" dxfId="2" priority="3" operator="lessThan">
      <formula>0</formula>
    </cfRule>
  </conditionalFormatting>
  <conditionalFormatting sqref="AB70 AB67:AB68 AB61:AB64 AB57:AB58 AB55 AB53 AB49:AB50 AB46:AB47 AB44 AB40:AB42">
    <cfRule type="cellIs" dxfId="1" priority="2" operator="lessThan">
      <formula>0</formula>
    </cfRule>
  </conditionalFormatting>
  <conditionalFormatting sqref="I70:V70 I67:V68 I61:V64 I57:V58 I55:V55 I53:V53 I49:V50 I46:V47 I44:V44 I40:V42">
    <cfRule type="expression" dxfId="0" priority="1">
      <formula>OR($G40&lt;&gt;"",VALUE(I$2)&lt;=VALUE($H$2))</formula>
    </cfRule>
  </conditionalFormatting>
  <dataValidations disablePrompts="1" count="1">
    <dataValidation type="list" allowBlank="1" showInputMessage="1" showErrorMessage="1" sqref="L33 O29:O30">
      <formula1>"Yes,No"</formula1>
    </dataValidation>
  </dataValidations>
  <printOptions horizontalCentered="1"/>
  <pageMargins left="0.17" right="0.17" top="0.5" bottom="0.5" header="0.3" footer="0.3"/>
  <pageSetup scale="38" fitToHeight="0" orientation="landscape" r:id="rId1"/>
  <headerFooter>
    <oddHeader>&amp;R&amp;D | &amp;T</oddHeader>
    <oddFooter>Page &amp;P of &amp;N</oddFooter>
  </headerFooter>
  <drawing r:id="rId2"/>
  <legacyDrawing r:id="rId3"/>
  <controls>
    <mc:AlternateContent xmlns:mc="http://schemas.openxmlformats.org/markup-compatibility/2006">
      <mc:Choice Requires="x14">
        <control shapeId="1036" r:id="rId4" name="TIButton2">
          <controlPr defaultSize="0" print="0" autoLine="0" autoPict="0" r:id="rId5">
            <anchor moveWithCells="1">
              <from>
                <xdr:col>9</xdr:col>
                <xdr:colOff>666750</xdr:colOff>
                <xdr:row>33</xdr:row>
                <xdr:rowOff>47625</xdr:rowOff>
              </from>
              <to>
                <xdr:col>11</xdr:col>
                <xdr:colOff>428625</xdr:colOff>
                <xdr:row>35</xdr:row>
                <xdr:rowOff>9525</xdr:rowOff>
              </to>
            </anchor>
          </controlPr>
        </control>
      </mc:Choice>
      <mc:Fallback>
        <control shapeId="1036" r:id="rId4" name="TIButton2"/>
      </mc:Fallback>
    </mc:AlternateContent>
    <mc:AlternateContent xmlns:mc="http://schemas.openxmlformats.org/markup-compatibility/2006">
      <mc:Choice Requires="x14">
        <control shapeId="1031" r:id="rId6" name="TIButton1">
          <controlPr defaultSize="0" print="0" autoLine="0" autoPict="0" r:id="rId7">
            <anchor moveWithCells="1">
              <from>
                <xdr:col>8</xdr:col>
                <xdr:colOff>123825</xdr:colOff>
                <xdr:row>33</xdr:row>
                <xdr:rowOff>47625</xdr:rowOff>
              </from>
              <to>
                <xdr:col>9</xdr:col>
                <xdr:colOff>581025</xdr:colOff>
                <xdr:row>35</xdr:row>
                <xdr:rowOff>9525</xdr:rowOff>
              </to>
            </anchor>
          </controlPr>
        </control>
      </mc:Choice>
      <mc:Fallback>
        <control shapeId="1031" r:id="rId6" name="TI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pageSetUpPr fitToPage="1"/>
  </sheetPr>
  <dimension ref="A1:ALL102"/>
  <sheetViews>
    <sheetView showGridLines="0" topLeftCell="A32" zoomScaleNormal="100" workbookViewId="0">
      <pane xSplit="8" ySplit="7" topLeftCell="I39" activePane="bottomRight" state="frozen"/>
      <selection activeCell="F32" sqref="F32"/>
      <selection pane="topRight" activeCell="I32" sqref="I32"/>
      <selection pane="bottomLeft" activeCell="F43" sqref="F43"/>
      <selection pane="bottomRight" activeCell="H72" sqref="H72"/>
    </sheetView>
  </sheetViews>
  <sheetFormatPr defaultRowHeight="12" outlineLevelRow="1" outlineLevelCol="1" x14ac:dyDescent="0.2"/>
  <cols>
    <col min="1" max="1" width="13.85546875" style="16" hidden="1" customWidth="1" outlineLevel="1"/>
    <col min="2" max="2" width="24.140625" style="16" hidden="1" customWidth="1" outlineLevel="1"/>
    <col min="3" max="3" width="10.7109375" style="16" hidden="1" customWidth="1" outlineLevel="1"/>
    <col min="4" max="4" width="17.140625" style="16" hidden="1" customWidth="1" outlineLevel="1"/>
    <col min="5" max="5" width="19" style="25" hidden="1" customWidth="1" outlineLevel="1"/>
    <col min="6" max="6" width="0.85546875" style="22" customWidth="1" collapsed="1"/>
    <col min="7" max="7" width="8.42578125" style="22" customWidth="1"/>
    <col min="8" max="8" width="41.85546875" style="16" customWidth="1"/>
    <col min="9" max="10" width="10.42578125" style="21" customWidth="1"/>
    <col min="11" max="14" width="10.42578125" style="16" customWidth="1"/>
    <col min="15" max="15" width="10.28515625" style="16" customWidth="1"/>
    <col min="16" max="21" width="10.42578125" style="16" customWidth="1"/>
    <col min="22" max="22" width="1.140625" style="16" customWidth="1"/>
    <col min="23" max="23" width="10.42578125" style="16" customWidth="1"/>
    <col min="24" max="24" width="8.85546875" style="22" customWidth="1"/>
    <col min="25" max="25" width="1.140625" style="16" customWidth="1"/>
    <col min="26" max="26" width="10.42578125" style="16" customWidth="1"/>
    <col min="27" max="27" width="8.85546875" style="22" customWidth="1"/>
    <col min="28" max="28" width="1.140625" style="16" customWidth="1"/>
    <col min="29" max="30" width="50.5703125" style="41" customWidth="1"/>
    <col min="31" max="31" width="1.7109375" style="16" customWidth="1"/>
    <col min="32" max="1000" width="0" style="16" hidden="1" customWidth="1"/>
    <col min="1001" max="16384" width="9.140625" style="16"/>
  </cols>
  <sheetData>
    <row r="1" spans="1:30" hidden="1" outlineLevel="1" x14ac:dyDescent="0.2">
      <c r="E1" s="17" t="s">
        <v>36</v>
      </c>
      <c r="F1" s="18"/>
      <c r="G1" s="19"/>
      <c r="H1" s="20"/>
    </row>
    <row r="2" spans="1:30" hidden="1" outlineLevel="1" x14ac:dyDescent="0.2">
      <c r="A2" s="23" t="s">
        <v>0</v>
      </c>
      <c r="B2" s="24" t="s">
        <v>211</v>
      </c>
      <c r="C2" s="16" t="str">
        <f>LEFT(B2,LEN(B2)-1)</f>
        <v>PTR01-AC</v>
      </c>
      <c r="H2" s="12" t="str">
        <f ca="1">IF(_xll.DBR($B$20,$H$3, "Current Year")=_xll.DBR($B$20,$H$34,"Current Year"), _xll.DBR($B$20,$H$3,"MonthNum"), IF(_xll.DBR($B$20,$H$3, "Current Year")&lt;_xll.DBR($B$20,$H$34,"Current Year"), 0, 12 ))</f>
        <v>4</v>
      </c>
      <c r="I2" s="12">
        <v>0</v>
      </c>
      <c r="J2" s="12">
        <v>1</v>
      </c>
      <c r="K2" s="12">
        <v>2</v>
      </c>
      <c r="L2" s="12">
        <v>3</v>
      </c>
      <c r="M2" s="12">
        <v>4</v>
      </c>
      <c r="N2" s="12">
        <v>5</v>
      </c>
      <c r="O2" s="12">
        <v>6</v>
      </c>
      <c r="P2" s="12">
        <v>7</v>
      </c>
      <c r="Q2" s="12">
        <v>8</v>
      </c>
      <c r="R2" s="12">
        <v>9</v>
      </c>
      <c r="S2" s="12">
        <v>10</v>
      </c>
      <c r="T2" s="12">
        <v>11</v>
      </c>
      <c r="U2" s="12">
        <v>12</v>
      </c>
    </row>
    <row r="3" spans="1:30" hidden="1" outlineLevel="1" x14ac:dyDescent="0.2">
      <c r="A3" s="23" t="s">
        <v>1</v>
      </c>
      <c r="B3" s="24" t="str">
        <f>$B$2&amp;"bpmFinance"</f>
        <v>PTR01-AC:bpmFinance</v>
      </c>
      <c r="H3" s="12" t="str">
        <f ca="1">_xll.DBR($B$2&amp;"bpmControls","Value","Last Actual Period for Plan")</f>
        <v>Apr 2016</v>
      </c>
      <c r="I3" s="12" t="s">
        <v>176</v>
      </c>
      <c r="J3" s="12" t="s">
        <v>31</v>
      </c>
      <c r="K3" s="12" t="s">
        <v>32</v>
      </c>
      <c r="L3" s="12" t="s">
        <v>33</v>
      </c>
      <c r="M3" s="12" t="s">
        <v>22</v>
      </c>
      <c r="N3" s="12" t="s">
        <v>23</v>
      </c>
      <c r="O3" s="12" t="s">
        <v>24</v>
      </c>
      <c r="P3" s="12" t="s">
        <v>25</v>
      </c>
      <c r="Q3" s="12" t="s">
        <v>26</v>
      </c>
      <c r="R3" s="12" t="s">
        <v>27</v>
      </c>
      <c r="S3" s="12" t="s">
        <v>28</v>
      </c>
      <c r="T3" s="12" t="s">
        <v>29</v>
      </c>
      <c r="U3" s="12" t="s">
        <v>30</v>
      </c>
    </row>
    <row r="4" spans="1:30" hidden="1" outlineLevel="1" x14ac:dyDescent="0.2">
      <c r="H4" s="12"/>
      <c r="I4" s="13" t="str">
        <f ca="1">_xll.DBR($B$20,$H$34,"Current Year")</f>
        <v>2016</v>
      </c>
      <c r="J4" s="13" t="str">
        <f ca="1">_xll.DBR($B$20,$H$34,"Current Year")</f>
        <v>2016</v>
      </c>
      <c r="K4" s="13" t="str">
        <f ca="1">_xll.DBR($B$20,$H$34,"Current Year")</f>
        <v>2016</v>
      </c>
      <c r="L4" s="13" t="str">
        <f ca="1">_xll.DBR($B$20,$H$34,"Current Year")</f>
        <v>2016</v>
      </c>
      <c r="M4" s="13" t="str">
        <f ca="1">_xll.DBR($B$20,$H$34,"Current Year")</f>
        <v>2016</v>
      </c>
      <c r="N4" s="13" t="str">
        <f ca="1">_xll.DBR($B$20,$H$34,"Current Year")</f>
        <v>2016</v>
      </c>
      <c r="O4" s="13" t="str">
        <f ca="1">_xll.DBR($B$20,$H$34,"Current Year")</f>
        <v>2016</v>
      </c>
      <c r="P4" s="13" t="str">
        <f ca="1">_xll.DBR($B$20,$H$34,"Current Year")</f>
        <v>2016</v>
      </c>
      <c r="Q4" s="13" t="str">
        <f ca="1">_xll.DBR($B$20,$H$34,"Current Year")</f>
        <v>2016</v>
      </c>
      <c r="R4" s="13" t="str">
        <f ca="1">_xll.DBR($B$20,$H$34,"Current Year")</f>
        <v>2016</v>
      </c>
      <c r="S4" s="13" t="str">
        <f ca="1">_xll.DBR($B$20,$H$34,"Current Year")</f>
        <v>2016</v>
      </c>
      <c r="T4" s="13" t="str">
        <f ca="1">_xll.DBR($B$20,$H$34,"Current Year")</f>
        <v>2016</v>
      </c>
      <c r="U4" s="13" t="str">
        <f ca="1">_xll.DBR($B$20,$H$34,"Current Year")</f>
        <v>2016</v>
      </c>
    </row>
    <row r="5" spans="1:30" hidden="1" outlineLevel="1" x14ac:dyDescent="0.2">
      <c r="B5" s="127" t="str">
        <f>B3</f>
        <v>PTR01-AC:bpmFinance</v>
      </c>
      <c r="C5" s="127"/>
      <c r="D5" s="127"/>
      <c r="E5" s="17" t="s">
        <v>19</v>
      </c>
      <c r="F5" s="26"/>
      <c r="G5" s="115"/>
      <c r="H5" s="28"/>
      <c r="I5" s="16"/>
      <c r="J5" s="16"/>
    </row>
    <row r="6" spans="1:30" hidden="1" outlineLevel="1" x14ac:dyDescent="0.2">
      <c r="A6" s="29" t="s">
        <v>2</v>
      </c>
      <c r="B6" s="30" t="s">
        <v>3</v>
      </c>
      <c r="C6" s="29" t="s">
        <v>4</v>
      </c>
      <c r="D6" s="30" t="s">
        <v>5</v>
      </c>
      <c r="E6" s="14" t="s">
        <v>21</v>
      </c>
      <c r="F6" s="15"/>
      <c r="H6" s="16" t="s">
        <v>129</v>
      </c>
      <c r="I6" s="12" t="str">
        <f ca="1">IF(_xll.DBR($B$21,I$12,"IsPlanMonth")&gt;0,"Plan","Act")</f>
        <v>Act</v>
      </c>
      <c r="J6" s="12" t="str">
        <f ca="1">IF(_xll.DBR($B$21,J$12,"IsPlanMonth")&gt;0,"Plan","Act")</f>
        <v>Act</v>
      </c>
      <c r="K6" s="12" t="str">
        <f ca="1">IF(_xll.DBR($B$21,K$12,"IsPlanMonth")&gt;0,"Plan","Act")</f>
        <v>Act</v>
      </c>
      <c r="L6" s="12" t="str">
        <f ca="1">IF(_xll.DBR($B$21,L$12,"IsPlanMonth")&gt;0,"Plan","Act")</f>
        <v>Act</v>
      </c>
      <c r="M6" s="12" t="str">
        <f ca="1">IF(_xll.DBR($B$21,M$12,"IsPlanMonth")&gt;0,"Plan","Act")</f>
        <v>Act</v>
      </c>
      <c r="N6" s="12" t="str">
        <f ca="1">IF(_xll.DBR($B$21,N$12,"IsPlanMonth")&gt;0,"Plan","Act")</f>
        <v>Act</v>
      </c>
      <c r="O6" s="12" t="str">
        <f ca="1">IF(_xll.DBR($B$21,O$12,"IsPlanMonth")&gt;0,"Plan","Act")</f>
        <v>Act</v>
      </c>
      <c r="P6" s="12" t="str">
        <f ca="1">IF(_xll.DBR($B$21,P$12,"IsPlanMonth")&gt;0,"Plan","Act")</f>
        <v>Act</v>
      </c>
      <c r="Q6" s="12" t="str">
        <f ca="1">IF(_xll.DBR($B$21,Q$12,"IsPlanMonth")&gt;0,"Plan","Act")</f>
        <v>Act</v>
      </c>
      <c r="R6" s="12" t="str">
        <f ca="1">IF(_xll.DBR($B$21,R$12,"IsPlanMonth")&gt;0,"Plan","Act")</f>
        <v>Act</v>
      </c>
      <c r="S6" s="12" t="str">
        <f ca="1">IF(_xll.DBR($B$21,S$12,"IsPlanMonth")&gt;0,"Plan","Act")</f>
        <v>Act</v>
      </c>
      <c r="T6" s="12" t="str">
        <f ca="1">IF(_xll.DBR($B$21,T$12,"IsPlanMonth")&gt;0,"Plan","Act")</f>
        <v>Act</v>
      </c>
      <c r="U6" s="12" t="str">
        <f ca="1">IF(_xll.DBR($B$21,U$12,"IsPlanMonth")&gt;0,"Plan","Act")</f>
        <v>Act</v>
      </c>
      <c r="W6" s="21"/>
      <c r="Z6" s="21"/>
    </row>
    <row r="7" spans="1:30" hidden="1" outlineLevel="1" x14ac:dyDescent="0.2">
      <c r="A7" s="29">
        <v>1</v>
      </c>
      <c r="B7" s="24" t="str">
        <f ca="1">$B$2&amp;_xll.TABDIM($B$3,A7)</f>
        <v>PTR01-AC:bpmScenario</v>
      </c>
      <c r="C7" s="31" t="s">
        <v>6</v>
      </c>
      <c r="D7" s="32"/>
      <c r="E7" s="14" t="s">
        <v>21</v>
      </c>
      <c r="F7" s="15"/>
      <c r="I7" s="12" t="s">
        <v>21</v>
      </c>
      <c r="J7" s="12" t="s">
        <v>21</v>
      </c>
      <c r="K7" s="12" t="s">
        <v>21</v>
      </c>
      <c r="L7" s="12" t="s">
        <v>21</v>
      </c>
      <c r="M7" s="12" t="s">
        <v>21</v>
      </c>
      <c r="N7" s="12" t="s">
        <v>21</v>
      </c>
      <c r="O7" s="12" t="s">
        <v>21</v>
      </c>
      <c r="P7" s="12" t="s">
        <v>21</v>
      </c>
      <c r="Q7" s="12" t="s">
        <v>21</v>
      </c>
      <c r="R7" s="12" t="s">
        <v>21</v>
      </c>
      <c r="S7" s="12" t="s">
        <v>21</v>
      </c>
      <c r="T7" s="12" t="s">
        <v>21</v>
      </c>
      <c r="U7" s="12" t="s">
        <v>21</v>
      </c>
      <c r="W7" s="13" t="s">
        <v>128</v>
      </c>
      <c r="X7" s="13" t="s">
        <v>8</v>
      </c>
      <c r="Z7" s="13" t="s">
        <v>49</v>
      </c>
      <c r="AA7" s="13" t="s">
        <v>8</v>
      </c>
      <c r="AC7" s="105" t="s">
        <v>21</v>
      </c>
      <c r="AD7" s="105" t="s">
        <v>21</v>
      </c>
    </row>
    <row r="8" spans="1:30" hidden="1" outlineLevel="1" x14ac:dyDescent="0.2">
      <c r="A8" s="29">
        <v>2</v>
      </c>
      <c r="B8" s="24" t="str">
        <f ca="1">$B$2&amp;_xll.TABDIM($B$3,A8)</f>
        <v>PTR01-AC:bpmCompany</v>
      </c>
      <c r="C8" s="31" t="s">
        <v>20</v>
      </c>
      <c r="D8" s="32"/>
      <c r="I8" s="16"/>
      <c r="J8" s="16"/>
      <c r="W8" s="21"/>
      <c r="Z8" s="21"/>
    </row>
    <row r="9" spans="1:30" hidden="1" outlineLevel="1" x14ac:dyDescent="0.2">
      <c r="A9" s="29">
        <v>3</v>
      </c>
      <c r="B9" s="24" t="str">
        <f ca="1">$B$2&amp;_xll.TABDIM($B$3,A9)</f>
        <v>PTR01-AC:bpmDepartment</v>
      </c>
      <c r="C9" s="31" t="s">
        <v>6</v>
      </c>
      <c r="D9" s="121" t="s">
        <v>175</v>
      </c>
      <c r="E9" s="121" t="s">
        <v>204</v>
      </c>
      <c r="W9" s="21"/>
      <c r="Z9" s="21"/>
    </row>
    <row r="10" spans="1:30" hidden="1" outlineLevel="1" x14ac:dyDescent="0.2">
      <c r="A10" s="29">
        <v>4</v>
      </c>
      <c r="B10" s="24" t="str">
        <f ca="1">$B$2&amp;_xll.TABDIM($B$3,A10)</f>
        <v>PTR01-AC:bpmAccount</v>
      </c>
      <c r="C10" s="31" t="s">
        <v>40</v>
      </c>
    </row>
    <row r="11" spans="1:30" hidden="1" outlineLevel="1" x14ac:dyDescent="0.2">
      <c r="A11" s="29">
        <v>5</v>
      </c>
      <c r="B11" s="24" t="str">
        <f ca="1">$B$2&amp;_xll.TABDIM($B$3,A11)</f>
        <v>PTR01-AC:bpmCurrency</v>
      </c>
      <c r="C11" s="31" t="s">
        <v>7</v>
      </c>
      <c r="D11" s="32" t="s">
        <v>41</v>
      </c>
    </row>
    <row r="12" spans="1:30" hidden="1" outlineLevel="1" x14ac:dyDescent="0.2">
      <c r="A12" s="29">
        <v>6</v>
      </c>
      <c r="B12" s="24" t="str">
        <f ca="1">$B$2&amp;_xll.TABDIM($B$3,A12)</f>
        <v>PTR01-AC:bpmPeriod</v>
      </c>
      <c r="C12" s="31" t="s">
        <v>42</v>
      </c>
      <c r="D12" s="32"/>
      <c r="E12" s="14" t="str">
        <f ca="1">$H$34&amp;" HasData"</f>
        <v>2016 HasData</v>
      </c>
      <c r="F12" s="15"/>
      <c r="I12" s="12" t="str">
        <f t="shared" ref="I12" ca="1" si="0">I3&amp;" "&amp;I4</f>
        <v>OPB 2016</v>
      </c>
      <c r="J12" s="12" t="str">
        <f ca="1">J3&amp;" "&amp;J4&amp;" YTD"</f>
        <v>Jan 2016 YTD</v>
      </c>
      <c r="K12" s="12" t="str">
        <f t="shared" ref="K12:U12" ca="1" si="1">K3&amp;" "&amp;K4&amp;" YTD"</f>
        <v>Feb 2016 YTD</v>
      </c>
      <c r="L12" s="12" t="str">
        <f t="shared" ca="1" si="1"/>
        <v>Mar 2016 YTD</v>
      </c>
      <c r="M12" s="12" t="str">
        <f t="shared" ca="1" si="1"/>
        <v>Apr 2016 YTD</v>
      </c>
      <c r="N12" s="12" t="str">
        <f t="shared" ca="1" si="1"/>
        <v>May 2016 YTD</v>
      </c>
      <c r="O12" s="12" t="str">
        <f t="shared" ca="1" si="1"/>
        <v>Jun 2016 YTD</v>
      </c>
      <c r="P12" s="12" t="str">
        <f t="shared" ca="1" si="1"/>
        <v>Jul 2016 YTD</v>
      </c>
      <c r="Q12" s="12" t="str">
        <f t="shared" ca="1" si="1"/>
        <v>Aug 2016 YTD</v>
      </c>
      <c r="R12" s="12" t="str">
        <f t="shared" ca="1" si="1"/>
        <v>Sep 2016 YTD</v>
      </c>
      <c r="S12" s="12" t="str">
        <f t="shared" ca="1" si="1"/>
        <v>Oct 2016 YTD</v>
      </c>
      <c r="T12" s="12" t="str">
        <f t="shared" ca="1" si="1"/>
        <v>Nov 2016 YTD</v>
      </c>
      <c r="U12" s="12" t="str">
        <f t="shared" ca="1" si="1"/>
        <v>Dec 2016 YTD</v>
      </c>
      <c r="W12" s="13" t="str">
        <f ca="1">_xll.DBR($B$20,#REF!,"Previous Period")</f>
        <v>*KEY_ERR</v>
      </c>
      <c r="X12" s="13" t="s">
        <v>8</v>
      </c>
      <c r="Z12" s="13" t="str">
        <f ca="1">W12</f>
        <v>*KEY_ERR</v>
      </c>
      <c r="AA12" s="13" t="s">
        <v>8</v>
      </c>
      <c r="AC12" s="106" t="e">
        <f>#REF!</f>
        <v>#REF!</v>
      </c>
      <c r="AD12" s="106" t="e">
        <f>#REF!</f>
        <v>#REF!</v>
      </c>
    </row>
    <row r="13" spans="1:30" hidden="1" outlineLevel="1" x14ac:dyDescent="0.2">
      <c r="A13" s="29">
        <v>7</v>
      </c>
      <c r="B13" s="24" t="str">
        <f ca="1">$B$2&amp;_xll.TABDIM($B$3,A13)</f>
        <v>PTR01-AC:bpmFinance_Msr</v>
      </c>
      <c r="C13" s="31" t="s">
        <v>7</v>
      </c>
      <c r="D13" s="32" t="s">
        <v>43</v>
      </c>
      <c r="E13" s="14" t="str">
        <f t="shared" ref="E13" si="2">$D$13</f>
        <v>ORIGINAL</v>
      </c>
      <c r="F13" s="12"/>
      <c r="G13" s="12" t="s">
        <v>122</v>
      </c>
      <c r="I13" s="12" t="str">
        <f>$D$13</f>
        <v>ORIGINAL</v>
      </c>
      <c r="J13" s="12" t="str">
        <f>$D$13</f>
        <v>ORIGINAL</v>
      </c>
      <c r="K13" s="12" t="str">
        <f t="shared" ref="K13:AA13" si="3">$D$13</f>
        <v>ORIGINAL</v>
      </c>
      <c r="L13" s="12" t="str">
        <f t="shared" si="3"/>
        <v>ORIGINAL</v>
      </c>
      <c r="M13" s="12" t="str">
        <f t="shared" si="3"/>
        <v>ORIGINAL</v>
      </c>
      <c r="N13" s="12" t="str">
        <f t="shared" si="3"/>
        <v>ORIGINAL</v>
      </c>
      <c r="O13" s="12" t="str">
        <f t="shared" si="3"/>
        <v>ORIGINAL</v>
      </c>
      <c r="P13" s="12" t="str">
        <f t="shared" si="3"/>
        <v>ORIGINAL</v>
      </c>
      <c r="Q13" s="12" t="str">
        <f t="shared" si="3"/>
        <v>ORIGINAL</v>
      </c>
      <c r="R13" s="12" t="str">
        <f t="shared" si="3"/>
        <v>ORIGINAL</v>
      </c>
      <c r="S13" s="12" t="str">
        <f t="shared" si="3"/>
        <v>ORIGINAL</v>
      </c>
      <c r="T13" s="12" t="str">
        <f t="shared" si="3"/>
        <v>ORIGINAL</v>
      </c>
      <c r="U13" s="12" t="str">
        <f t="shared" si="3"/>
        <v>ORIGINAL</v>
      </c>
      <c r="V13" s="12"/>
      <c r="W13" s="12" t="str">
        <f t="shared" si="3"/>
        <v>ORIGINAL</v>
      </c>
      <c r="X13" s="12" t="str">
        <f t="shared" si="3"/>
        <v>ORIGINAL</v>
      </c>
      <c r="Y13" s="12"/>
      <c r="Z13" s="12" t="str">
        <f t="shared" si="3"/>
        <v>ORIGINAL</v>
      </c>
      <c r="AA13" s="12" t="str">
        <f t="shared" si="3"/>
        <v>ORIGINAL</v>
      </c>
      <c r="AC13" s="105" t="s">
        <v>50</v>
      </c>
      <c r="AD13" s="105" t="s">
        <v>51</v>
      </c>
    </row>
    <row r="14" spans="1:30" hidden="1" outlineLevel="1" x14ac:dyDescent="0.2">
      <c r="I14" s="16"/>
      <c r="J14" s="16"/>
      <c r="X14" s="16"/>
      <c r="AA14" s="16"/>
    </row>
    <row r="15" spans="1:30" hidden="1" outlineLevel="1" x14ac:dyDescent="0.2">
      <c r="B15" s="127" t="s">
        <v>11</v>
      </c>
      <c r="C15" s="127"/>
      <c r="D15" s="127"/>
      <c r="E15" s="17" t="s">
        <v>123</v>
      </c>
      <c r="F15" s="26"/>
      <c r="G15" s="115"/>
      <c r="H15" s="28"/>
      <c r="I15" s="16"/>
      <c r="J15" s="16"/>
    </row>
    <row r="16" spans="1:30" hidden="1" outlineLevel="1" x14ac:dyDescent="0.2">
      <c r="B16" s="33" t="str">
        <f ca="1">_xll.TM1RPTVIEW($B$2&amp;"bpmFinance:RVAST1", IF($L$33="Yes",1,0), _xll.TM1RPTTITLE($B$2&amp;"bpmCompany",$H$33),   _xll.TM1RPTTITLE($B$2&amp;"bpmCurrency",$D$11),TM1RPTFMTRNG,TM1RPTFMTIDCOL)</f>
        <v>PTR01-AC:bpmFinance:RVAST1</v>
      </c>
      <c r="C16" s="54" t="s">
        <v>174</v>
      </c>
      <c r="D16" s="36" t="str">
        <f>$B$3&amp;"_Annual"</f>
        <v>PTR01-AC:bpmFinance_Annual</v>
      </c>
      <c r="E16" s="36" t="str">
        <f>$B$3&amp;"_LineItem"</f>
        <v>PTR01-AC:bpmFinance_LineItem</v>
      </c>
      <c r="F16" s="31"/>
      <c r="G16" s="31" t="str">
        <f>$B$2&amp;"}ElementAttributes_bpmAccount"</f>
        <v>PTR01-AC:}ElementAttributes_bpmAccount</v>
      </c>
      <c r="H16" s="24"/>
      <c r="I16" s="16"/>
      <c r="J16" s="16"/>
    </row>
    <row r="17" spans="1:30" hidden="1" outlineLevel="1" x14ac:dyDescent="0.2">
      <c r="B17" s="33" t="str">
        <f ca="1">_xll.TM1RPTVIEW($B$2&amp;"bpmFinance:REVLIB1", IF($L$33="Yes",1,0), _xll.TM1RPTTITLE($B$2&amp;"bpmCompany",$H$33),   _xll.TM1RPTTITLE($B$2&amp;"bpmCurrency",$D$11),TM1RPTFMTRNG,TM1RPTFMTIDCOL)</f>
        <v>PTR01-AC:bpmFinance:REVLIB1</v>
      </c>
      <c r="C17" s="54" t="s">
        <v>180</v>
      </c>
      <c r="D17" s="123"/>
      <c r="E17" s="123"/>
      <c r="F17" s="38"/>
      <c r="G17" s="38"/>
      <c r="H17" s="39"/>
      <c r="I17" s="16"/>
      <c r="J17" s="16"/>
    </row>
    <row r="18" spans="1:30" ht="12.75" hidden="1" outlineLevel="1" x14ac:dyDescent="0.2">
      <c r="A18"/>
      <c r="B18" s="33" t="str">
        <f ca="1">_xll.TM1RPTVIEW($B$2&amp;"bpmFinance:REVEQY1", IF($L$33="Yes",1,0), _xll.TM1RPTTITLE($B$2&amp;"bpmCompany",$H$33),   _xll.TM1RPTTITLE($B$2&amp;"bpmCurrency",$D$11),TM1RPTFMTRNG,TM1RPTFMTIDCOL)</f>
        <v>PTR01-AC:bpmFinance:REVEQY1</v>
      </c>
      <c r="C18" s="54" t="s">
        <v>181</v>
      </c>
      <c r="D18"/>
      <c r="E18"/>
      <c r="F18" s="38"/>
      <c r="I18" s="16"/>
      <c r="J18" s="16"/>
    </row>
    <row r="19" spans="1:30" ht="12.75" hidden="1" outlineLevel="1" x14ac:dyDescent="0.2">
      <c r="A19"/>
      <c r="B19" s="127" t="s">
        <v>132</v>
      </c>
      <c r="C19" s="127"/>
      <c r="D19" s="127"/>
      <c r="E19"/>
      <c r="F19" s="38"/>
      <c r="G19"/>
      <c r="H19"/>
      <c r="I19"/>
      <c r="J19" s="16"/>
    </row>
    <row r="20" spans="1:30" ht="12.75" hidden="1" outlineLevel="1" x14ac:dyDescent="0.2">
      <c r="B20" s="24" t="str">
        <f>$B$2&amp;"}ElementAttributes_bpmPeriod"</f>
        <v>PTR01-AC:}ElementAttributes_bpmPeriod</v>
      </c>
      <c r="C20" s="34"/>
      <c r="D20" s="35"/>
      <c r="E20" s="37"/>
      <c r="F20" s="38"/>
      <c r="G20"/>
      <c r="H20"/>
      <c r="I20"/>
      <c r="J20" s="16"/>
    </row>
    <row r="21" spans="1:30" ht="12.75" hidden="1" outlineLevel="1" x14ac:dyDescent="0.2">
      <c r="B21" s="24" t="str">
        <f>$B$2&amp;"bpmPeriod_Info"</f>
        <v>PTR01-AC:bpmPeriod_Info</v>
      </c>
      <c r="C21" s="34"/>
      <c r="D21" s="35"/>
      <c r="E21" s="37"/>
      <c r="F21" s="38"/>
      <c r="G21"/>
      <c r="H21"/>
      <c r="I21"/>
      <c r="J21" s="16"/>
    </row>
    <row r="22" spans="1:30" hidden="1" outlineLevel="1" x14ac:dyDescent="0.2">
      <c r="A22" s="40" t="s">
        <v>9</v>
      </c>
      <c r="I22" s="16"/>
      <c r="J22" s="16"/>
    </row>
    <row r="23" spans="1:30" hidden="1" outlineLevel="1" x14ac:dyDescent="0.2">
      <c r="A23" s="41" t="s">
        <v>13</v>
      </c>
      <c r="G23" s="87" t="s">
        <v>144</v>
      </c>
      <c r="H23" s="88" t="s">
        <v>18</v>
      </c>
      <c r="I23" s="95">
        <v>-99999999</v>
      </c>
      <c r="J23" s="95">
        <v>-99999999</v>
      </c>
      <c r="K23" s="95">
        <v>-99999999</v>
      </c>
      <c r="L23" s="95">
        <v>-99999999</v>
      </c>
      <c r="M23" s="95">
        <v>-99999999</v>
      </c>
      <c r="N23" s="95">
        <v>-99999999</v>
      </c>
      <c r="O23" s="95">
        <v>-99999999</v>
      </c>
      <c r="P23" s="95">
        <v>-99999999</v>
      </c>
      <c r="Q23" s="95">
        <v>-99999999</v>
      </c>
      <c r="R23" s="95">
        <v>-99999999</v>
      </c>
      <c r="S23" s="95">
        <v>-99999999</v>
      </c>
      <c r="T23" s="95">
        <v>-99999999</v>
      </c>
      <c r="U23" s="95">
        <v>-99999999</v>
      </c>
      <c r="W23" s="95">
        <v>-99999999</v>
      </c>
      <c r="X23" s="97">
        <v>0.999</v>
      </c>
      <c r="Z23" s="95">
        <v>-99999999</v>
      </c>
      <c r="AA23" s="97">
        <v>0.999</v>
      </c>
      <c r="AC23" s="107" t="s">
        <v>18</v>
      </c>
      <c r="AD23" s="107" t="s">
        <v>18</v>
      </c>
    </row>
    <row r="24" spans="1:30" hidden="1" outlineLevel="1" x14ac:dyDescent="0.2">
      <c r="A24" s="41"/>
      <c r="G24" s="42"/>
      <c r="H24" s="43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W24" s="96"/>
      <c r="X24" s="98"/>
      <c r="Z24" s="96"/>
      <c r="AA24" s="98"/>
      <c r="AC24" s="108"/>
      <c r="AD24" s="108"/>
    </row>
    <row r="25" spans="1:30" hidden="1" outlineLevel="1" x14ac:dyDescent="0.2">
      <c r="A25" s="41" t="s">
        <v>14</v>
      </c>
      <c r="G25" s="44" t="s">
        <v>144</v>
      </c>
      <c r="H25" s="45" t="s">
        <v>18</v>
      </c>
      <c r="I25" s="46">
        <v>9999999</v>
      </c>
      <c r="J25" s="46">
        <v>9999999</v>
      </c>
      <c r="K25" s="46">
        <v>9999999</v>
      </c>
      <c r="L25" s="46">
        <v>9999999</v>
      </c>
      <c r="M25" s="46">
        <v>9999999</v>
      </c>
      <c r="N25" s="46">
        <v>9999999</v>
      </c>
      <c r="O25" s="46">
        <v>9999999</v>
      </c>
      <c r="P25" s="46">
        <v>9999999</v>
      </c>
      <c r="Q25" s="46">
        <v>9999999</v>
      </c>
      <c r="R25" s="46">
        <v>9999999</v>
      </c>
      <c r="S25" s="46">
        <v>9999999</v>
      </c>
      <c r="T25" s="46">
        <v>9999999</v>
      </c>
      <c r="U25" s="46">
        <v>9999999</v>
      </c>
      <c r="W25" s="46">
        <v>9999999</v>
      </c>
      <c r="X25" s="99">
        <v>0.999</v>
      </c>
      <c r="Z25" s="46">
        <v>9999999</v>
      </c>
      <c r="AA25" s="99">
        <v>0.999</v>
      </c>
      <c r="AC25" s="109" t="s">
        <v>18</v>
      </c>
      <c r="AD25" s="109" t="s">
        <v>18</v>
      </c>
    </row>
    <row r="26" spans="1:30" hidden="1" outlineLevel="1" x14ac:dyDescent="0.2">
      <c r="G26" s="47"/>
      <c r="H26" s="48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W26" s="24"/>
      <c r="X26" s="100"/>
      <c r="Z26" s="24"/>
      <c r="AA26" s="100"/>
      <c r="AC26" s="110"/>
      <c r="AD26" s="110"/>
    </row>
    <row r="27" spans="1:30" hidden="1" outlineLevel="1" x14ac:dyDescent="0.2">
      <c r="A27" s="41" t="s">
        <v>141</v>
      </c>
      <c r="B27" s="16" t="s">
        <v>124</v>
      </c>
      <c r="G27" s="89"/>
      <c r="H27" s="90" t="s">
        <v>18</v>
      </c>
      <c r="I27" s="91">
        <v>9999999</v>
      </c>
      <c r="J27" s="91">
        <v>9999999</v>
      </c>
      <c r="K27" s="91">
        <v>9999999</v>
      </c>
      <c r="L27" s="91">
        <v>9999999</v>
      </c>
      <c r="M27" s="91">
        <v>9999999</v>
      </c>
      <c r="N27" s="91">
        <v>9999999</v>
      </c>
      <c r="O27" s="91">
        <v>9999999</v>
      </c>
      <c r="P27" s="91">
        <v>9999999</v>
      </c>
      <c r="Q27" s="91">
        <v>9999999</v>
      </c>
      <c r="R27" s="91">
        <v>9999999</v>
      </c>
      <c r="S27" s="91">
        <v>9999999</v>
      </c>
      <c r="T27" s="91">
        <v>9999999</v>
      </c>
      <c r="U27" s="91">
        <v>9999999</v>
      </c>
      <c r="W27" s="92">
        <v>9999999</v>
      </c>
      <c r="X27" s="93">
        <v>0.999</v>
      </c>
      <c r="Z27" s="92">
        <v>9999999</v>
      </c>
      <c r="AA27" s="93">
        <v>0.999</v>
      </c>
      <c r="AC27" s="111" t="s">
        <v>18</v>
      </c>
      <c r="AD27" s="111" t="s">
        <v>18</v>
      </c>
    </row>
    <row r="28" spans="1:30" hidden="1" outlineLevel="1" x14ac:dyDescent="0.2">
      <c r="A28" s="40" t="s">
        <v>10</v>
      </c>
      <c r="I28" s="16"/>
      <c r="J28" s="16"/>
    </row>
    <row r="29" spans="1:30" hidden="1" outlineLevel="1" x14ac:dyDescent="0.2">
      <c r="A29" s="40"/>
      <c r="I29" s="16"/>
      <c r="J29" s="16"/>
      <c r="K29" s="52" t="s">
        <v>12</v>
      </c>
      <c r="L29" s="53" t="str">
        <f ca="1">_xll.SUBNM($B$2&amp;"bpmPickLevel","",10)</f>
        <v>10</v>
      </c>
      <c r="N29" s="52" t="s">
        <v>17</v>
      </c>
      <c r="O29" s="53" t="s">
        <v>16</v>
      </c>
    </row>
    <row r="30" spans="1:30" hidden="1" outlineLevel="1" x14ac:dyDescent="0.2">
      <c r="A30" s="40"/>
      <c r="I30" s="16"/>
      <c r="J30" s="16"/>
      <c r="N30" s="52" t="s">
        <v>38</v>
      </c>
      <c r="O30" s="53" t="s">
        <v>16</v>
      </c>
    </row>
    <row r="31" spans="1:30" hidden="1" outlineLevel="1" x14ac:dyDescent="0.2">
      <c r="A31" s="40"/>
      <c r="I31" s="16"/>
      <c r="J31" s="16"/>
      <c r="N31" s="52" t="s">
        <v>37</v>
      </c>
      <c r="O31" s="53">
        <v>1</v>
      </c>
    </row>
    <row r="32" spans="1:30" ht="6" customHeight="1" collapsed="1" x14ac:dyDescent="0.2">
      <c r="A32" s="40"/>
      <c r="I32" s="16"/>
      <c r="J32" s="16"/>
      <c r="N32" s="52"/>
      <c r="O32"/>
    </row>
    <row r="33" spans="1:1000" x14ac:dyDescent="0.2">
      <c r="G33" s="52" t="s">
        <v>45</v>
      </c>
      <c r="H33" s="67" t="str">
        <f ca="1">Entry!$H33</f>
        <v>002 - Granny Smith (Oldies)</v>
      </c>
      <c r="K33" s="52" t="s">
        <v>39</v>
      </c>
      <c r="L33" s="53" t="s">
        <v>16</v>
      </c>
    </row>
    <row r="34" spans="1:1000" ht="12.75" x14ac:dyDescent="0.2">
      <c r="B34" s="16" t="str">
        <f>$B$2&amp;"bpmYear"</f>
        <v>PTR01-AC:bpmYear</v>
      </c>
      <c r="G34" s="52" t="s">
        <v>127</v>
      </c>
      <c r="H34" s="67" t="str">
        <f ca="1">Entry!$H34</f>
        <v>2016</v>
      </c>
      <c r="I34"/>
      <c r="K34"/>
      <c r="M34"/>
      <c r="O34"/>
    </row>
    <row r="35" spans="1:1000" x14ac:dyDescent="0.2">
      <c r="G35" s="52"/>
    </row>
    <row r="36" spans="1:1000" ht="6.75" customHeight="1" x14ac:dyDescent="0.2">
      <c r="G36" s="52"/>
    </row>
    <row r="37" spans="1:1000" x14ac:dyDescent="0.2">
      <c r="G37" s="58"/>
      <c r="H37" s="58"/>
      <c r="I37" s="59" t="str">
        <f t="shared" ref="I37:U37" ca="1" si="4">I12</f>
        <v>OPB 2016</v>
      </c>
      <c r="J37" s="59" t="str">
        <f t="shared" ca="1" si="4"/>
        <v>Jan 2016 YTD</v>
      </c>
      <c r="K37" s="59" t="str">
        <f t="shared" ca="1" si="4"/>
        <v>Feb 2016 YTD</v>
      </c>
      <c r="L37" s="59" t="str">
        <f t="shared" ca="1" si="4"/>
        <v>Mar 2016 YTD</v>
      </c>
      <c r="M37" s="59" t="str">
        <f t="shared" ca="1" si="4"/>
        <v>Apr 2016 YTD</v>
      </c>
      <c r="N37" s="59" t="str">
        <f t="shared" ca="1" si="4"/>
        <v>May 2016 YTD</v>
      </c>
      <c r="O37" s="59" t="str">
        <f t="shared" ca="1" si="4"/>
        <v>Jun 2016 YTD</v>
      </c>
      <c r="P37" s="59" t="str">
        <f t="shared" ca="1" si="4"/>
        <v>Jul 2016 YTD</v>
      </c>
      <c r="Q37" s="59" t="str">
        <f t="shared" ca="1" si="4"/>
        <v>Aug 2016 YTD</v>
      </c>
      <c r="R37" s="59" t="str">
        <f t="shared" ca="1" si="4"/>
        <v>Sep 2016 YTD</v>
      </c>
      <c r="S37" s="59" t="str">
        <f t="shared" ca="1" si="4"/>
        <v>Oct 2016 YTD</v>
      </c>
      <c r="T37" s="59" t="str">
        <f t="shared" ca="1" si="4"/>
        <v>Nov 2016 YTD</v>
      </c>
      <c r="U37" s="59" t="str">
        <f t="shared" ca="1" si="4"/>
        <v>Dec 2016 YTD</v>
      </c>
      <c r="W37" s="59">
        <f ca="1">Year-1</f>
        <v>2015</v>
      </c>
      <c r="X37" s="60" t="s">
        <v>34</v>
      </c>
      <c r="Z37" s="59">
        <f ca="1">Year-1</f>
        <v>2015</v>
      </c>
      <c r="AA37" s="60" t="s">
        <v>34</v>
      </c>
      <c r="AC37" s="59" t="str">
        <f ca="1">Year</f>
        <v>2016</v>
      </c>
      <c r="AD37" s="59" t="str">
        <f ca="1">Year</f>
        <v>2016</v>
      </c>
    </row>
    <row r="38" spans="1:1000" x14ac:dyDescent="0.2">
      <c r="A38" s="61" t="s">
        <v>15</v>
      </c>
      <c r="B38" s="120"/>
      <c r="C38" s="61" t="s">
        <v>143</v>
      </c>
      <c r="D38" s="61" t="s">
        <v>133</v>
      </c>
      <c r="E38" s="62" t="s">
        <v>117</v>
      </c>
      <c r="F38" s="61"/>
      <c r="G38" s="63" t="s">
        <v>126</v>
      </c>
      <c r="H38" s="64" t="s">
        <v>44</v>
      </c>
      <c r="I38" s="59" t="str">
        <f ca="1">I$6</f>
        <v>Act</v>
      </c>
      <c r="J38" s="59" t="str">
        <f ca="1">J$6</f>
        <v>Act</v>
      </c>
      <c r="K38" s="59" t="str">
        <f t="shared" ref="K38:U38" ca="1" si="5">K$6</f>
        <v>Act</v>
      </c>
      <c r="L38" s="59" t="str">
        <f t="shared" ca="1" si="5"/>
        <v>Act</v>
      </c>
      <c r="M38" s="59" t="str">
        <f t="shared" ca="1" si="5"/>
        <v>Act</v>
      </c>
      <c r="N38" s="59" t="str">
        <f t="shared" ca="1" si="5"/>
        <v>Act</v>
      </c>
      <c r="O38" s="59" t="str">
        <f t="shared" ca="1" si="5"/>
        <v>Act</v>
      </c>
      <c r="P38" s="59" t="str">
        <f t="shared" ca="1" si="5"/>
        <v>Act</v>
      </c>
      <c r="Q38" s="59" t="str">
        <f t="shared" ca="1" si="5"/>
        <v>Act</v>
      </c>
      <c r="R38" s="59" t="str">
        <f t="shared" ca="1" si="5"/>
        <v>Act</v>
      </c>
      <c r="S38" s="59" t="str">
        <f t="shared" ca="1" si="5"/>
        <v>Act</v>
      </c>
      <c r="T38" s="59" t="str">
        <f t="shared" ca="1" si="5"/>
        <v>Act</v>
      </c>
      <c r="U38" s="59" t="str">
        <f t="shared" ca="1" si="5"/>
        <v>Act</v>
      </c>
      <c r="W38" s="59" t="str">
        <f>W7</f>
        <v>Actuals</v>
      </c>
      <c r="X38" s="59" t="s">
        <v>142</v>
      </c>
      <c r="Z38" s="59" t="str">
        <f>Z7</f>
        <v>Final Budget</v>
      </c>
      <c r="AA38" s="59" t="s">
        <v>35</v>
      </c>
      <c r="AC38" s="59" t="str">
        <f>AC13</f>
        <v>Planner Comment</v>
      </c>
      <c r="AD38" s="59" t="str">
        <f>AD13</f>
        <v>Manager Comment</v>
      </c>
    </row>
    <row r="39" spans="1:1000" s="39" customFormat="1" x14ac:dyDescent="0.2">
      <c r="E39" s="37"/>
      <c r="F39" s="38"/>
      <c r="G39" s="38"/>
      <c r="H39" s="122" t="s">
        <v>177</v>
      </c>
      <c r="V39" s="16"/>
      <c r="X39" s="38"/>
      <c r="Y39" s="16"/>
      <c r="AA39" s="38"/>
      <c r="AB39" s="16"/>
      <c r="AC39" s="112"/>
      <c r="AD39" s="112"/>
    </row>
    <row r="40" spans="1:1000" x14ac:dyDescent="0.2">
      <c r="A40" s="41" t="str">
        <f ca="1">IF(_xll.TM1RPTELLEV($H$40,$H40)=0,"Root",IF(OR(_xll.ELLEV($B$10,$H40)=0,_xll.TM1RPTELLEV($H$40,$H40)+1&gt;=VALUE($L$29)),"Base","Default"))</f>
        <v>Base</v>
      </c>
      <c r="C40" s="16" t="str">
        <f ca="1">_xll.DBRW($G$16,$H40,C$38)</f>
        <v>1</v>
      </c>
      <c r="D40" s="16">
        <f ca="1">_xll.DBRW($D$16,E$7,$H$33,$E$9,$H40,$D$11,$H$34,$D$38)</f>
        <v>0</v>
      </c>
      <c r="E40" s="25">
        <f ca="1">_xll.DBRW($E$16,E$7,$H$33,$E$9,$H40,$D$11,E$38,E$12,E$13)</f>
        <v>0</v>
      </c>
      <c r="G40" s="89" t="str">
        <f ca="1">_xll.DBRW($G$16,$H40,G$13)&amp;IF(_xll.ELLEV($B$10,$H40)&lt;&gt;0,"",IF($D40&lt;&gt;0,"Annual",IF($E40&lt;&gt;0,"LID","")))</f>
        <v/>
      </c>
      <c r="H40" s="116" t="str">
        <f ca="1">_xll.TM1RPTROW($B$16,$B$10,,,"CodeName", IF($O$30="Yes",1,0),"{Descendants( { [bpmAccount].["&amp;$C$16&amp;"] },"&amp;$L$29&amp;",BEFORE )}",$O$31, IF($O$29="Yes",1,0))</f>
        <v>100100 - Savings Account - Mutual Bank</v>
      </c>
      <c r="I40" s="91">
        <f ca="1">_xll.DBRW($B$16,I$7,$H$33,$D$9,$H40,$D$11,I$12,I$13)</f>
        <v>775.71575655308936</v>
      </c>
      <c r="J40" s="91">
        <f ca="1">_xll.DBRW($B$16,J$7,$H$33,$D$9,$H40,$D$11,J$12,J$13)</f>
        <v>801.63748082310224</v>
      </c>
      <c r="K40" s="91">
        <f ca="1">_xll.DBRW($B$16,K$7,$H$33,$D$9,$H40,$D$11,K$12,K$13)</f>
        <v>804.02639464324614</v>
      </c>
      <c r="L40" s="91">
        <f ca="1">_xll.DBRW($B$16,L$7,$H$33,$D$9,$H40,$D$11,L$12,L$13)</f>
        <v>917.78588835885921</v>
      </c>
      <c r="M40" s="91">
        <f ca="1">_xll.DBRW($B$16,M$7,$H$33,$D$9,$H40,$D$11,M$12,M$13)</f>
        <v>1017.6693430818902</v>
      </c>
      <c r="N40" s="91">
        <f ca="1">_xll.DBRW($B$16,N$7,$H$33,$D$9,$H40,$D$11,N$12,N$13)</f>
        <v>1028.8368318683333</v>
      </c>
      <c r="O40" s="91">
        <f ca="1">_xll.DBRW($B$16,O$7,$H$33,$D$9,$H40,$D$11,O$12,O$13)</f>
        <v>1029.7578750327907</v>
      </c>
      <c r="P40" s="91">
        <f ca="1">_xll.DBRW($B$16,P$7,$H$33,$D$9,$H40,$D$11,P$12,P$13)</f>
        <v>1040.3353250854441</v>
      </c>
      <c r="Q40" s="91">
        <f ca="1">_xll.DBRW($B$16,Q$7,$H$33,$D$9,$H40,$D$11,Q$12,Q$13)</f>
        <v>1043.8737078798936</v>
      </c>
      <c r="R40" s="91">
        <f ca="1">_xll.DBRW($B$16,R$7,$H$33,$D$9,$H40,$D$11,R$12,R$13)</f>
        <v>1069.8991701661039</v>
      </c>
      <c r="S40" s="91">
        <f ca="1">_xll.DBRW($B$16,S$7,$H$33,$D$9,$H40,$D$11,S$12,S$13)</f>
        <v>1096.7580095899596</v>
      </c>
      <c r="T40" s="91">
        <f ca="1">_xll.DBRW($B$16,T$7,$H$33,$D$9,$H40,$D$11,T$12,T$13)</f>
        <v>1101.0527289906843</v>
      </c>
      <c r="U40" s="91">
        <f ca="1">_xll.DBRW($B$16,U$7,$H$33,$D$9,$H40,$D$11,U$12,U$13)</f>
        <v>1122.8016481741508</v>
      </c>
      <c r="W40" s="92" t="str">
        <f ca="1">_xll.DBRW($B$16,W$7,$H$33,$D$9,$H40,$D$11,W$12,W$13)</f>
        <v>*KEY_ERR</v>
      </c>
      <c r="X40" s="93" t="e">
        <f ca="1">IF(W40=0,"",((U40/W40)-1)*$C40)</f>
        <v>#VALUE!</v>
      </c>
      <c r="Z40" s="92" t="str">
        <f ca="1">_xll.DBRW($B$16,Z$7,$H$33,$D$9,$H40,$D$11,Z$12,Z$13)</f>
        <v>*KEY_ERR</v>
      </c>
      <c r="AA40" s="93" t="e">
        <f ca="1">IF(Z40=0,"",((U40/Z40)-1)*$C40)</f>
        <v>#VALUE!</v>
      </c>
      <c r="AC40" s="111" t="str">
        <f ca="1">_xll.DBRW($B$16,AC$7,$H$33,$D$9,$H40,$D$11,AC$12,AC$13)</f>
        <v>*KEY_ERR</v>
      </c>
      <c r="AD40" s="111" t="str">
        <f ca="1">_xll.DBRW($B$16,AD$7,$H$33,$D$9,$H40,$D$11,AD$12,AD$13)</f>
        <v>*KEY_ERR</v>
      </c>
    </row>
    <row r="41" spans="1:1000" customFormat="1" ht="12.75" x14ac:dyDescent="0.2">
      <c r="A41" s="41" t="str">
        <f ca="1">IF(_xll.TM1RPTELLEV($H$40,$H41)=0,"Root",IF(OR(_xll.ELLEV($B$10,$H41)=0,_xll.TM1RPTELLEV($H$40,$H41)+1&gt;=VALUE($L$29)),"Base","Default"))</f>
        <v>Base</v>
      </c>
      <c r="B41" s="16"/>
      <c r="C41" s="16" t="str">
        <f ca="1">_xll.DBRW($G$16,$H41,C$38)</f>
        <v>1</v>
      </c>
      <c r="D41" s="16">
        <f ca="1">_xll.DBRW($D$16,E$7,$H$33,$E$9,$H41,$D$11,$H$34,$D$38)</f>
        <v>0</v>
      </c>
      <c r="E41" s="25">
        <f ca="1">_xll.DBRW($E$16,E$7,$H$33,$E$9,$H41,$D$11,E$38,E$12,E$13)</f>
        <v>0</v>
      </c>
      <c r="F41" s="22"/>
      <c r="G41" s="89" t="str">
        <f ca="1">_xll.DBRW($G$16,$H41,G$13)&amp;IF(_xll.ELLEV($B$10,$H41)&lt;&gt;0,"",IF($D41&lt;&gt;0,"Annual",IF($E41&lt;&gt;0,"LID","")))</f>
        <v/>
      </c>
      <c r="H41" s="116" t="s">
        <v>212</v>
      </c>
      <c r="I41" s="91">
        <f ca="1">_xll.DBRW($B$16,I$7,$H$33,$D$9,$H41,$D$11,I$12,I$13)</f>
        <v>828122.05791609955</v>
      </c>
      <c r="J41" s="91">
        <f ca="1">_xll.DBRW($B$16,J$7,$H$33,$D$9,$H41,$D$11,J$12,J$13)</f>
        <v>841831.34218003135</v>
      </c>
      <c r="K41" s="91">
        <f ca="1">_xll.DBRW($B$16,K$7,$H$33,$D$9,$H41,$D$11,K$12,K$13)</f>
        <v>849503.95967821742</v>
      </c>
      <c r="L41" s="91">
        <f ca="1">_xll.DBRW($B$16,L$7,$H$33,$D$9,$H41,$D$11,L$12,L$13)</f>
        <v>971653.92676339915</v>
      </c>
      <c r="M41" s="91">
        <f ca="1">_xll.DBRW($B$16,M$7,$H$33,$D$9,$H41,$D$11,M$12,M$13)</f>
        <v>1051242.1096525826</v>
      </c>
      <c r="N41" s="91">
        <f ca="1">_xll.DBRW($B$16,N$7,$H$33,$D$9,$H41,$D$11,N$12,N$13)</f>
        <v>1052105.1339745349</v>
      </c>
      <c r="O41" s="91">
        <f ca="1">_xll.DBRW($B$16,O$7,$H$33,$D$9,$H41,$D$11,O$12,O$13)</f>
        <v>1065775.3158965555</v>
      </c>
      <c r="P41" s="91">
        <f ca="1">_xll.DBRW($B$16,P$7,$H$33,$D$9,$H41,$D$11,P$12,P$13)</f>
        <v>1071369.4371845101</v>
      </c>
      <c r="Q41" s="91">
        <f ca="1">_xll.DBRW($B$16,Q$7,$H$33,$D$9,$H41,$D$11,Q$12,Q$13)</f>
        <v>1082733.8729858559</v>
      </c>
      <c r="R41" s="91">
        <f ca="1">_xll.DBRW($B$16,R$7,$H$33,$D$9,$H41,$D$11,R$12,R$13)</f>
        <v>1110678.8757087444</v>
      </c>
      <c r="S41" s="91">
        <f ca="1">_xll.DBRW($B$16,S$7,$H$33,$D$9,$H41,$D$11,S$12,S$13)</f>
        <v>1132080.2802775449</v>
      </c>
      <c r="T41" s="91">
        <f ca="1">_xll.DBRW($B$16,T$7,$H$33,$D$9,$H41,$D$11,T$12,T$13)</f>
        <v>1136247.6866684458</v>
      </c>
      <c r="U41" s="91">
        <f ca="1">_xll.DBRW($B$16,U$7,$H$33,$D$9,$H41,$D$11,U$12,U$13)</f>
        <v>1158152.3768523107</v>
      </c>
      <c r="V41" s="16"/>
      <c r="W41" s="92" t="str">
        <f ca="1">_xll.DBRW($B$16,W$7,$H$33,$D$9,$H41,$D$11,W$12,W$13)</f>
        <v>*KEY_ERR</v>
      </c>
      <c r="X41" s="93" t="e">
        <f t="shared" ref="X41:X72" ca="1" si="6">IF(W41=0,"",((U41/W41)-1)*$C41)</f>
        <v>#VALUE!</v>
      </c>
      <c r="Y41" s="16"/>
      <c r="Z41" s="92" t="str">
        <f ca="1">_xll.DBRW($B$16,Z$7,$H$33,$D$9,$H41,$D$11,Z$12,Z$13)</f>
        <v>*KEY_ERR</v>
      </c>
      <c r="AA41" s="93" t="e">
        <f t="shared" ref="AA41:AA72" ca="1" si="7">IF(Z41=0,"",((U41/Z41)-1)*$C41)</f>
        <v>#VALUE!</v>
      </c>
      <c r="AB41" s="16"/>
      <c r="AC41" s="111" t="str">
        <f ca="1">_xll.DBRW($B$16,AC$7,$H$33,$D$9,$H41,$D$11,AC$12,AC$13)</f>
        <v>*KEY_ERR</v>
      </c>
      <c r="AD41" s="111" t="str">
        <f ca="1">_xll.DBRW($B$16,AD$7,$H$33,$D$9,$H41,$D$11,AD$12,AD$13)</f>
        <v>*KEY_ERR</v>
      </c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16"/>
      <c r="DY41" s="16"/>
      <c r="DZ41" s="16"/>
      <c r="EA41" s="16"/>
      <c r="EB41" s="16"/>
      <c r="EC41" s="16"/>
      <c r="ED41" s="16"/>
      <c r="EE41" s="16"/>
      <c r="EF41" s="16"/>
      <c r="EG41" s="16"/>
      <c r="EH41" s="16"/>
      <c r="EI41" s="16"/>
      <c r="EJ41" s="16"/>
      <c r="EK41" s="16"/>
      <c r="EL41" s="16"/>
      <c r="EM41" s="16"/>
      <c r="EN41" s="16"/>
      <c r="EO41" s="16"/>
      <c r="EP41" s="16"/>
      <c r="EQ41" s="16"/>
      <c r="ER41" s="16"/>
      <c r="ES41" s="16"/>
      <c r="ET41" s="16"/>
      <c r="EU41" s="16"/>
      <c r="EV41" s="16"/>
      <c r="EW41" s="16"/>
      <c r="EX41" s="16"/>
      <c r="EY41" s="16"/>
      <c r="EZ41" s="16"/>
      <c r="FA41" s="16"/>
      <c r="FB41" s="16"/>
      <c r="FC41" s="16"/>
      <c r="FD41" s="16"/>
      <c r="FE41" s="16"/>
      <c r="FF41" s="16"/>
      <c r="FG41" s="16"/>
      <c r="FH41" s="16"/>
      <c r="FI41" s="16"/>
      <c r="FJ41" s="16"/>
      <c r="FK41" s="16"/>
      <c r="FL41" s="16"/>
      <c r="FM41" s="16"/>
      <c r="FN41" s="16"/>
      <c r="FO41" s="16"/>
      <c r="FP41" s="16"/>
      <c r="FQ41" s="16"/>
      <c r="FR41" s="16"/>
      <c r="FS41" s="16"/>
      <c r="FT41" s="16"/>
      <c r="FU41" s="16"/>
      <c r="FV41" s="16"/>
      <c r="FW41" s="16"/>
      <c r="FX41" s="16"/>
      <c r="FY41" s="16"/>
      <c r="FZ41" s="16"/>
      <c r="GA41" s="16"/>
      <c r="GB41" s="16"/>
      <c r="GC41" s="16"/>
      <c r="GD41" s="16"/>
      <c r="GE41" s="16"/>
      <c r="GF41" s="16"/>
      <c r="GG41" s="16"/>
      <c r="GH41" s="16"/>
      <c r="GI41" s="16"/>
      <c r="GJ41" s="16"/>
      <c r="GK41" s="16"/>
      <c r="GL41" s="16"/>
      <c r="GM41" s="16"/>
      <c r="GN41" s="16"/>
      <c r="GO41" s="16"/>
      <c r="GP41" s="16"/>
      <c r="GQ41" s="16"/>
      <c r="GR41" s="16"/>
      <c r="GS41" s="16"/>
      <c r="GT41" s="16"/>
      <c r="GU41" s="16"/>
      <c r="GV41" s="16"/>
      <c r="GW41" s="16"/>
      <c r="GX41" s="16"/>
      <c r="GY41" s="16"/>
      <c r="GZ41" s="16"/>
      <c r="HA41" s="16"/>
      <c r="HB41" s="16"/>
      <c r="HC41" s="16"/>
      <c r="HD41" s="16"/>
      <c r="HE41" s="16"/>
      <c r="HF41" s="16"/>
      <c r="HG41" s="16"/>
      <c r="HH41" s="16"/>
      <c r="HI41" s="16"/>
      <c r="HJ41" s="16"/>
      <c r="HK41" s="16"/>
      <c r="HL41" s="16"/>
      <c r="HM41" s="16"/>
      <c r="HN41" s="16"/>
      <c r="HO41" s="16"/>
      <c r="HP41" s="16"/>
      <c r="HQ41" s="16"/>
      <c r="HR41" s="16"/>
      <c r="HS41" s="16"/>
      <c r="HT41" s="16"/>
      <c r="HU41" s="16"/>
      <c r="HV41" s="16"/>
      <c r="HW41" s="16"/>
      <c r="HX41" s="16"/>
      <c r="HY41" s="16"/>
      <c r="HZ41" s="16"/>
      <c r="IA41" s="16"/>
      <c r="IB41" s="16"/>
      <c r="IC41" s="16"/>
      <c r="ID41" s="16"/>
      <c r="IE41" s="16"/>
      <c r="IF41" s="16"/>
      <c r="IG41" s="16"/>
      <c r="IH41" s="16"/>
      <c r="II41" s="16"/>
      <c r="IJ41" s="16"/>
      <c r="IK41" s="16"/>
      <c r="IL41" s="16"/>
      <c r="IM41" s="16"/>
      <c r="IN41" s="16"/>
      <c r="IO41" s="16"/>
      <c r="IP41" s="16"/>
      <c r="IQ41" s="16"/>
      <c r="IR41" s="16"/>
      <c r="IS41" s="16"/>
      <c r="IT41" s="16"/>
      <c r="IU41" s="16"/>
      <c r="IV41" s="16"/>
      <c r="IW41" s="16"/>
      <c r="IX41" s="16"/>
      <c r="IY41" s="16"/>
      <c r="IZ41" s="16"/>
      <c r="JA41" s="16"/>
      <c r="JB41" s="16"/>
      <c r="JC41" s="16"/>
      <c r="JD41" s="16"/>
      <c r="JE41" s="16"/>
      <c r="JF41" s="16"/>
      <c r="JG41" s="16"/>
      <c r="JH41" s="16"/>
      <c r="JI41" s="16"/>
      <c r="JJ41" s="16"/>
      <c r="JK41" s="16"/>
      <c r="JL41" s="16"/>
      <c r="JM41" s="16"/>
      <c r="JN41" s="16"/>
      <c r="JO41" s="16"/>
      <c r="JP41" s="16"/>
      <c r="JQ41" s="16"/>
      <c r="JR41" s="16"/>
      <c r="JS41" s="16"/>
      <c r="JT41" s="16"/>
      <c r="JU41" s="16"/>
      <c r="JV41" s="16"/>
      <c r="JW41" s="16"/>
      <c r="JX41" s="16"/>
      <c r="JY41" s="16"/>
      <c r="JZ41" s="16"/>
      <c r="KA41" s="16"/>
      <c r="KB41" s="16"/>
      <c r="KC41" s="16"/>
      <c r="KD41" s="16"/>
      <c r="KE41" s="16"/>
      <c r="KF41" s="16"/>
      <c r="KG41" s="16"/>
      <c r="KH41" s="16"/>
      <c r="KI41" s="16"/>
      <c r="KJ41" s="16"/>
      <c r="KK41" s="16"/>
      <c r="KL41" s="16"/>
      <c r="KM41" s="16"/>
      <c r="KN41" s="16"/>
      <c r="KO41" s="16"/>
      <c r="KP41" s="16"/>
      <c r="KQ41" s="16"/>
      <c r="KR41" s="16"/>
      <c r="KS41" s="16"/>
      <c r="KT41" s="16"/>
      <c r="KU41" s="16"/>
      <c r="KV41" s="16"/>
      <c r="KW41" s="16"/>
      <c r="KX41" s="16"/>
      <c r="KY41" s="16"/>
      <c r="KZ41" s="16"/>
      <c r="LA41" s="16"/>
      <c r="LB41" s="16"/>
      <c r="LC41" s="16"/>
      <c r="LD41" s="16"/>
      <c r="LE41" s="16"/>
      <c r="LF41" s="16"/>
      <c r="LG41" s="16"/>
      <c r="LH41" s="16"/>
      <c r="LI41" s="16"/>
      <c r="LJ41" s="16"/>
      <c r="LK41" s="16"/>
      <c r="LL41" s="16"/>
      <c r="LM41" s="16"/>
      <c r="LN41" s="16"/>
      <c r="LO41" s="16"/>
      <c r="LP41" s="16"/>
      <c r="LQ41" s="16"/>
      <c r="LR41" s="16"/>
      <c r="LS41" s="16"/>
      <c r="LT41" s="16"/>
      <c r="LU41" s="16"/>
      <c r="LV41" s="16"/>
      <c r="LW41" s="16"/>
      <c r="LX41" s="16"/>
      <c r="LY41" s="16"/>
      <c r="LZ41" s="16"/>
      <c r="MA41" s="16"/>
      <c r="MB41" s="16"/>
      <c r="MC41" s="16"/>
      <c r="MD41" s="16"/>
      <c r="ME41" s="16"/>
      <c r="MF41" s="16"/>
      <c r="MG41" s="16"/>
      <c r="MH41" s="16"/>
      <c r="MI41" s="16"/>
      <c r="MJ41" s="16"/>
      <c r="MK41" s="16"/>
      <c r="ML41" s="16"/>
      <c r="MM41" s="16"/>
      <c r="MN41" s="16"/>
      <c r="MO41" s="16"/>
      <c r="MP41" s="16"/>
      <c r="MQ41" s="16"/>
      <c r="MR41" s="16"/>
      <c r="MS41" s="16"/>
      <c r="MT41" s="16"/>
      <c r="MU41" s="16"/>
      <c r="MV41" s="16"/>
      <c r="MW41" s="16"/>
      <c r="MX41" s="16"/>
      <c r="MY41" s="16"/>
      <c r="MZ41" s="16"/>
      <c r="NA41" s="16"/>
      <c r="NB41" s="16"/>
      <c r="NC41" s="16"/>
      <c r="ND41" s="16"/>
      <c r="NE41" s="16"/>
      <c r="NF41" s="16"/>
      <c r="NG41" s="16"/>
      <c r="NH41" s="16"/>
      <c r="NI41" s="16"/>
      <c r="NJ41" s="16"/>
      <c r="NK41" s="16"/>
      <c r="NL41" s="16"/>
      <c r="NM41" s="16"/>
      <c r="NN41" s="16"/>
      <c r="NO41" s="16"/>
      <c r="NP41" s="16"/>
      <c r="NQ41" s="16"/>
      <c r="NR41" s="16"/>
      <c r="NS41" s="16"/>
      <c r="NT41" s="16"/>
      <c r="NU41" s="16"/>
      <c r="NV41" s="16"/>
      <c r="NW41" s="16"/>
      <c r="NX41" s="16"/>
      <c r="NY41" s="16"/>
      <c r="NZ41" s="16"/>
      <c r="OA41" s="16"/>
      <c r="OB41" s="16"/>
      <c r="OC41" s="16"/>
      <c r="OD41" s="16"/>
      <c r="OE41" s="16"/>
      <c r="OF41" s="16"/>
      <c r="OG41" s="16"/>
      <c r="OH41" s="16"/>
      <c r="OI41" s="16"/>
      <c r="OJ41" s="16"/>
      <c r="OK41" s="16"/>
      <c r="OL41" s="16"/>
      <c r="OM41" s="16"/>
      <c r="ON41" s="16"/>
      <c r="OO41" s="16"/>
      <c r="OP41" s="16"/>
      <c r="OQ41" s="16"/>
      <c r="OR41" s="16"/>
      <c r="OS41" s="16"/>
      <c r="OT41" s="16"/>
      <c r="OU41" s="16"/>
      <c r="OV41" s="16"/>
      <c r="OW41" s="16"/>
      <c r="OX41" s="16"/>
      <c r="OY41" s="16"/>
      <c r="OZ41" s="16"/>
      <c r="PA41" s="16"/>
      <c r="PB41" s="16"/>
      <c r="PC41" s="16"/>
      <c r="PD41" s="16"/>
      <c r="PE41" s="16"/>
      <c r="PF41" s="16"/>
      <c r="PG41" s="16"/>
      <c r="PH41" s="16"/>
      <c r="PI41" s="16"/>
      <c r="PJ41" s="16"/>
      <c r="PK41" s="16"/>
      <c r="PL41" s="16"/>
      <c r="PM41" s="16"/>
      <c r="PN41" s="16"/>
      <c r="PO41" s="16"/>
      <c r="PP41" s="16"/>
      <c r="PQ41" s="16"/>
      <c r="PR41" s="16"/>
      <c r="PS41" s="16"/>
      <c r="PT41" s="16"/>
      <c r="PU41" s="16"/>
      <c r="PV41" s="16"/>
      <c r="PW41" s="16"/>
      <c r="PX41" s="16"/>
      <c r="PY41" s="16"/>
      <c r="PZ41" s="16"/>
      <c r="QA41" s="16"/>
      <c r="QB41" s="16"/>
      <c r="QC41" s="16"/>
      <c r="QD41" s="16"/>
      <c r="QE41" s="16"/>
      <c r="QF41" s="16"/>
      <c r="QG41" s="16"/>
      <c r="QH41" s="16"/>
      <c r="QI41" s="16"/>
      <c r="QJ41" s="16"/>
      <c r="QK41" s="16"/>
      <c r="QL41" s="16"/>
      <c r="QM41" s="16"/>
      <c r="QN41" s="16"/>
      <c r="QO41" s="16"/>
      <c r="QP41" s="16"/>
      <c r="QQ41" s="16"/>
      <c r="QR41" s="16"/>
      <c r="QS41" s="16"/>
      <c r="QT41" s="16"/>
      <c r="QU41" s="16"/>
      <c r="QV41" s="16"/>
      <c r="QW41" s="16"/>
      <c r="QX41" s="16"/>
      <c r="QY41" s="16"/>
      <c r="QZ41" s="16"/>
      <c r="RA41" s="16"/>
      <c r="RB41" s="16"/>
      <c r="RC41" s="16"/>
      <c r="RD41" s="16"/>
      <c r="RE41" s="16"/>
      <c r="RF41" s="16"/>
      <c r="RG41" s="16"/>
      <c r="RH41" s="16"/>
      <c r="RI41" s="16"/>
      <c r="RJ41" s="16"/>
      <c r="RK41" s="16"/>
      <c r="RL41" s="16"/>
      <c r="RM41" s="16"/>
      <c r="RN41" s="16"/>
      <c r="RO41" s="16"/>
      <c r="RP41" s="16"/>
      <c r="RQ41" s="16"/>
      <c r="RR41" s="16"/>
      <c r="RS41" s="16"/>
      <c r="RT41" s="16"/>
      <c r="RU41" s="16"/>
      <c r="RV41" s="16"/>
      <c r="RW41" s="16"/>
      <c r="RX41" s="16"/>
      <c r="RY41" s="16"/>
      <c r="RZ41" s="16"/>
      <c r="SA41" s="16"/>
      <c r="SB41" s="16"/>
      <c r="SC41" s="16"/>
      <c r="SD41" s="16"/>
      <c r="SE41" s="16"/>
      <c r="SF41" s="16"/>
      <c r="SG41" s="16"/>
      <c r="SH41" s="16"/>
      <c r="SI41" s="16"/>
      <c r="SJ41" s="16"/>
      <c r="SK41" s="16"/>
      <c r="SL41" s="16"/>
      <c r="SM41" s="16"/>
      <c r="SN41" s="16"/>
      <c r="SO41" s="16"/>
      <c r="SP41" s="16"/>
      <c r="SQ41" s="16"/>
      <c r="SR41" s="16"/>
      <c r="SS41" s="16"/>
      <c r="ST41" s="16"/>
      <c r="SU41" s="16"/>
      <c r="SV41" s="16"/>
      <c r="SW41" s="16"/>
      <c r="SX41" s="16"/>
      <c r="SY41" s="16"/>
      <c r="SZ41" s="16"/>
      <c r="TA41" s="16"/>
      <c r="TB41" s="16"/>
      <c r="TC41" s="16"/>
      <c r="TD41" s="16"/>
      <c r="TE41" s="16"/>
      <c r="TF41" s="16"/>
      <c r="TG41" s="16"/>
      <c r="TH41" s="16"/>
      <c r="TI41" s="16"/>
      <c r="TJ41" s="16"/>
      <c r="TK41" s="16"/>
      <c r="TL41" s="16"/>
      <c r="TM41" s="16"/>
      <c r="TN41" s="16"/>
      <c r="TO41" s="16"/>
      <c r="TP41" s="16"/>
      <c r="TQ41" s="16"/>
      <c r="TR41" s="16"/>
      <c r="TS41" s="16"/>
      <c r="TT41" s="16"/>
      <c r="TU41" s="16"/>
      <c r="TV41" s="16"/>
      <c r="TW41" s="16"/>
      <c r="TX41" s="16"/>
      <c r="TY41" s="16"/>
      <c r="TZ41" s="16"/>
      <c r="UA41" s="16"/>
      <c r="UB41" s="16"/>
      <c r="UC41" s="16"/>
      <c r="UD41" s="16"/>
      <c r="UE41" s="16"/>
      <c r="UF41" s="16"/>
      <c r="UG41" s="16"/>
      <c r="UH41" s="16"/>
      <c r="UI41" s="16"/>
      <c r="UJ41" s="16"/>
      <c r="UK41" s="16"/>
      <c r="UL41" s="16"/>
      <c r="UM41" s="16"/>
      <c r="UN41" s="16"/>
      <c r="UO41" s="16"/>
      <c r="UP41" s="16"/>
      <c r="UQ41" s="16"/>
      <c r="UR41" s="16"/>
      <c r="US41" s="16"/>
      <c r="UT41" s="16"/>
      <c r="UU41" s="16"/>
      <c r="UV41" s="16"/>
      <c r="UW41" s="16"/>
      <c r="UX41" s="16"/>
      <c r="UY41" s="16"/>
      <c r="UZ41" s="16"/>
      <c r="VA41" s="16"/>
      <c r="VB41" s="16"/>
      <c r="VC41" s="16"/>
      <c r="VD41" s="16"/>
      <c r="VE41" s="16"/>
      <c r="VF41" s="16"/>
      <c r="VG41" s="16"/>
      <c r="VH41" s="16"/>
      <c r="VI41" s="16"/>
      <c r="VJ41" s="16"/>
      <c r="VK41" s="16"/>
      <c r="VL41" s="16"/>
      <c r="VM41" s="16"/>
      <c r="VN41" s="16"/>
      <c r="VO41" s="16"/>
      <c r="VP41" s="16"/>
      <c r="VQ41" s="16"/>
      <c r="VR41" s="16"/>
      <c r="VS41" s="16"/>
      <c r="VT41" s="16"/>
      <c r="VU41" s="16"/>
      <c r="VV41" s="16"/>
      <c r="VW41" s="16"/>
      <c r="VX41" s="16"/>
      <c r="VY41" s="16"/>
      <c r="VZ41" s="16"/>
      <c r="WA41" s="16"/>
      <c r="WB41" s="16"/>
      <c r="WC41" s="16"/>
      <c r="WD41" s="16"/>
      <c r="WE41" s="16"/>
      <c r="WF41" s="16"/>
      <c r="WG41" s="16"/>
      <c r="WH41" s="16"/>
      <c r="WI41" s="16"/>
      <c r="WJ41" s="16"/>
      <c r="WK41" s="16"/>
      <c r="WL41" s="16"/>
      <c r="WM41" s="16"/>
      <c r="WN41" s="16"/>
      <c r="WO41" s="16"/>
      <c r="WP41" s="16"/>
      <c r="WQ41" s="16"/>
      <c r="WR41" s="16"/>
      <c r="WS41" s="16"/>
      <c r="WT41" s="16"/>
      <c r="WU41" s="16"/>
      <c r="WV41" s="16"/>
      <c r="WW41" s="16"/>
      <c r="WX41" s="16"/>
      <c r="WY41" s="16"/>
      <c r="WZ41" s="16"/>
      <c r="XA41" s="16"/>
      <c r="XB41" s="16"/>
      <c r="XC41" s="16"/>
      <c r="XD41" s="16"/>
      <c r="XE41" s="16"/>
      <c r="XF41" s="16"/>
      <c r="XG41" s="16"/>
      <c r="XH41" s="16"/>
      <c r="XI41" s="16"/>
      <c r="XJ41" s="16"/>
      <c r="XK41" s="16"/>
      <c r="XL41" s="16"/>
      <c r="XM41" s="16"/>
      <c r="XN41" s="16"/>
      <c r="XO41" s="16"/>
      <c r="XP41" s="16"/>
      <c r="XQ41" s="16"/>
      <c r="XR41" s="16"/>
      <c r="XS41" s="16"/>
      <c r="XT41" s="16"/>
      <c r="XU41" s="16"/>
      <c r="XV41" s="16"/>
      <c r="XW41" s="16"/>
      <c r="XX41" s="16"/>
      <c r="XY41" s="16"/>
      <c r="XZ41" s="16"/>
      <c r="YA41" s="16"/>
      <c r="YB41" s="16"/>
      <c r="YC41" s="16"/>
      <c r="YD41" s="16"/>
      <c r="YE41" s="16"/>
      <c r="YF41" s="16"/>
      <c r="YG41" s="16"/>
      <c r="YH41" s="16"/>
      <c r="YI41" s="16"/>
      <c r="YJ41" s="16"/>
      <c r="YK41" s="16"/>
      <c r="YL41" s="16"/>
      <c r="YM41" s="16"/>
      <c r="YN41" s="16"/>
      <c r="YO41" s="16"/>
      <c r="YP41" s="16"/>
      <c r="YQ41" s="16"/>
      <c r="YR41" s="16"/>
      <c r="YS41" s="16"/>
      <c r="YT41" s="16"/>
      <c r="YU41" s="16"/>
      <c r="YV41" s="16"/>
      <c r="YW41" s="16"/>
      <c r="YX41" s="16"/>
      <c r="YY41" s="16"/>
      <c r="YZ41" s="16"/>
      <c r="ZA41" s="16"/>
      <c r="ZB41" s="16"/>
      <c r="ZC41" s="16"/>
      <c r="ZD41" s="16"/>
      <c r="ZE41" s="16"/>
      <c r="ZF41" s="16"/>
      <c r="ZG41" s="16"/>
      <c r="ZH41" s="16"/>
      <c r="ZI41" s="16"/>
      <c r="ZJ41" s="16"/>
      <c r="ZK41" s="16"/>
      <c r="ZL41" s="16"/>
      <c r="ZM41" s="16"/>
      <c r="ZN41" s="16"/>
      <c r="ZO41" s="16"/>
      <c r="ZP41" s="16"/>
      <c r="ZQ41" s="16"/>
      <c r="ZR41" s="16"/>
      <c r="ZS41" s="16"/>
      <c r="ZT41" s="16"/>
      <c r="ZU41" s="16"/>
      <c r="ZV41" s="16"/>
      <c r="ZW41" s="16"/>
      <c r="ZX41" s="16"/>
      <c r="ZY41" s="16"/>
      <c r="ZZ41" s="16"/>
      <c r="AAA41" s="16"/>
      <c r="AAB41" s="16"/>
      <c r="AAC41" s="16"/>
      <c r="AAD41" s="16"/>
      <c r="AAE41" s="16"/>
      <c r="AAF41" s="16"/>
      <c r="AAG41" s="16"/>
      <c r="AAH41" s="16"/>
      <c r="AAI41" s="16"/>
      <c r="AAJ41" s="16"/>
      <c r="AAK41" s="16"/>
      <c r="AAL41" s="16"/>
      <c r="AAM41" s="16"/>
      <c r="AAN41" s="16"/>
      <c r="AAO41" s="16"/>
      <c r="AAP41" s="16"/>
      <c r="AAQ41" s="16"/>
      <c r="AAR41" s="16"/>
      <c r="AAS41" s="16"/>
      <c r="AAT41" s="16"/>
      <c r="AAU41" s="16"/>
      <c r="AAV41" s="16"/>
      <c r="AAW41" s="16"/>
      <c r="AAX41" s="16"/>
      <c r="AAY41" s="16"/>
      <c r="AAZ41" s="16"/>
      <c r="ABA41" s="16"/>
      <c r="ABB41" s="16"/>
      <c r="ABC41" s="16"/>
      <c r="ABD41" s="16"/>
      <c r="ABE41" s="16"/>
      <c r="ABF41" s="16"/>
      <c r="ABG41" s="16"/>
      <c r="ABH41" s="16"/>
      <c r="ABI41" s="16"/>
      <c r="ABJ41" s="16"/>
      <c r="ABK41" s="16"/>
      <c r="ABL41" s="16"/>
      <c r="ABM41" s="16"/>
      <c r="ABN41" s="16"/>
      <c r="ABO41" s="16"/>
      <c r="ABP41" s="16"/>
      <c r="ABQ41" s="16"/>
      <c r="ABR41" s="16"/>
      <c r="ABS41" s="16"/>
      <c r="ABT41" s="16"/>
      <c r="ABU41" s="16"/>
      <c r="ABV41" s="16"/>
      <c r="ABW41" s="16"/>
      <c r="ABX41" s="16"/>
      <c r="ABY41" s="16"/>
      <c r="ABZ41" s="16"/>
      <c r="ACA41" s="16"/>
      <c r="ACB41" s="16"/>
      <c r="ACC41" s="16"/>
      <c r="ACD41" s="16"/>
      <c r="ACE41" s="16"/>
      <c r="ACF41" s="16"/>
      <c r="ACG41" s="16"/>
      <c r="ACH41" s="16"/>
      <c r="ACI41" s="16"/>
      <c r="ACJ41" s="16"/>
      <c r="ACK41" s="16"/>
      <c r="ACL41" s="16"/>
      <c r="ACM41" s="16"/>
      <c r="ACN41" s="16"/>
      <c r="ACO41" s="16"/>
      <c r="ACP41" s="16"/>
      <c r="ACQ41" s="16"/>
      <c r="ACR41" s="16"/>
      <c r="ACS41" s="16"/>
      <c r="ACT41" s="16"/>
      <c r="ACU41" s="16"/>
      <c r="ACV41" s="16"/>
      <c r="ACW41" s="16"/>
      <c r="ACX41" s="16"/>
      <c r="ACY41" s="16"/>
      <c r="ACZ41" s="16"/>
      <c r="ADA41" s="16"/>
      <c r="ADB41" s="16"/>
      <c r="ADC41" s="16"/>
      <c r="ADD41" s="16"/>
      <c r="ADE41" s="16"/>
      <c r="ADF41" s="16"/>
      <c r="ADG41" s="16"/>
      <c r="ADH41" s="16"/>
      <c r="ADI41" s="16"/>
      <c r="ADJ41" s="16"/>
      <c r="ADK41" s="16"/>
      <c r="ADL41" s="16"/>
      <c r="ADM41" s="16"/>
      <c r="ADN41" s="16"/>
      <c r="ADO41" s="16"/>
      <c r="ADP41" s="16"/>
      <c r="ADQ41" s="16"/>
      <c r="ADR41" s="16"/>
      <c r="ADS41" s="16"/>
      <c r="ADT41" s="16"/>
      <c r="ADU41" s="16"/>
      <c r="ADV41" s="16"/>
      <c r="ADW41" s="16"/>
      <c r="ADX41" s="16"/>
      <c r="ADY41" s="16"/>
      <c r="ADZ41" s="16"/>
      <c r="AEA41" s="16"/>
      <c r="AEB41" s="16"/>
      <c r="AEC41" s="16"/>
      <c r="AED41" s="16"/>
      <c r="AEE41" s="16"/>
      <c r="AEF41" s="16"/>
      <c r="AEG41" s="16"/>
      <c r="AEH41" s="16"/>
      <c r="AEI41" s="16"/>
      <c r="AEJ41" s="16"/>
      <c r="AEK41" s="16"/>
      <c r="AEL41" s="16"/>
      <c r="AEM41" s="16"/>
      <c r="AEN41" s="16"/>
      <c r="AEO41" s="16"/>
      <c r="AEP41" s="16"/>
      <c r="AEQ41" s="16"/>
      <c r="AER41" s="16"/>
      <c r="AES41" s="16"/>
      <c r="AET41" s="16"/>
      <c r="AEU41" s="16"/>
      <c r="AEV41" s="16"/>
      <c r="AEW41" s="16"/>
      <c r="AEX41" s="16"/>
      <c r="AEY41" s="16"/>
      <c r="AEZ41" s="16"/>
      <c r="AFA41" s="16"/>
      <c r="AFB41" s="16"/>
      <c r="AFC41" s="16"/>
      <c r="AFD41" s="16"/>
      <c r="AFE41" s="16"/>
      <c r="AFF41" s="16"/>
      <c r="AFG41" s="16"/>
      <c r="AFH41" s="16"/>
      <c r="AFI41" s="16"/>
      <c r="AFJ41" s="16"/>
      <c r="AFK41" s="16"/>
      <c r="AFL41" s="16"/>
      <c r="AFM41" s="16"/>
      <c r="AFN41" s="16"/>
      <c r="AFO41" s="16"/>
      <c r="AFP41" s="16"/>
      <c r="AFQ41" s="16"/>
      <c r="AFR41" s="16"/>
      <c r="AFS41" s="16"/>
      <c r="AFT41" s="16"/>
      <c r="AFU41" s="16"/>
      <c r="AFV41" s="16"/>
      <c r="AFW41" s="16"/>
      <c r="AFX41" s="16"/>
      <c r="AFY41" s="16"/>
      <c r="AFZ41" s="16"/>
      <c r="AGA41" s="16"/>
      <c r="AGB41" s="16"/>
      <c r="AGC41" s="16"/>
      <c r="AGD41" s="16"/>
      <c r="AGE41" s="16"/>
      <c r="AGF41" s="16"/>
      <c r="AGG41" s="16"/>
      <c r="AGH41" s="16"/>
      <c r="AGI41" s="16"/>
      <c r="AGJ41" s="16"/>
      <c r="AGK41" s="16"/>
      <c r="AGL41" s="16"/>
      <c r="AGM41" s="16"/>
      <c r="AGN41" s="16"/>
      <c r="AGO41" s="16"/>
      <c r="AGP41" s="16"/>
      <c r="AGQ41" s="16"/>
      <c r="AGR41" s="16"/>
      <c r="AGS41" s="16"/>
      <c r="AGT41" s="16"/>
      <c r="AGU41" s="16"/>
      <c r="AGV41" s="16"/>
      <c r="AGW41" s="16"/>
      <c r="AGX41" s="16"/>
      <c r="AGY41" s="16"/>
      <c r="AGZ41" s="16"/>
      <c r="AHA41" s="16"/>
      <c r="AHB41" s="16"/>
      <c r="AHC41" s="16"/>
      <c r="AHD41" s="16"/>
      <c r="AHE41" s="16"/>
      <c r="AHF41" s="16"/>
      <c r="AHG41" s="16"/>
      <c r="AHH41" s="16"/>
      <c r="AHI41" s="16"/>
      <c r="AHJ41" s="16"/>
      <c r="AHK41" s="16"/>
      <c r="AHL41" s="16"/>
      <c r="AHM41" s="16"/>
      <c r="AHN41" s="16"/>
      <c r="AHO41" s="16"/>
      <c r="AHP41" s="16"/>
      <c r="AHQ41" s="16"/>
      <c r="AHR41" s="16"/>
      <c r="AHS41" s="16"/>
      <c r="AHT41" s="16"/>
      <c r="AHU41" s="16"/>
      <c r="AHV41" s="16"/>
      <c r="AHW41" s="16"/>
      <c r="AHX41" s="16"/>
      <c r="AHY41" s="16"/>
      <c r="AHZ41" s="16"/>
      <c r="AIA41" s="16"/>
      <c r="AIB41" s="16"/>
      <c r="AIC41" s="16"/>
      <c r="AID41" s="16"/>
      <c r="AIE41" s="16"/>
      <c r="AIF41" s="16"/>
      <c r="AIG41" s="16"/>
      <c r="AIH41" s="16"/>
      <c r="AII41" s="16"/>
      <c r="AIJ41" s="16"/>
      <c r="AIK41" s="16"/>
      <c r="AIL41" s="16"/>
      <c r="AIM41" s="16"/>
      <c r="AIN41" s="16"/>
      <c r="AIO41" s="16"/>
      <c r="AIP41" s="16"/>
      <c r="AIQ41" s="16"/>
      <c r="AIR41" s="16"/>
      <c r="AIS41" s="16"/>
      <c r="AIT41" s="16"/>
      <c r="AIU41" s="16"/>
      <c r="AIV41" s="16"/>
      <c r="AIW41" s="16"/>
      <c r="AIX41" s="16"/>
      <c r="AIY41" s="16"/>
      <c r="AIZ41" s="16"/>
      <c r="AJA41" s="16"/>
      <c r="AJB41" s="16"/>
      <c r="AJC41" s="16"/>
      <c r="AJD41" s="16"/>
      <c r="AJE41" s="16"/>
      <c r="AJF41" s="16"/>
      <c r="AJG41" s="16"/>
      <c r="AJH41" s="16"/>
      <c r="AJI41" s="16"/>
      <c r="AJJ41" s="16"/>
      <c r="AJK41" s="16"/>
      <c r="AJL41" s="16"/>
      <c r="AJM41" s="16"/>
      <c r="AJN41" s="16"/>
      <c r="AJO41" s="16"/>
      <c r="AJP41" s="16"/>
      <c r="AJQ41" s="16"/>
      <c r="AJR41" s="16"/>
      <c r="AJS41" s="16"/>
      <c r="AJT41" s="16"/>
      <c r="AJU41" s="16"/>
      <c r="AJV41" s="16"/>
      <c r="AJW41" s="16"/>
      <c r="AJX41" s="16"/>
      <c r="AJY41" s="16"/>
      <c r="AJZ41" s="16"/>
      <c r="AKA41" s="16"/>
      <c r="AKB41" s="16"/>
      <c r="AKC41" s="16"/>
      <c r="AKD41" s="16"/>
      <c r="AKE41" s="16"/>
      <c r="AKF41" s="16"/>
      <c r="AKG41" s="16"/>
      <c r="AKH41" s="16"/>
      <c r="AKI41" s="16"/>
      <c r="AKJ41" s="16"/>
      <c r="AKK41" s="16"/>
      <c r="AKL41" s="16"/>
      <c r="AKM41" s="16"/>
      <c r="AKN41" s="16"/>
      <c r="AKO41" s="16"/>
      <c r="AKP41" s="16"/>
      <c r="AKQ41" s="16"/>
      <c r="AKR41" s="16"/>
      <c r="AKS41" s="16"/>
      <c r="AKT41" s="16"/>
      <c r="AKU41" s="16"/>
      <c r="AKV41" s="16"/>
      <c r="AKW41" s="16"/>
      <c r="AKX41" s="16"/>
      <c r="AKY41" s="16"/>
      <c r="AKZ41" s="16"/>
      <c r="ALA41" s="16"/>
      <c r="ALB41" s="16"/>
      <c r="ALC41" s="16"/>
      <c r="ALD41" s="16"/>
      <c r="ALE41" s="16"/>
      <c r="ALF41" s="16"/>
      <c r="ALG41" s="16"/>
      <c r="ALH41" s="16"/>
      <c r="ALI41" s="16"/>
      <c r="ALJ41" s="16"/>
      <c r="ALK41" s="16"/>
      <c r="ALL41" s="16"/>
    </row>
    <row r="42" spans="1:1000" customFormat="1" ht="12.75" x14ac:dyDescent="0.2">
      <c r="A42" s="41" t="str">
        <f ca="1">IF(_xll.TM1RPTELLEV($H$40,$H42)=0,"Root",IF(OR(_xll.ELLEV($B$10,$H42)=0,_xll.TM1RPTELLEV($H$40,$H42)+1&gt;=VALUE($L$29)),"Base","Default"))</f>
        <v>Base</v>
      </c>
      <c r="B42" s="16"/>
      <c r="C42" s="16" t="str">
        <f ca="1">_xll.DBRW($G$16,$H42,C$38)</f>
        <v>1</v>
      </c>
      <c r="D42" s="16">
        <f ca="1">_xll.DBRW($D$16,E$7,$H$33,$E$9,$H42,$D$11,$H$34,$D$38)</f>
        <v>0</v>
      </c>
      <c r="E42" s="25">
        <f ca="1">_xll.DBRW($E$16,E$7,$H$33,$E$9,$H42,$D$11,E$38,E$12,E$13)</f>
        <v>0</v>
      </c>
      <c r="F42" s="22"/>
      <c r="G42" s="89" t="str">
        <f ca="1">_xll.DBRW($G$16,$H42,G$13)&amp;IF(_xll.ELLEV($B$10,$H42)&lt;&gt;0,"",IF($D42&lt;&gt;0,"Annual",IF($E42&lt;&gt;0,"LID","")))</f>
        <v/>
      </c>
      <c r="H42" s="116" t="s">
        <v>145</v>
      </c>
      <c r="I42" s="91">
        <f ca="1">_xll.DBRW($B$16,I$7,$H$33,$D$9,$H42,$D$11,I$12,I$13)</f>
        <v>5959.2790378201144</v>
      </c>
      <c r="J42" s="91">
        <f ca="1">_xll.DBRW($B$16,J$7,$H$33,$D$9,$H42,$D$11,J$12,J$13)</f>
        <v>6010.6314104476187</v>
      </c>
      <c r="K42" s="91">
        <f ca="1">_xll.DBRW($B$16,K$7,$H$33,$D$9,$H42,$D$11,K$12,K$13)</f>
        <v>6033.0189085997472</v>
      </c>
      <c r="L42" s="91">
        <f ca="1">_xll.DBRW($B$16,L$7,$H$33,$D$9,$H42,$D$11,L$12,L$13)</f>
        <v>6096.160701021493</v>
      </c>
      <c r="M42" s="91">
        <f ca="1">_xll.DBRW($B$16,M$7,$H$33,$D$9,$H42,$D$11,M$12,M$13)</f>
        <v>6479.2322911909032</v>
      </c>
      <c r="N42" s="91">
        <f ca="1">_xll.DBRW($B$16,N$7,$H$33,$D$9,$H42,$D$11,N$12,N$13)</f>
        <v>6675.6416009085206</v>
      </c>
      <c r="O42" s="91">
        <f ca="1">_xll.DBRW($B$16,O$7,$H$33,$D$9,$H42,$D$11,O$12,O$13)</f>
        <v>6702.3926937506139</v>
      </c>
      <c r="P42" s="91">
        <f ca="1">_xll.DBRW($B$16,P$7,$H$33,$D$9,$H42,$D$11,P$12,P$13)</f>
        <v>6723.3472086160091</v>
      </c>
      <c r="Q42" s="91">
        <f ca="1">_xll.DBRW($B$16,Q$7,$H$33,$D$9,$H42,$D$11,Q$12,Q$13)</f>
        <v>6756.5068553158162</v>
      </c>
      <c r="R42" s="91">
        <f ca="1">_xll.DBRW($B$16,R$7,$H$33,$D$9,$H42,$D$11,R$12,R$13)</f>
        <v>6770.9521933151564</v>
      </c>
      <c r="S42" s="91">
        <f ca="1">_xll.DBRW($B$16,S$7,$H$33,$D$9,$H42,$D$11,S$12,S$13)</f>
        <v>6873.9608282961099</v>
      </c>
      <c r="T42" s="91">
        <f ca="1">_xll.DBRW($B$16,T$7,$H$33,$D$9,$H42,$D$11,T$12,T$13)</f>
        <v>6886.6687993319392</v>
      </c>
      <c r="U42" s="91">
        <f ca="1">_xll.DBRW($B$16,U$7,$H$33,$D$9,$H42,$D$11,U$12,U$13)</f>
        <v>7132.2543644973839</v>
      </c>
      <c r="V42" s="16"/>
      <c r="W42" s="92" t="str">
        <f ca="1">_xll.DBRW($B$16,W$7,$H$33,$D$9,$H42,$D$11,W$12,W$13)</f>
        <v>*KEY_ERR</v>
      </c>
      <c r="X42" s="93" t="e">
        <f t="shared" ca="1" si="6"/>
        <v>#VALUE!</v>
      </c>
      <c r="Y42" s="16"/>
      <c r="Z42" s="92" t="str">
        <f ca="1">_xll.DBRW($B$16,Z$7,$H$33,$D$9,$H42,$D$11,Z$12,Z$13)</f>
        <v>*KEY_ERR</v>
      </c>
      <c r="AA42" s="93" t="e">
        <f t="shared" ca="1" si="7"/>
        <v>#VALUE!</v>
      </c>
      <c r="AB42" s="16"/>
      <c r="AC42" s="111" t="str">
        <f ca="1">_xll.DBRW($B$16,AC$7,$H$33,$D$9,$H42,$D$11,AC$12,AC$13)</f>
        <v>*KEY_ERR</v>
      </c>
      <c r="AD42" s="111" t="str">
        <f ca="1">_xll.DBRW($B$16,AD$7,$H$33,$D$9,$H42,$D$11,AD$12,AD$13)</f>
        <v>*KEY_ERR</v>
      </c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16"/>
      <c r="DM42" s="16"/>
      <c r="DN42" s="16"/>
      <c r="DO42" s="16"/>
      <c r="DP42" s="16"/>
      <c r="DQ42" s="16"/>
      <c r="DR42" s="16"/>
      <c r="DS42" s="16"/>
      <c r="DT42" s="16"/>
      <c r="DU42" s="16"/>
      <c r="DV42" s="16"/>
      <c r="DW42" s="16"/>
      <c r="DX42" s="16"/>
      <c r="DY42" s="16"/>
      <c r="DZ42" s="16"/>
      <c r="EA42" s="16"/>
      <c r="EB42" s="16"/>
      <c r="EC42" s="16"/>
      <c r="ED42" s="16"/>
      <c r="EE42" s="16"/>
      <c r="EF42" s="16"/>
      <c r="EG42" s="16"/>
      <c r="EH42" s="16"/>
      <c r="EI42" s="16"/>
      <c r="EJ42" s="16"/>
      <c r="EK42" s="16"/>
      <c r="EL42" s="16"/>
      <c r="EM42" s="16"/>
      <c r="EN42" s="16"/>
      <c r="EO42" s="16"/>
      <c r="EP42" s="16"/>
      <c r="EQ42" s="16"/>
      <c r="ER42" s="16"/>
      <c r="ES42" s="16"/>
      <c r="ET42" s="16"/>
      <c r="EU42" s="16"/>
      <c r="EV42" s="16"/>
      <c r="EW42" s="16"/>
      <c r="EX42" s="16"/>
      <c r="EY42" s="16"/>
      <c r="EZ42" s="16"/>
      <c r="FA42" s="16"/>
      <c r="FB42" s="16"/>
      <c r="FC42" s="16"/>
      <c r="FD42" s="16"/>
      <c r="FE42" s="16"/>
      <c r="FF42" s="16"/>
      <c r="FG42" s="16"/>
      <c r="FH42" s="16"/>
      <c r="FI42" s="16"/>
      <c r="FJ42" s="16"/>
      <c r="FK42" s="16"/>
      <c r="FL42" s="16"/>
      <c r="FM42" s="16"/>
      <c r="FN42" s="16"/>
      <c r="FO42" s="16"/>
      <c r="FP42" s="16"/>
      <c r="FQ42" s="16"/>
      <c r="FR42" s="16"/>
      <c r="FS42" s="16"/>
      <c r="FT42" s="16"/>
      <c r="FU42" s="16"/>
      <c r="FV42" s="16"/>
      <c r="FW42" s="16"/>
      <c r="FX42" s="16"/>
      <c r="FY42" s="16"/>
      <c r="FZ42" s="16"/>
      <c r="GA42" s="16"/>
      <c r="GB42" s="16"/>
      <c r="GC42" s="16"/>
      <c r="GD42" s="16"/>
      <c r="GE42" s="16"/>
      <c r="GF42" s="16"/>
      <c r="GG42" s="16"/>
      <c r="GH42" s="16"/>
      <c r="GI42" s="16"/>
      <c r="GJ42" s="16"/>
      <c r="GK42" s="16"/>
      <c r="GL42" s="16"/>
      <c r="GM42" s="16"/>
      <c r="GN42" s="16"/>
      <c r="GO42" s="16"/>
      <c r="GP42" s="16"/>
      <c r="GQ42" s="16"/>
      <c r="GR42" s="16"/>
      <c r="GS42" s="16"/>
      <c r="GT42" s="16"/>
      <c r="GU42" s="16"/>
      <c r="GV42" s="16"/>
      <c r="GW42" s="16"/>
      <c r="GX42" s="16"/>
      <c r="GY42" s="16"/>
      <c r="GZ42" s="16"/>
      <c r="HA42" s="16"/>
      <c r="HB42" s="16"/>
      <c r="HC42" s="16"/>
      <c r="HD42" s="16"/>
      <c r="HE42" s="16"/>
      <c r="HF42" s="16"/>
      <c r="HG42" s="16"/>
      <c r="HH42" s="16"/>
      <c r="HI42" s="16"/>
      <c r="HJ42" s="16"/>
      <c r="HK42" s="16"/>
      <c r="HL42" s="16"/>
      <c r="HM42" s="16"/>
      <c r="HN42" s="16"/>
      <c r="HO42" s="16"/>
      <c r="HP42" s="16"/>
      <c r="HQ42" s="16"/>
      <c r="HR42" s="16"/>
      <c r="HS42" s="16"/>
      <c r="HT42" s="16"/>
      <c r="HU42" s="16"/>
      <c r="HV42" s="16"/>
      <c r="HW42" s="16"/>
      <c r="HX42" s="16"/>
      <c r="HY42" s="16"/>
      <c r="HZ42" s="16"/>
      <c r="IA42" s="16"/>
      <c r="IB42" s="16"/>
      <c r="IC42" s="16"/>
      <c r="ID42" s="16"/>
      <c r="IE42" s="16"/>
      <c r="IF42" s="16"/>
      <c r="IG42" s="16"/>
      <c r="IH42" s="16"/>
      <c r="II42" s="16"/>
      <c r="IJ42" s="16"/>
      <c r="IK42" s="16"/>
      <c r="IL42" s="16"/>
      <c r="IM42" s="16"/>
      <c r="IN42" s="16"/>
      <c r="IO42" s="16"/>
      <c r="IP42" s="16"/>
      <c r="IQ42" s="16"/>
      <c r="IR42" s="16"/>
      <c r="IS42" s="16"/>
      <c r="IT42" s="16"/>
      <c r="IU42" s="16"/>
      <c r="IV42" s="16"/>
      <c r="IW42" s="16"/>
      <c r="IX42" s="16"/>
      <c r="IY42" s="16"/>
      <c r="IZ42" s="16"/>
      <c r="JA42" s="16"/>
      <c r="JB42" s="16"/>
      <c r="JC42" s="16"/>
      <c r="JD42" s="16"/>
      <c r="JE42" s="16"/>
      <c r="JF42" s="16"/>
      <c r="JG42" s="16"/>
      <c r="JH42" s="16"/>
      <c r="JI42" s="16"/>
      <c r="JJ42" s="16"/>
      <c r="JK42" s="16"/>
      <c r="JL42" s="16"/>
      <c r="JM42" s="16"/>
      <c r="JN42" s="16"/>
      <c r="JO42" s="16"/>
      <c r="JP42" s="16"/>
      <c r="JQ42" s="16"/>
      <c r="JR42" s="16"/>
      <c r="JS42" s="16"/>
      <c r="JT42" s="16"/>
      <c r="JU42" s="16"/>
      <c r="JV42" s="16"/>
      <c r="JW42" s="16"/>
      <c r="JX42" s="16"/>
      <c r="JY42" s="16"/>
      <c r="JZ42" s="16"/>
      <c r="KA42" s="16"/>
      <c r="KB42" s="16"/>
      <c r="KC42" s="16"/>
      <c r="KD42" s="16"/>
      <c r="KE42" s="16"/>
      <c r="KF42" s="16"/>
      <c r="KG42" s="16"/>
      <c r="KH42" s="16"/>
      <c r="KI42" s="16"/>
      <c r="KJ42" s="16"/>
      <c r="KK42" s="16"/>
      <c r="KL42" s="16"/>
      <c r="KM42" s="16"/>
      <c r="KN42" s="16"/>
      <c r="KO42" s="16"/>
      <c r="KP42" s="16"/>
      <c r="KQ42" s="16"/>
      <c r="KR42" s="16"/>
      <c r="KS42" s="16"/>
      <c r="KT42" s="16"/>
      <c r="KU42" s="16"/>
      <c r="KV42" s="16"/>
      <c r="KW42" s="16"/>
      <c r="KX42" s="16"/>
      <c r="KY42" s="16"/>
      <c r="KZ42" s="16"/>
      <c r="LA42" s="16"/>
      <c r="LB42" s="16"/>
      <c r="LC42" s="16"/>
      <c r="LD42" s="16"/>
      <c r="LE42" s="16"/>
      <c r="LF42" s="16"/>
      <c r="LG42" s="16"/>
      <c r="LH42" s="16"/>
      <c r="LI42" s="16"/>
      <c r="LJ42" s="16"/>
      <c r="LK42" s="16"/>
      <c r="LL42" s="16"/>
      <c r="LM42" s="16"/>
      <c r="LN42" s="16"/>
      <c r="LO42" s="16"/>
      <c r="LP42" s="16"/>
      <c r="LQ42" s="16"/>
      <c r="LR42" s="16"/>
      <c r="LS42" s="16"/>
      <c r="LT42" s="16"/>
      <c r="LU42" s="16"/>
      <c r="LV42" s="16"/>
      <c r="LW42" s="16"/>
      <c r="LX42" s="16"/>
      <c r="LY42" s="16"/>
      <c r="LZ42" s="16"/>
      <c r="MA42" s="16"/>
      <c r="MB42" s="16"/>
      <c r="MC42" s="16"/>
      <c r="MD42" s="16"/>
      <c r="ME42" s="16"/>
      <c r="MF42" s="16"/>
      <c r="MG42" s="16"/>
      <c r="MH42" s="16"/>
      <c r="MI42" s="16"/>
      <c r="MJ42" s="16"/>
      <c r="MK42" s="16"/>
      <c r="ML42" s="16"/>
      <c r="MM42" s="16"/>
      <c r="MN42" s="16"/>
      <c r="MO42" s="16"/>
      <c r="MP42" s="16"/>
      <c r="MQ42" s="16"/>
      <c r="MR42" s="16"/>
      <c r="MS42" s="16"/>
      <c r="MT42" s="16"/>
      <c r="MU42" s="16"/>
      <c r="MV42" s="16"/>
      <c r="MW42" s="16"/>
      <c r="MX42" s="16"/>
      <c r="MY42" s="16"/>
      <c r="MZ42" s="16"/>
      <c r="NA42" s="16"/>
      <c r="NB42" s="16"/>
      <c r="NC42" s="16"/>
      <c r="ND42" s="16"/>
      <c r="NE42" s="16"/>
      <c r="NF42" s="16"/>
      <c r="NG42" s="16"/>
      <c r="NH42" s="16"/>
      <c r="NI42" s="16"/>
      <c r="NJ42" s="16"/>
      <c r="NK42" s="16"/>
      <c r="NL42" s="16"/>
      <c r="NM42" s="16"/>
      <c r="NN42" s="16"/>
      <c r="NO42" s="16"/>
      <c r="NP42" s="16"/>
      <c r="NQ42" s="16"/>
      <c r="NR42" s="16"/>
      <c r="NS42" s="16"/>
      <c r="NT42" s="16"/>
      <c r="NU42" s="16"/>
      <c r="NV42" s="16"/>
      <c r="NW42" s="16"/>
      <c r="NX42" s="16"/>
      <c r="NY42" s="16"/>
      <c r="NZ42" s="16"/>
      <c r="OA42" s="16"/>
      <c r="OB42" s="16"/>
      <c r="OC42" s="16"/>
      <c r="OD42" s="16"/>
      <c r="OE42" s="16"/>
      <c r="OF42" s="16"/>
      <c r="OG42" s="16"/>
      <c r="OH42" s="16"/>
      <c r="OI42" s="16"/>
      <c r="OJ42" s="16"/>
      <c r="OK42" s="16"/>
      <c r="OL42" s="16"/>
      <c r="OM42" s="16"/>
      <c r="ON42" s="16"/>
      <c r="OO42" s="16"/>
      <c r="OP42" s="16"/>
      <c r="OQ42" s="16"/>
      <c r="OR42" s="16"/>
      <c r="OS42" s="16"/>
      <c r="OT42" s="16"/>
      <c r="OU42" s="16"/>
      <c r="OV42" s="16"/>
      <c r="OW42" s="16"/>
      <c r="OX42" s="16"/>
      <c r="OY42" s="16"/>
      <c r="OZ42" s="16"/>
      <c r="PA42" s="16"/>
      <c r="PB42" s="16"/>
      <c r="PC42" s="16"/>
      <c r="PD42" s="16"/>
      <c r="PE42" s="16"/>
      <c r="PF42" s="16"/>
      <c r="PG42" s="16"/>
      <c r="PH42" s="16"/>
      <c r="PI42" s="16"/>
      <c r="PJ42" s="16"/>
      <c r="PK42" s="16"/>
      <c r="PL42" s="16"/>
      <c r="PM42" s="16"/>
      <c r="PN42" s="16"/>
      <c r="PO42" s="16"/>
      <c r="PP42" s="16"/>
      <c r="PQ42" s="16"/>
      <c r="PR42" s="16"/>
      <c r="PS42" s="16"/>
      <c r="PT42" s="16"/>
      <c r="PU42" s="16"/>
      <c r="PV42" s="16"/>
      <c r="PW42" s="16"/>
      <c r="PX42" s="16"/>
      <c r="PY42" s="16"/>
      <c r="PZ42" s="16"/>
      <c r="QA42" s="16"/>
      <c r="QB42" s="16"/>
      <c r="QC42" s="16"/>
      <c r="QD42" s="16"/>
      <c r="QE42" s="16"/>
      <c r="QF42" s="16"/>
      <c r="QG42" s="16"/>
      <c r="QH42" s="16"/>
      <c r="QI42" s="16"/>
      <c r="QJ42" s="16"/>
      <c r="QK42" s="16"/>
      <c r="QL42" s="16"/>
      <c r="QM42" s="16"/>
      <c r="QN42" s="16"/>
      <c r="QO42" s="16"/>
      <c r="QP42" s="16"/>
      <c r="QQ42" s="16"/>
      <c r="QR42" s="16"/>
      <c r="QS42" s="16"/>
      <c r="QT42" s="16"/>
      <c r="QU42" s="16"/>
      <c r="QV42" s="16"/>
      <c r="QW42" s="16"/>
      <c r="QX42" s="16"/>
      <c r="QY42" s="16"/>
      <c r="QZ42" s="16"/>
      <c r="RA42" s="16"/>
      <c r="RB42" s="16"/>
      <c r="RC42" s="16"/>
      <c r="RD42" s="16"/>
      <c r="RE42" s="16"/>
      <c r="RF42" s="16"/>
      <c r="RG42" s="16"/>
      <c r="RH42" s="16"/>
      <c r="RI42" s="16"/>
      <c r="RJ42" s="16"/>
      <c r="RK42" s="16"/>
      <c r="RL42" s="16"/>
      <c r="RM42" s="16"/>
      <c r="RN42" s="16"/>
      <c r="RO42" s="16"/>
      <c r="RP42" s="16"/>
      <c r="RQ42" s="16"/>
      <c r="RR42" s="16"/>
      <c r="RS42" s="16"/>
      <c r="RT42" s="16"/>
      <c r="RU42" s="16"/>
      <c r="RV42" s="16"/>
      <c r="RW42" s="16"/>
      <c r="RX42" s="16"/>
      <c r="RY42" s="16"/>
      <c r="RZ42" s="16"/>
      <c r="SA42" s="16"/>
      <c r="SB42" s="16"/>
      <c r="SC42" s="16"/>
      <c r="SD42" s="16"/>
      <c r="SE42" s="16"/>
      <c r="SF42" s="16"/>
      <c r="SG42" s="16"/>
      <c r="SH42" s="16"/>
      <c r="SI42" s="16"/>
      <c r="SJ42" s="16"/>
      <c r="SK42" s="16"/>
      <c r="SL42" s="16"/>
      <c r="SM42" s="16"/>
      <c r="SN42" s="16"/>
      <c r="SO42" s="16"/>
      <c r="SP42" s="16"/>
      <c r="SQ42" s="16"/>
      <c r="SR42" s="16"/>
      <c r="SS42" s="16"/>
      <c r="ST42" s="16"/>
      <c r="SU42" s="16"/>
      <c r="SV42" s="16"/>
      <c r="SW42" s="16"/>
      <c r="SX42" s="16"/>
      <c r="SY42" s="16"/>
      <c r="SZ42" s="16"/>
      <c r="TA42" s="16"/>
      <c r="TB42" s="16"/>
      <c r="TC42" s="16"/>
      <c r="TD42" s="16"/>
      <c r="TE42" s="16"/>
      <c r="TF42" s="16"/>
      <c r="TG42" s="16"/>
      <c r="TH42" s="16"/>
      <c r="TI42" s="16"/>
      <c r="TJ42" s="16"/>
      <c r="TK42" s="16"/>
      <c r="TL42" s="16"/>
      <c r="TM42" s="16"/>
      <c r="TN42" s="16"/>
      <c r="TO42" s="16"/>
      <c r="TP42" s="16"/>
      <c r="TQ42" s="16"/>
      <c r="TR42" s="16"/>
      <c r="TS42" s="16"/>
      <c r="TT42" s="16"/>
      <c r="TU42" s="16"/>
      <c r="TV42" s="16"/>
      <c r="TW42" s="16"/>
      <c r="TX42" s="16"/>
      <c r="TY42" s="16"/>
      <c r="TZ42" s="16"/>
      <c r="UA42" s="16"/>
      <c r="UB42" s="16"/>
      <c r="UC42" s="16"/>
      <c r="UD42" s="16"/>
      <c r="UE42" s="16"/>
      <c r="UF42" s="16"/>
      <c r="UG42" s="16"/>
      <c r="UH42" s="16"/>
      <c r="UI42" s="16"/>
      <c r="UJ42" s="16"/>
      <c r="UK42" s="16"/>
      <c r="UL42" s="16"/>
      <c r="UM42" s="16"/>
      <c r="UN42" s="16"/>
      <c r="UO42" s="16"/>
      <c r="UP42" s="16"/>
      <c r="UQ42" s="16"/>
      <c r="UR42" s="16"/>
      <c r="US42" s="16"/>
      <c r="UT42" s="16"/>
      <c r="UU42" s="16"/>
      <c r="UV42" s="16"/>
      <c r="UW42" s="16"/>
      <c r="UX42" s="16"/>
      <c r="UY42" s="16"/>
      <c r="UZ42" s="16"/>
      <c r="VA42" s="16"/>
      <c r="VB42" s="16"/>
      <c r="VC42" s="16"/>
      <c r="VD42" s="16"/>
      <c r="VE42" s="16"/>
      <c r="VF42" s="16"/>
      <c r="VG42" s="16"/>
      <c r="VH42" s="16"/>
      <c r="VI42" s="16"/>
      <c r="VJ42" s="16"/>
      <c r="VK42" s="16"/>
      <c r="VL42" s="16"/>
      <c r="VM42" s="16"/>
      <c r="VN42" s="16"/>
      <c r="VO42" s="16"/>
      <c r="VP42" s="16"/>
      <c r="VQ42" s="16"/>
      <c r="VR42" s="16"/>
      <c r="VS42" s="16"/>
      <c r="VT42" s="16"/>
      <c r="VU42" s="16"/>
      <c r="VV42" s="16"/>
      <c r="VW42" s="16"/>
      <c r="VX42" s="16"/>
      <c r="VY42" s="16"/>
      <c r="VZ42" s="16"/>
      <c r="WA42" s="16"/>
      <c r="WB42" s="16"/>
      <c r="WC42" s="16"/>
      <c r="WD42" s="16"/>
      <c r="WE42" s="16"/>
      <c r="WF42" s="16"/>
      <c r="WG42" s="16"/>
      <c r="WH42" s="16"/>
      <c r="WI42" s="16"/>
      <c r="WJ42" s="16"/>
      <c r="WK42" s="16"/>
      <c r="WL42" s="16"/>
      <c r="WM42" s="16"/>
      <c r="WN42" s="16"/>
      <c r="WO42" s="16"/>
      <c r="WP42" s="16"/>
      <c r="WQ42" s="16"/>
      <c r="WR42" s="16"/>
      <c r="WS42" s="16"/>
      <c r="WT42" s="16"/>
      <c r="WU42" s="16"/>
      <c r="WV42" s="16"/>
      <c r="WW42" s="16"/>
      <c r="WX42" s="16"/>
      <c r="WY42" s="16"/>
      <c r="WZ42" s="16"/>
      <c r="XA42" s="16"/>
      <c r="XB42" s="16"/>
      <c r="XC42" s="16"/>
      <c r="XD42" s="16"/>
      <c r="XE42" s="16"/>
      <c r="XF42" s="16"/>
      <c r="XG42" s="16"/>
      <c r="XH42" s="16"/>
      <c r="XI42" s="16"/>
      <c r="XJ42" s="16"/>
      <c r="XK42" s="16"/>
      <c r="XL42" s="16"/>
      <c r="XM42" s="16"/>
      <c r="XN42" s="16"/>
      <c r="XO42" s="16"/>
      <c r="XP42" s="16"/>
      <c r="XQ42" s="16"/>
      <c r="XR42" s="16"/>
      <c r="XS42" s="16"/>
      <c r="XT42" s="16"/>
      <c r="XU42" s="16"/>
      <c r="XV42" s="16"/>
      <c r="XW42" s="16"/>
      <c r="XX42" s="16"/>
      <c r="XY42" s="16"/>
      <c r="XZ42" s="16"/>
      <c r="YA42" s="16"/>
      <c r="YB42" s="16"/>
      <c r="YC42" s="16"/>
      <c r="YD42" s="16"/>
      <c r="YE42" s="16"/>
      <c r="YF42" s="16"/>
      <c r="YG42" s="16"/>
      <c r="YH42" s="16"/>
      <c r="YI42" s="16"/>
      <c r="YJ42" s="16"/>
      <c r="YK42" s="16"/>
      <c r="YL42" s="16"/>
      <c r="YM42" s="16"/>
      <c r="YN42" s="16"/>
      <c r="YO42" s="16"/>
      <c r="YP42" s="16"/>
      <c r="YQ42" s="16"/>
      <c r="YR42" s="16"/>
      <c r="YS42" s="16"/>
      <c r="YT42" s="16"/>
      <c r="YU42" s="16"/>
      <c r="YV42" s="16"/>
      <c r="YW42" s="16"/>
      <c r="YX42" s="16"/>
      <c r="YY42" s="16"/>
      <c r="YZ42" s="16"/>
      <c r="ZA42" s="16"/>
      <c r="ZB42" s="16"/>
      <c r="ZC42" s="16"/>
      <c r="ZD42" s="16"/>
      <c r="ZE42" s="16"/>
      <c r="ZF42" s="16"/>
      <c r="ZG42" s="16"/>
      <c r="ZH42" s="16"/>
      <c r="ZI42" s="16"/>
      <c r="ZJ42" s="16"/>
      <c r="ZK42" s="16"/>
      <c r="ZL42" s="16"/>
      <c r="ZM42" s="16"/>
      <c r="ZN42" s="16"/>
      <c r="ZO42" s="16"/>
      <c r="ZP42" s="16"/>
      <c r="ZQ42" s="16"/>
      <c r="ZR42" s="16"/>
      <c r="ZS42" s="16"/>
      <c r="ZT42" s="16"/>
      <c r="ZU42" s="16"/>
      <c r="ZV42" s="16"/>
      <c r="ZW42" s="16"/>
      <c r="ZX42" s="16"/>
      <c r="ZY42" s="16"/>
      <c r="ZZ42" s="16"/>
      <c r="AAA42" s="16"/>
      <c r="AAB42" s="16"/>
      <c r="AAC42" s="16"/>
      <c r="AAD42" s="16"/>
      <c r="AAE42" s="16"/>
      <c r="AAF42" s="16"/>
      <c r="AAG42" s="16"/>
      <c r="AAH42" s="16"/>
      <c r="AAI42" s="16"/>
      <c r="AAJ42" s="16"/>
      <c r="AAK42" s="16"/>
      <c r="AAL42" s="16"/>
      <c r="AAM42" s="16"/>
      <c r="AAN42" s="16"/>
      <c r="AAO42" s="16"/>
      <c r="AAP42" s="16"/>
      <c r="AAQ42" s="16"/>
      <c r="AAR42" s="16"/>
      <c r="AAS42" s="16"/>
      <c r="AAT42" s="16"/>
      <c r="AAU42" s="16"/>
      <c r="AAV42" s="16"/>
      <c r="AAW42" s="16"/>
      <c r="AAX42" s="16"/>
      <c r="AAY42" s="16"/>
      <c r="AAZ42" s="16"/>
      <c r="ABA42" s="16"/>
      <c r="ABB42" s="16"/>
      <c r="ABC42" s="16"/>
      <c r="ABD42" s="16"/>
      <c r="ABE42" s="16"/>
      <c r="ABF42" s="16"/>
      <c r="ABG42" s="16"/>
      <c r="ABH42" s="16"/>
      <c r="ABI42" s="16"/>
      <c r="ABJ42" s="16"/>
      <c r="ABK42" s="16"/>
      <c r="ABL42" s="16"/>
      <c r="ABM42" s="16"/>
      <c r="ABN42" s="16"/>
      <c r="ABO42" s="16"/>
      <c r="ABP42" s="16"/>
      <c r="ABQ42" s="16"/>
      <c r="ABR42" s="16"/>
      <c r="ABS42" s="16"/>
      <c r="ABT42" s="16"/>
      <c r="ABU42" s="16"/>
      <c r="ABV42" s="16"/>
      <c r="ABW42" s="16"/>
      <c r="ABX42" s="16"/>
      <c r="ABY42" s="16"/>
      <c r="ABZ42" s="16"/>
      <c r="ACA42" s="16"/>
      <c r="ACB42" s="16"/>
      <c r="ACC42" s="16"/>
      <c r="ACD42" s="16"/>
      <c r="ACE42" s="16"/>
      <c r="ACF42" s="16"/>
      <c r="ACG42" s="16"/>
      <c r="ACH42" s="16"/>
      <c r="ACI42" s="16"/>
      <c r="ACJ42" s="16"/>
      <c r="ACK42" s="16"/>
      <c r="ACL42" s="16"/>
      <c r="ACM42" s="16"/>
      <c r="ACN42" s="16"/>
      <c r="ACO42" s="16"/>
      <c r="ACP42" s="16"/>
      <c r="ACQ42" s="16"/>
      <c r="ACR42" s="16"/>
      <c r="ACS42" s="16"/>
      <c r="ACT42" s="16"/>
      <c r="ACU42" s="16"/>
      <c r="ACV42" s="16"/>
      <c r="ACW42" s="16"/>
      <c r="ACX42" s="16"/>
      <c r="ACY42" s="16"/>
      <c r="ACZ42" s="16"/>
      <c r="ADA42" s="16"/>
      <c r="ADB42" s="16"/>
      <c r="ADC42" s="16"/>
      <c r="ADD42" s="16"/>
      <c r="ADE42" s="16"/>
      <c r="ADF42" s="16"/>
      <c r="ADG42" s="16"/>
      <c r="ADH42" s="16"/>
      <c r="ADI42" s="16"/>
      <c r="ADJ42" s="16"/>
      <c r="ADK42" s="16"/>
      <c r="ADL42" s="16"/>
      <c r="ADM42" s="16"/>
      <c r="ADN42" s="16"/>
      <c r="ADO42" s="16"/>
      <c r="ADP42" s="16"/>
      <c r="ADQ42" s="16"/>
      <c r="ADR42" s="16"/>
      <c r="ADS42" s="16"/>
      <c r="ADT42" s="16"/>
      <c r="ADU42" s="16"/>
      <c r="ADV42" s="16"/>
      <c r="ADW42" s="16"/>
      <c r="ADX42" s="16"/>
      <c r="ADY42" s="16"/>
      <c r="ADZ42" s="16"/>
      <c r="AEA42" s="16"/>
      <c r="AEB42" s="16"/>
      <c r="AEC42" s="16"/>
      <c r="AED42" s="16"/>
      <c r="AEE42" s="16"/>
      <c r="AEF42" s="16"/>
      <c r="AEG42" s="16"/>
      <c r="AEH42" s="16"/>
      <c r="AEI42" s="16"/>
      <c r="AEJ42" s="16"/>
      <c r="AEK42" s="16"/>
      <c r="AEL42" s="16"/>
      <c r="AEM42" s="16"/>
      <c r="AEN42" s="16"/>
      <c r="AEO42" s="16"/>
      <c r="AEP42" s="16"/>
      <c r="AEQ42" s="16"/>
      <c r="AER42" s="16"/>
      <c r="AES42" s="16"/>
      <c r="AET42" s="16"/>
      <c r="AEU42" s="16"/>
      <c r="AEV42" s="16"/>
      <c r="AEW42" s="16"/>
      <c r="AEX42" s="16"/>
      <c r="AEY42" s="16"/>
      <c r="AEZ42" s="16"/>
      <c r="AFA42" s="16"/>
      <c r="AFB42" s="16"/>
      <c r="AFC42" s="16"/>
      <c r="AFD42" s="16"/>
      <c r="AFE42" s="16"/>
      <c r="AFF42" s="16"/>
      <c r="AFG42" s="16"/>
      <c r="AFH42" s="16"/>
      <c r="AFI42" s="16"/>
      <c r="AFJ42" s="16"/>
      <c r="AFK42" s="16"/>
      <c r="AFL42" s="16"/>
      <c r="AFM42" s="16"/>
      <c r="AFN42" s="16"/>
      <c r="AFO42" s="16"/>
      <c r="AFP42" s="16"/>
      <c r="AFQ42" s="16"/>
      <c r="AFR42" s="16"/>
      <c r="AFS42" s="16"/>
      <c r="AFT42" s="16"/>
      <c r="AFU42" s="16"/>
      <c r="AFV42" s="16"/>
      <c r="AFW42" s="16"/>
      <c r="AFX42" s="16"/>
      <c r="AFY42" s="16"/>
      <c r="AFZ42" s="16"/>
      <c r="AGA42" s="16"/>
      <c r="AGB42" s="16"/>
      <c r="AGC42" s="16"/>
      <c r="AGD42" s="16"/>
      <c r="AGE42" s="16"/>
      <c r="AGF42" s="16"/>
      <c r="AGG42" s="16"/>
      <c r="AGH42" s="16"/>
      <c r="AGI42" s="16"/>
      <c r="AGJ42" s="16"/>
      <c r="AGK42" s="16"/>
      <c r="AGL42" s="16"/>
      <c r="AGM42" s="16"/>
      <c r="AGN42" s="16"/>
      <c r="AGO42" s="16"/>
      <c r="AGP42" s="16"/>
      <c r="AGQ42" s="16"/>
      <c r="AGR42" s="16"/>
      <c r="AGS42" s="16"/>
      <c r="AGT42" s="16"/>
      <c r="AGU42" s="16"/>
      <c r="AGV42" s="16"/>
      <c r="AGW42" s="16"/>
      <c r="AGX42" s="16"/>
      <c r="AGY42" s="16"/>
      <c r="AGZ42" s="16"/>
      <c r="AHA42" s="16"/>
      <c r="AHB42" s="16"/>
      <c r="AHC42" s="16"/>
      <c r="AHD42" s="16"/>
      <c r="AHE42" s="16"/>
      <c r="AHF42" s="16"/>
      <c r="AHG42" s="16"/>
      <c r="AHH42" s="16"/>
      <c r="AHI42" s="16"/>
      <c r="AHJ42" s="16"/>
      <c r="AHK42" s="16"/>
      <c r="AHL42" s="16"/>
      <c r="AHM42" s="16"/>
      <c r="AHN42" s="16"/>
      <c r="AHO42" s="16"/>
      <c r="AHP42" s="16"/>
      <c r="AHQ42" s="16"/>
      <c r="AHR42" s="16"/>
      <c r="AHS42" s="16"/>
      <c r="AHT42" s="16"/>
      <c r="AHU42" s="16"/>
      <c r="AHV42" s="16"/>
      <c r="AHW42" s="16"/>
      <c r="AHX42" s="16"/>
      <c r="AHY42" s="16"/>
      <c r="AHZ42" s="16"/>
      <c r="AIA42" s="16"/>
      <c r="AIB42" s="16"/>
      <c r="AIC42" s="16"/>
      <c r="AID42" s="16"/>
      <c r="AIE42" s="16"/>
      <c r="AIF42" s="16"/>
      <c r="AIG42" s="16"/>
      <c r="AIH42" s="16"/>
      <c r="AII42" s="16"/>
      <c r="AIJ42" s="16"/>
      <c r="AIK42" s="16"/>
      <c r="AIL42" s="16"/>
      <c r="AIM42" s="16"/>
      <c r="AIN42" s="16"/>
      <c r="AIO42" s="16"/>
      <c r="AIP42" s="16"/>
      <c r="AIQ42" s="16"/>
      <c r="AIR42" s="16"/>
      <c r="AIS42" s="16"/>
      <c r="AIT42" s="16"/>
      <c r="AIU42" s="16"/>
      <c r="AIV42" s="16"/>
      <c r="AIW42" s="16"/>
      <c r="AIX42" s="16"/>
      <c r="AIY42" s="16"/>
      <c r="AIZ42" s="16"/>
      <c r="AJA42" s="16"/>
      <c r="AJB42" s="16"/>
      <c r="AJC42" s="16"/>
      <c r="AJD42" s="16"/>
      <c r="AJE42" s="16"/>
      <c r="AJF42" s="16"/>
      <c r="AJG42" s="16"/>
      <c r="AJH42" s="16"/>
      <c r="AJI42" s="16"/>
      <c r="AJJ42" s="16"/>
      <c r="AJK42" s="16"/>
      <c r="AJL42" s="16"/>
      <c r="AJM42" s="16"/>
      <c r="AJN42" s="16"/>
      <c r="AJO42" s="16"/>
      <c r="AJP42" s="16"/>
      <c r="AJQ42" s="16"/>
      <c r="AJR42" s="16"/>
      <c r="AJS42" s="16"/>
      <c r="AJT42" s="16"/>
      <c r="AJU42" s="16"/>
      <c r="AJV42" s="16"/>
      <c r="AJW42" s="16"/>
      <c r="AJX42" s="16"/>
      <c r="AJY42" s="16"/>
      <c r="AJZ42" s="16"/>
      <c r="AKA42" s="16"/>
      <c r="AKB42" s="16"/>
      <c r="AKC42" s="16"/>
      <c r="AKD42" s="16"/>
      <c r="AKE42" s="16"/>
      <c r="AKF42" s="16"/>
      <c r="AKG42" s="16"/>
      <c r="AKH42" s="16"/>
      <c r="AKI42" s="16"/>
      <c r="AKJ42" s="16"/>
      <c r="AKK42" s="16"/>
      <c r="AKL42" s="16"/>
      <c r="AKM42" s="16"/>
      <c r="AKN42" s="16"/>
      <c r="AKO42" s="16"/>
      <c r="AKP42" s="16"/>
      <c r="AKQ42" s="16"/>
      <c r="AKR42" s="16"/>
      <c r="AKS42" s="16"/>
      <c r="AKT42" s="16"/>
      <c r="AKU42" s="16"/>
      <c r="AKV42" s="16"/>
      <c r="AKW42" s="16"/>
      <c r="AKX42" s="16"/>
      <c r="AKY42" s="16"/>
      <c r="AKZ42" s="16"/>
      <c r="ALA42" s="16"/>
      <c r="ALB42" s="16"/>
      <c r="ALC42" s="16"/>
      <c r="ALD42" s="16"/>
      <c r="ALE42" s="16"/>
      <c r="ALF42" s="16"/>
      <c r="ALG42" s="16"/>
      <c r="ALH42" s="16"/>
      <c r="ALI42" s="16"/>
      <c r="ALJ42" s="16"/>
      <c r="ALK42" s="16"/>
      <c r="ALL42" s="16"/>
    </row>
    <row r="43" spans="1:1000" customFormat="1" ht="12.75" x14ac:dyDescent="0.2">
      <c r="A43" s="41" t="str">
        <f ca="1">IF(_xll.TM1RPTELLEV($H$40,$H43)=0,"Root",IF(OR(_xll.ELLEV($B$10,$H43)=0,_xll.TM1RPTELLEV($H$40,$H43)+1&gt;=VALUE($L$29)),"Base","Default"))</f>
        <v>Default</v>
      </c>
      <c r="B43" s="16"/>
      <c r="C43" s="16" t="str">
        <f ca="1">_xll.DBRW($G$16,$H43,C$38)</f>
        <v>1</v>
      </c>
      <c r="D43" s="16">
        <f ca="1">_xll.DBRW($D$16,E$7,$H$33,$E$9,$H43,$D$11,$H$34,$D$38)</f>
        <v>0</v>
      </c>
      <c r="E43" s="25">
        <f ca="1">_xll.DBRW($E$16,E$7,$H$33,$E$9,$H43,$D$11,E$38,E$12,E$13)</f>
        <v>0</v>
      </c>
      <c r="F43" s="22"/>
      <c r="G43" s="44" t="str">
        <f ca="1">_xll.DBRW($G$16,$H43,G$13)&amp;IF(_xll.ELLEV($B$10,$H43)&lt;&gt;0,"",IF($D43&lt;&gt;0,"Annual",IF($E43&lt;&gt;0,"LID","")))</f>
        <v/>
      </c>
      <c r="H43" s="117" t="s">
        <v>146</v>
      </c>
      <c r="I43" s="46">
        <f ca="1">_xll.DBRW($B$16,I$7,$H$33,$D$9,$H43,$D$11,I$12,I$13)</f>
        <v>834857.05271047272</v>
      </c>
      <c r="J43" s="46">
        <f ca="1">_xll.DBRW($B$16,J$7,$H$33,$D$9,$H43,$D$11,J$12,J$13)</f>
        <v>848643.61107130209</v>
      </c>
      <c r="K43" s="46">
        <f ca="1">_xll.DBRW($B$16,K$7,$H$33,$D$9,$H43,$D$11,K$12,K$13)</f>
        <v>856341.0049814604</v>
      </c>
      <c r="L43" s="46">
        <f ca="1">_xll.DBRW($B$16,L$7,$H$33,$D$9,$H43,$D$11,L$12,L$13)</f>
        <v>978667.87335277942</v>
      </c>
      <c r="M43" s="46">
        <f ca="1">_xll.DBRW($B$16,M$7,$H$33,$D$9,$H43,$D$11,M$12,M$13)</f>
        <v>1058739.0112868554</v>
      </c>
      <c r="N43" s="46">
        <f ca="1">_xll.DBRW($B$16,N$7,$H$33,$D$9,$H43,$D$11,N$12,N$13)</f>
        <v>1059809.6124073118</v>
      </c>
      <c r="O43" s="46">
        <f ca="1">_xll.DBRW($B$16,O$7,$H$33,$D$9,$H43,$D$11,O$12,O$13)</f>
        <v>1073507.4664653388</v>
      </c>
      <c r="P43" s="46">
        <f ca="1">_xll.DBRW($B$16,P$7,$H$33,$D$9,$H43,$D$11,P$12,P$13)</f>
        <v>1079133.1197182117</v>
      </c>
      <c r="Q43" s="46">
        <f ca="1">_xll.DBRW($B$16,Q$7,$H$33,$D$9,$H43,$D$11,Q$12,Q$13)</f>
        <v>1090534.2535490515</v>
      </c>
      <c r="R43" s="46">
        <f ca="1">_xll.DBRW($B$16,R$7,$H$33,$D$9,$H43,$D$11,R$12,R$13)</f>
        <v>1118519.7270722257</v>
      </c>
      <c r="S43" s="46">
        <f ca="1">_xll.DBRW($B$16,S$7,$H$33,$D$9,$H43,$D$11,S$12,S$13)</f>
        <v>1140050.999115431</v>
      </c>
      <c r="T43" s="46">
        <f ca="1">_xll.DBRW($B$16,T$7,$H$33,$D$9,$H43,$D$11,T$12,T$13)</f>
        <v>1144235.4081967685</v>
      </c>
      <c r="U43" s="46">
        <f ca="1">_xll.DBRW($B$16,U$7,$H$33,$D$9,$H43,$D$11,U$12,U$13)</f>
        <v>1166407.4328649824</v>
      </c>
      <c r="V43" s="16"/>
      <c r="W43" s="46" t="str">
        <f ca="1">_xll.DBRW($B$16,W$7,$H$33,$D$9,$H43,$D$11,W$12,W$13)</f>
        <v>*KEY_ERR</v>
      </c>
      <c r="X43" s="99" t="e">
        <f t="shared" ca="1" si="6"/>
        <v>#VALUE!</v>
      </c>
      <c r="Y43" s="16"/>
      <c r="Z43" s="46" t="str">
        <f ca="1">_xll.DBRW($B$16,Z$7,$H$33,$D$9,$H43,$D$11,Z$12,Z$13)</f>
        <v>*KEY_ERR</v>
      </c>
      <c r="AA43" s="99" t="e">
        <f t="shared" ca="1" si="7"/>
        <v>#VALUE!</v>
      </c>
      <c r="AB43" s="16"/>
      <c r="AC43" s="109" t="str">
        <f ca="1">_xll.DBRW($B$16,AC$7,$H$33,$D$9,$H43,$D$11,AC$12,AC$13)</f>
        <v>*KEY_ERR</v>
      </c>
      <c r="AD43" s="109" t="str">
        <f ca="1">_xll.DBRW($B$16,AD$7,$H$33,$D$9,$H43,$D$11,AD$12,AD$13)</f>
        <v>*KEY_ERR</v>
      </c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  <c r="DN43" s="16"/>
      <c r="DO43" s="16"/>
      <c r="DP43" s="16"/>
      <c r="DQ43" s="16"/>
      <c r="DR43" s="16"/>
      <c r="DS43" s="16"/>
      <c r="DT43" s="16"/>
      <c r="DU43" s="16"/>
      <c r="DV43" s="16"/>
      <c r="DW43" s="16"/>
      <c r="DX43" s="16"/>
      <c r="DY43" s="16"/>
      <c r="DZ43" s="16"/>
      <c r="EA43" s="16"/>
      <c r="EB43" s="16"/>
      <c r="EC43" s="16"/>
      <c r="ED43" s="16"/>
      <c r="EE43" s="16"/>
      <c r="EF43" s="16"/>
      <c r="EG43" s="16"/>
      <c r="EH43" s="16"/>
      <c r="EI43" s="16"/>
      <c r="EJ43" s="16"/>
      <c r="EK43" s="16"/>
      <c r="EL43" s="16"/>
      <c r="EM43" s="16"/>
      <c r="EN43" s="16"/>
      <c r="EO43" s="16"/>
      <c r="EP43" s="16"/>
      <c r="EQ43" s="16"/>
      <c r="ER43" s="16"/>
      <c r="ES43" s="16"/>
      <c r="ET43" s="16"/>
      <c r="EU43" s="16"/>
      <c r="EV43" s="16"/>
      <c r="EW43" s="16"/>
      <c r="EX43" s="16"/>
      <c r="EY43" s="16"/>
      <c r="EZ43" s="16"/>
      <c r="FA43" s="16"/>
      <c r="FB43" s="16"/>
      <c r="FC43" s="16"/>
      <c r="FD43" s="16"/>
      <c r="FE43" s="16"/>
      <c r="FF43" s="16"/>
      <c r="FG43" s="16"/>
      <c r="FH43" s="16"/>
      <c r="FI43" s="16"/>
      <c r="FJ43" s="16"/>
      <c r="FK43" s="16"/>
      <c r="FL43" s="16"/>
      <c r="FM43" s="16"/>
      <c r="FN43" s="16"/>
      <c r="FO43" s="16"/>
      <c r="FP43" s="16"/>
      <c r="FQ43" s="16"/>
      <c r="FR43" s="16"/>
      <c r="FS43" s="16"/>
      <c r="FT43" s="16"/>
      <c r="FU43" s="16"/>
      <c r="FV43" s="16"/>
      <c r="FW43" s="16"/>
      <c r="FX43" s="16"/>
      <c r="FY43" s="16"/>
      <c r="FZ43" s="16"/>
      <c r="GA43" s="16"/>
      <c r="GB43" s="16"/>
      <c r="GC43" s="16"/>
      <c r="GD43" s="16"/>
      <c r="GE43" s="16"/>
      <c r="GF43" s="16"/>
      <c r="GG43" s="16"/>
      <c r="GH43" s="16"/>
      <c r="GI43" s="16"/>
      <c r="GJ43" s="16"/>
      <c r="GK43" s="16"/>
      <c r="GL43" s="16"/>
      <c r="GM43" s="16"/>
      <c r="GN43" s="16"/>
      <c r="GO43" s="16"/>
      <c r="GP43" s="16"/>
      <c r="GQ43" s="16"/>
      <c r="GR43" s="16"/>
      <c r="GS43" s="16"/>
      <c r="GT43" s="16"/>
      <c r="GU43" s="16"/>
      <c r="GV43" s="16"/>
      <c r="GW43" s="16"/>
      <c r="GX43" s="16"/>
      <c r="GY43" s="16"/>
      <c r="GZ43" s="16"/>
      <c r="HA43" s="16"/>
      <c r="HB43" s="16"/>
      <c r="HC43" s="16"/>
      <c r="HD43" s="16"/>
      <c r="HE43" s="16"/>
      <c r="HF43" s="16"/>
      <c r="HG43" s="16"/>
      <c r="HH43" s="16"/>
      <c r="HI43" s="16"/>
      <c r="HJ43" s="16"/>
      <c r="HK43" s="16"/>
      <c r="HL43" s="16"/>
      <c r="HM43" s="16"/>
      <c r="HN43" s="16"/>
      <c r="HO43" s="16"/>
      <c r="HP43" s="16"/>
      <c r="HQ43" s="16"/>
      <c r="HR43" s="16"/>
      <c r="HS43" s="16"/>
      <c r="HT43" s="16"/>
      <c r="HU43" s="16"/>
      <c r="HV43" s="16"/>
      <c r="HW43" s="16"/>
      <c r="HX43" s="16"/>
      <c r="HY43" s="16"/>
      <c r="HZ43" s="16"/>
      <c r="IA43" s="16"/>
      <c r="IB43" s="16"/>
      <c r="IC43" s="16"/>
      <c r="ID43" s="16"/>
      <c r="IE43" s="16"/>
      <c r="IF43" s="16"/>
      <c r="IG43" s="16"/>
      <c r="IH43" s="16"/>
      <c r="II43" s="16"/>
      <c r="IJ43" s="16"/>
      <c r="IK43" s="16"/>
      <c r="IL43" s="16"/>
      <c r="IM43" s="16"/>
      <c r="IN43" s="16"/>
      <c r="IO43" s="16"/>
      <c r="IP43" s="16"/>
      <c r="IQ43" s="16"/>
      <c r="IR43" s="16"/>
      <c r="IS43" s="16"/>
      <c r="IT43" s="16"/>
      <c r="IU43" s="16"/>
      <c r="IV43" s="16"/>
      <c r="IW43" s="16"/>
      <c r="IX43" s="16"/>
      <c r="IY43" s="16"/>
      <c r="IZ43" s="16"/>
      <c r="JA43" s="16"/>
      <c r="JB43" s="16"/>
      <c r="JC43" s="16"/>
      <c r="JD43" s="16"/>
      <c r="JE43" s="16"/>
      <c r="JF43" s="16"/>
      <c r="JG43" s="16"/>
      <c r="JH43" s="16"/>
      <c r="JI43" s="16"/>
      <c r="JJ43" s="16"/>
      <c r="JK43" s="16"/>
      <c r="JL43" s="16"/>
      <c r="JM43" s="16"/>
      <c r="JN43" s="16"/>
      <c r="JO43" s="16"/>
      <c r="JP43" s="16"/>
      <c r="JQ43" s="16"/>
      <c r="JR43" s="16"/>
      <c r="JS43" s="16"/>
      <c r="JT43" s="16"/>
      <c r="JU43" s="16"/>
      <c r="JV43" s="16"/>
      <c r="JW43" s="16"/>
      <c r="JX43" s="16"/>
      <c r="JY43" s="16"/>
      <c r="JZ43" s="16"/>
      <c r="KA43" s="16"/>
      <c r="KB43" s="16"/>
      <c r="KC43" s="16"/>
      <c r="KD43" s="16"/>
      <c r="KE43" s="16"/>
      <c r="KF43" s="16"/>
      <c r="KG43" s="16"/>
      <c r="KH43" s="16"/>
      <c r="KI43" s="16"/>
      <c r="KJ43" s="16"/>
      <c r="KK43" s="16"/>
      <c r="KL43" s="16"/>
      <c r="KM43" s="16"/>
      <c r="KN43" s="16"/>
      <c r="KO43" s="16"/>
      <c r="KP43" s="16"/>
      <c r="KQ43" s="16"/>
      <c r="KR43" s="16"/>
      <c r="KS43" s="16"/>
      <c r="KT43" s="16"/>
      <c r="KU43" s="16"/>
      <c r="KV43" s="16"/>
      <c r="KW43" s="16"/>
      <c r="KX43" s="16"/>
      <c r="KY43" s="16"/>
      <c r="KZ43" s="16"/>
      <c r="LA43" s="16"/>
      <c r="LB43" s="16"/>
      <c r="LC43" s="16"/>
      <c r="LD43" s="16"/>
      <c r="LE43" s="16"/>
      <c r="LF43" s="16"/>
      <c r="LG43" s="16"/>
      <c r="LH43" s="16"/>
      <c r="LI43" s="16"/>
      <c r="LJ43" s="16"/>
      <c r="LK43" s="16"/>
      <c r="LL43" s="16"/>
      <c r="LM43" s="16"/>
      <c r="LN43" s="16"/>
      <c r="LO43" s="16"/>
      <c r="LP43" s="16"/>
      <c r="LQ43" s="16"/>
      <c r="LR43" s="16"/>
      <c r="LS43" s="16"/>
      <c r="LT43" s="16"/>
      <c r="LU43" s="16"/>
      <c r="LV43" s="16"/>
      <c r="LW43" s="16"/>
      <c r="LX43" s="16"/>
      <c r="LY43" s="16"/>
      <c r="LZ43" s="16"/>
      <c r="MA43" s="16"/>
      <c r="MB43" s="16"/>
      <c r="MC43" s="16"/>
      <c r="MD43" s="16"/>
      <c r="ME43" s="16"/>
      <c r="MF43" s="16"/>
      <c r="MG43" s="16"/>
      <c r="MH43" s="16"/>
      <c r="MI43" s="16"/>
      <c r="MJ43" s="16"/>
      <c r="MK43" s="16"/>
      <c r="ML43" s="16"/>
      <c r="MM43" s="16"/>
      <c r="MN43" s="16"/>
      <c r="MO43" s="16"/>
      <c r="MP43" s="16"/>
      <c r="MQ43" s="16"/>
      <c r="MR43" s="16"/>
      <c r="MS43" s="16"/>
      <c r="MT43" s="16"/>
      <c r="MU43" s="16"/>
      <c r="MV43" s="16"/>
      <c r="MW43" s="16"/>
      <c r="MX43" s="16"/>
      <c r="MY43" s="16"/>
      <c r="MZ43" s="16"/>
      <c r="NA43" s="16"/>
      <c r="NB43" s="16"/>
      <c r="NC43" s="16"/>
      <c r="ND43" s="16"/>
      <c r="NE43" s="16"/>
      <c r="NF43" s="16"/>
      <c r="NG43" s="16"/>
      <c r="NH43" s="16"/>
      <c r="NI43" s="16"/>
      <c r="NJ43" s="16"/>
      <c r="NK43" s="16"/>
      <c r="NL43" s="16"/>
      <c r="NM43" s="16"/>
      <c r="NN43" s="16"/>
      <c r="NO43" s="16"/>
      <c r="NP43" s="16"/>
      <c r="NQ43" s="16"/>
      <c r="NR43" s="16"/>
      <c r="NS43" s="16"/>
      <c r="NT43" s="16"/>
      <c r="NU43" s="16"/>
      <c r="NV43" s="16"/>
      <c r="NW43" s="16"/>
      <c r="NX43" s="16"/>
      <c r="NY43" s="16"/>
      <c r="NZ43" s="16"/>
      <c r="OA43" s="16"/>
      <c r="OB43" s="16"/>
      <c r="OC43" s="16"/>
      <c r="OD43" s="16"/>
      <c r="OE43" s="16"/>
      <c r="OF43" s="16"/>
      <c r="OG43" s="16"/>
      <c r="OH43" s="16"/>
      <c r="OI43" s="16"/>
      <c r="OJ43" s="16"/>
      <c r="OK43" s="16"/>
      <c r="OL43" s="16"/>
      <c r="OM43" s="16"/>
      <c r="ON43" s="16"/>
      <c r="OO43" s="16"/>
      <c r="OP43" s="16"/>
      <c r="OQ43" s="16"/>
      <c r="OR43" s="16"/>
      <c r="OS43" s="16"/>
      <c r="OT43" s="16"/>
      <c r="OU43" s="16"/>
      <c r="OV43" s="16"/>
      <c r="OW43" s="16"/>
      <c r="OX43" s="16"/>
      <c r="OY43" s="16"/>
      <c r="OZ43" s="16"/>
      <c r="PA43" s="16"/>
      <c r="PB43" s="16"/>
      <c r="PC43" s="16"/>
      <c r="PD43" s="16"/>
      <c r="PE43" s="16"/>
      <c r="PF43" s="16"/>
      <c r="PG43" s="16"/>
      <c r="PH43" s="16"/>
      <c r="PI43" s="16"/>
      <c r="PJ43" s="16"/>
      <c r="PK43" s="16"/>
      <c r="PL43" s="16"/>
      <c r="PM43" s="16"/>
      <c r="PN43" s="16"/>
      <c r="PO43" s="16"/>
      <c r="PP43" s="16"/>
      <c r="PQ43" s="16"/>
      <c r="PR43" s="16"/>
      <c r="PS43" s="16"/>
      <c r="PT43" s="16"/>
      <c r="PU43" s="16"/>
      <c r="PV43" s="16"/>
      <c r="PW43" s="16"/>
      <c r="PX43" s="16"/>
      <c r="PY43" s="16"/>
      <c r="PZ43" s="16"/>
      <c r="QA43" s="16"/>
      <c r="QB43" s="16"/>
      <c r="QC43" s="16"/>
      <c r="QD43" s="16"/>
      <c r="QE43" s="16"/>
      <c r="QF43" s="16"/>
      <c r="QG43" s="16"/>
      <c r="QH43" s="16"/>
      <c r="QI43" s="16"/>
      <c r="QJ43" s="16"/>
      <c r="QK43" s="16"/>
      <c r="QL43" s="16"/>
      <c r="QM43" s="16"/>
      <c r="QN43" s="16"/>
      <c r="QO43" s="16"/>
      <c r="QP43" s="16"/>
      <c r="QQ43" s="16"/>
      <c r="QR43" s="16"/>
      <c r="QS43" s="16"/>
      <c r="QT43" s="16"/>
      <c r="QU43" s="16"/>
      <c r="QV43" s="16"/>
      <c r="QW43" s="16"/>
      <c r="QX43" s="16"/>
      <c r="QY43" s="16"/>
      <c r="QZ43" s="16"/>
      <c r="RA43" s="16"/>
      <c r="RB43" s="16"/>
      <c r="RC43" s="16"/>
      <c r="RD43" s="16"/>
      <c r="RE43" s="16"/>
      <c r="RF43" s="16"/>
      <c r="RG43" s="16"/>
      <c r="RH43" s="16"/>
      <c r="RI43" s="16"/>
      <c r="RJ43" s="16"/>
      <c r="RK43" s="16"/>
      <c r="RL43" s="16"/>
      <c r="RM43" s="16"/>
      <c r="RN43" s="16"/>
      <c r="RO43" s="16"/>
      <c r="RP43" s="16"/>
      <c r="RQ43" s="16"/>
      <c r="RR43" s="16"/>
      <c r="RS43" s="16"/>
      <c r="RT43" s="16"/>
      <c r="RU43" s="16"/>
      <c r="RV43" s="16"/>
      <c r="RW43" s="16"/>
      <c r="RX43" s="16"/>
      <c r="RY43" s="16"/>
      <c r="RZ43" s="16"/>
      <c r="SA43" s="16"/>
      <c r="SB43" s="16"/>
      <c r="SC43" s="16"/>
      <c r="SD43" s="16"/>
      <c r="SE43" s="16"/>
      <c r="SF43" s="16"/>
      <c r="SG43" s="16"/>
      <c r="SH43" s="16"/>
      <c r="SI43" s="16"/>
      <c r="SJ43" s="16"/>
      <c r="SK43" s="16"/>
      <c r="SL43" s="16"/>
      <c r="SM43" s="16"/>
      <c r="SN43" s="16"/>
      <c r="SO43" s="16"/>
      <c r="SP43" s="16"/>
      <c r="SQ43" s="16"/>
      <c r="SR43" s="16"/>
      <c r="SS43" s="16"/>
      <c r="ST43" s="16"/>
      <c r="SU43" s="16"/>
      <c r="SV43" s="16"/>
      <c r="SW43" s="16"/>
      <c r="SX43" s="16"/>
      <c r="SY43" s="16"/>
      <c r="SZ43" s="16"/>
      <c r="TA43" s="16"/>
      <c r="TB43" s="16"/>
      <c r="TC43" s="16"/>
      <c r="TD43" s="16"/>
      <c r="TE43" s="16"/>
      <c r="TF43" s="16"/>
      <c r="TG43" s="16"/>
      <c r="TH43" s="16"/>
      <c r="TI43" s="16"/>
      <c r="TJ43" s="16"/>
      <c r="TK43" s="16"/>
      <c r="TL43" s="16"/>
      <c r="TM43" s="16"/>
      <c r="TN43" s="16"/>
      <c r="TO43" s="16"/>
      <c r="TP43" s="16"/>
      <c r="TQ43" s="16"/>
      <c r="TR43" s="16"/>
      <c r="TS43" s="16"/>
      <c r="TT43" s="16"/>
      <c r="TU43" s="16"/>
      <c r="TV43" s="16"/>
      <c r="TW43" s="16"/>
      <c r="TX43" s="16"/>
      <c r="TY43" s="16"/>
      <c r="TZ43" s="16"/>
      <c r="UA43" s="16"/>
      <c r="UB43" s="16"/>
      <c r="UC43" s="16"/>
      <c r="UD43" s="16"/>
      <c r="UE43" s="16"/>
      <c r="UF43" s="16"/>
      <c r="UG43" s="16"/>
      <c r="UH43" s="16"/>
      <c r="UI43" s="16"/>
      <c r="UJ43" s="16"/>
      <c r="UK43" s="16"/>
      <c r="UL43" s="16"/>
      <c r="UM43" s="16"/>
      <c r="UN43" s="16"/>
      <c r="UO43" s="16"/>
      <c r="UP43" s="16"/>
      <c r="UQ43" s="16"/>
      <c r="UR43" s="16"/>
      <c r="US43" s="16"/>
      <c r="UT43" s="16"/>
      <c r="UU43" s="16"/>
      <c r="UV43" s="16"/>
      <c r="UW43" s="16"/>
      <c r="UX43" s="16"/>
      <c r="UY43" s="16"/>
      <c r="UZ43" s="16"/>
      <c r="VA43" s="16"/>
      <c r="VB43" s="16"/>
      <c r="VC43" s="16"/>
      <c r="VD43" s="16"/>
      <c r="VE43" s="16"/>
      <c r="VF43" s="16"/>
      <c r="VG43" s="16"/>
      <c r="VH43" s="16"/>
      <c r="VI43" s="16"/>
      <c r="VJ43" s="16"/>
      <c r="VK43" s="16"/>
      <c r="VL43" s="16"/>
      <c r="VM43" s="16"/>
      <c r="VN43" s="16"/>
      <c r="VO43" s="16"/>
      <c r="VP43" s="16"/>
      <c r="VQ43" s="16"/>
      <c r="VR43" s="16"/>
      <c r="VS43" s="16"/>
      <c r="VT43" s="16"/>
      <c r="VU43" s="16"/>
      <c r="VV43" s="16"/>
      <c r="VW43" s="16"/>
      <c r="VX43" s="16"/>
      <c r="VY43" s="16"/>
      <c r="VZ43" s="16"/>
      <c r="WA43" s="16"/>
      <c r="WB43" s="16"/>
      <c r="WC43" s="16"/>
      <c r="WD43" s="16"/>
      <c r="WE43" s="16"/>
      <c r="WF43" s="16"/>
      <c r="WG43" s="16"/>
      <c r="WH43" s="16"/>
      <c r="WI43" s="16"/>
      <c r="WJ43" s="16"/>
      <c r="WK43" s="16"/>
      <c r="WL43" s="16"/>
      <c r="WM43" s="16"/>
      <c r="WN43" s="16"/>
      <c r="WO43" s="16"/>
      <c r="WP43" s="16"/>
      <c r="WQ43" s="16"/>
      <c r="WR43" s="16"/>
      <c r="WS43" s="16"/>
      <c r="WT43" s="16"/>
      <c r="WU43" s="16"/>
      <c r="WV43" s="16"/>
      <c r="WW43" s="16"/>
      <c r="WX43" s="16"/>
      <c r="WY43" s="16"/>
      <c r="WZ43" s="16"/>
      <c r="XA43" s="16"/>
      <c r="XB43" s="16"/>
      <c r="XC43" s="16"/>
      <c r="XD43" s="16"/>
      <c r="XE43" s="16"/>
      <c r="XF43" s="16"/>
      <c r="XG43" s="16"/>
      <c r="XH43" s="16"/>
      <c r="XI43" s="16"/>
      <c r="XJ43" s="16"/>
      <c r="XK43" s="16"/>
      <c r="XL43" s="16"/>
      <c r="XM43" s="16"/>
      <c r="XN43" s="16"/>
      <c r="XO43" s="16"/>
      <c r="XP43" s="16"/>
      <c r="XQ43" s="16"/>
      <c r="XR43" s="16"/>
      <c r="XS43" s="16"/>
      <c r="XT43" s="16"/>
      <c r="XU43" s="16"/>
      <c r="XV43" s="16"/>
      <c r="XW43" s="16"/>
      <c r="XX43" s="16"/>
      <c r="XY43" s="16"/>
      <c r="XZ43" s="16"/>
      <c r="YA43" s="16"/>
      <c r="YB43" s="16"/>
      <c r="YC43" s="16"/>
      <c r="YD43" s="16"/>
      <c r="YE43" s="16"/>
      <c r="YF43" s="16"/>
      <c r="YG43" s="16"/>
      <c r="YH43" s="16"/>
      <c r="YI43" s="16"/>
      <c r="YJ43" s="16"/>
      <c r="YK43" s="16"/>
      <c r="YL43" s="16"/>
      <c r="YM43" s="16"/>
      <c r="YN43" s="16"/>
      <c r="YO43" s="16"/>
      <c r="YP43" s="16"/>
      <c r="YQ43" s="16"/>
      <c r="YR43" s="16"/>
      <c r="YS43" s="16"/>
      <c r="YT43" s="16"/>
      <c r="YU43" s="16"/>
      <c r="YV43" s="16"/>
      <c r="YW43" s="16"/>
      <c r="YX43" s="16"/>
      <c r="YY43" s="16"/>
      <c r="YZ43" s="16"/>
      <c r="ZA43" s="16"/>
      <c r="ZB43" s="16"/>
      <c r="ZC43" s="16"/>
      <c r="ZD43" s="16"/>
      <c r="ZE43" s="16"/>
      <c r="ZF43" s="16"/>
      <c r="ZG43" s="16"/>
      <c r="ZH43" s="16"/>
      <c r="ZI43" s="16"/>
      <c r="ZJ43" s="16"/>
      <c r="ZK43" s="16"/>
      <c r="ZL43" s="16"/>
      <c r="ZM43" s="16"/>
      <c r="ZN43" s="16"/>
      <c r="ZO43" s="16"/>
      <c r="ZP43" s="16"/>
      <c r="ZQ43" s="16"/>
      <c r="ZR43" s="16"/>
      <c r="ZS43" s="16"/>
      <c r="ZT43" s="16"/>
      <c r="ZU43" s="16"/>
      <c r="ZV43" s="16"/>
      <c r="ZW43" s="16"/>
      <c r="ZX43" s="16"/>
      <c r="ZY43" s="16"/>
      <c r="ZZ43" s="16"/>
      <c r="AAA43" s="16"/>
      <c r="AAB43" s="16"/>
      <c r="AAC43" s="16"/>
      <c r="AAD43" s="16"/>
      <c r="AAE43" s="16"/>
      <c r="AAF43" s="16"/>
      <c r="AAG43" s="16"/>
      <c r="AAH43" s="16"/>
      <c r="AAI43" s="16"/>
      <c r="AAJ43" s="16"/>
      <c r="AAK43" s="16"/>
      <c r="AAL43" s="16"/>
      <c r="AAM43" s="16"/>
      <c r="AAN43" s="16"/>
      <c r="AAO43" s="16"/>
      <c r="AAP43" s="16"/>
      <c r="AAQ43" s="16"/>
      <c r="AAR43" s="16"/>
      <c r="AAS43" s="16"/>
      <c r="AAT43" s="16"/>
      <c r="AAU43" s="16"/>
      <c r="AAV43" s="16"/>
      <c r="AAW43" s="16"/>
      <c r="AAX43" s="16"/>
      <c r="AAY43" s="16"/>
      <c r="AAZ43" s="16"/>
      <c r="ABA43" s="16"/>
      <c r="ABB43" s="16"/>
      <c r="ABC43" s="16"/>
      <c r="ABD43" s="16"/>
      <c r="ABE43" s="16"/>
      <c r="ABF43" s="16"/>
      <c r="ABG43" s="16"/>
      <c r="ABH43" s="16"/>
      <c r="ABI43" s="16"/>
      <c r="ABJ43" s="16"/>
      <c r="ABK43" s="16"/>
      <c r="ABL43" s="16"/>
      <c r="ABM43" s="16"/>
      <c r="ABN43" s="16"/>
      <c r="ABO43" s="16"/>
      <c r="ABP43" s="16"/>
      <c r="ABQ43" s="16"/>
      <c r="ABR43" s="16"/>
      <c r="ABS43" s="16"/>
      <c r="ABT43" s="16"/>
      <c r="ABU43" s="16"/>
      <c r="ABV43" s="16"/>
      <c r="ABW43" s="16"/>
      <c r="ABX43" s="16"/>
      <c r="ABY43" s="16"/>
      <c r="ABZ43" s="16"/>
      <c r="ACA43" s="16"/>
      <c r="ACB43" s="16"/>
      <c r="ACC43" s="16"/>
      <c r="ACD43" s="16"/>
      <c r="ACE43" s="16"/>
      <c r="ACF43" s="16"/>
      <c r="ACG43" s="16"/>
      <c r="ACH43" s="16"/>
      <c r="ACI43" s="16"/>
      <c r="ACJ43" s="16"/>
      <c r="ACK43" s="16"/>
      <c r="ACL43" s="16"/>
      <c r="ACM43" s="16"/>
      <c r="ACN43" s="16"/>
      <c r="ACO43" s="16"/>
      <c r="ACP43" s="16"/>
      <c r="ACQ43" s="16"/>
      <c r="ACR43" s="16"/>
      <c r="ACS43" s="16"/>
      <c r="ACT43" s="16"/>
      <c r="ACU43" s="16"/>
      <c r="ACV43" s="16"/>
      <c r="ACW43" s="16"/>
      <c r="ACX43" s="16"/>
      <c r="ACY43" s="16"/>
      <c r="ACZ43" s="16"/>
      <c r="ADA43" s="16"/>
      <c r="ADB43" s="16"/>
      <c r="ADC43" s="16"/>
      <c r="ADD43" s="16"/>
      <c r="ADE43" s="16"/>
      <c r="ADF43" s="16"/>
      <c r="ADG43" s="16"/>
      <c r="ADH43" s="16"/>
      <c r="ADI43" s="16"/>
      <c r="ADJ43" s="16"/>
      <c r="ADK43" s="16"/>
      <c r="ADL43" s="16"/>
      <c r="ADM43" s="16"/>
      <c r="ADN43" s="16"/>
      <c r="ADO43" s="16"/>
      <c r="ADP43" s="16"/>
      <c r="ADQ43" s="16"/>
      <c r="ADR43" s="16"/>
      <c r="ADS43" s="16"/>
      <c r="ADT43" s="16"/>
      <c r="ADU43" s="16"/>
      <c r="ADV43" s="16"/>
      <c r="ADW43" s="16"/>
      <c r="ADX43" s="16"/>
      <c r="ADY43" s="16"/>
      <c r="ADZ43" s="16"/>
      <c r="AEA43" s="16"/>
      <c r="AEB43" s="16"/>
      <c r="AEC43" s="16"/>
      <c r="AED43" s="16"/>
      <c r="AEE43" s="16"/>
      <c r="AEF43" s="16"/>
      <c r="AEG43" s="16"/>
      <c r="AEH43" s="16"/>
      <c r="AEI43" s="16"/>
      <c r="AEJ43" s="16"/>
      <c r="AEK43" s="16"/>
      <c r="AEL43" s="16"/>
      <c r="AEM43" s="16"/>
      <c r="AEN43" s="16"/>
      <c r="AEO43" s="16"/>
      <c r="AEP43" s="16"/>
      <c r="AEQ43" s="16"/>
      <c r="AER43" s="16"/>
      <c r="AES43" s="16"/>
      <c r="AET43" s="16"/>
      <c r="AEU43" s="16"/>
      <c r="AEV43" s="16"/>
      <c r="AEW43" s="16"/>
      <c r="AEX43" s="16"/>
      <c r="AEY43" s="16"/>
      <c r="AEZ43" s="16"/>
      <c r="AFA43" s="16"/>
      <c r="AFB43" s="16"/>
      <c r="AFC43" s="16"/>
      <c r="AFD43" s="16"/>
      <c r="AFE43" s="16"/>
      <c r="AFF43" s="16"/>
      <c r="AFG43" s="16"/>
      <c r="AFH43" s="16"/>
      <c r="AFI43" s="16"/>
      <c r="AFJ43" s="16"/>
      <c r="AFK43" s="16"/>
      <c r="AFL43" s="16"/>
      <c r="AFM43" s="16"/>
      <c r="AFN43" s="16"/>
      <c r="AFO43" s="16"/>
      <c r="AFP43" s="16"/>
      <c r="AFQ43" s="16"/>
      <c r="AFR43" s="16"/>
      <c r="AFS43" s="16"/>
      <c r="AFT43" s="16"/>
      <c r="AFU43" s="16"/>
      <c r="AFV43" s="16"/>
      <c r="AFW43" s="16"/>
      <c r="AFX43" s="16"/>
      <c r="AFY43" s="16"/>
      <c r="AFZ43" s="16"/>
      <c r="AGA43" s="16"/>
      <c r="AGB43" s="16"/>
      <c r="AGC43" s="16"/>
      <c r="AGD43" s="16"/>
      <c r="AGE43" s="16"/>
      <c r="AGF43" s="16"/>
      <c r="AGG43" s="16"/>
      <c r="AGH43" s="16"/>
      <c r="AGI43" s="16"/>
      <c r="AGJ43" s="16"/>
      <c r="AGK43" s="16"/>
      <c r="AGL43" s="16"/>
      <c r="AGM43" s="16"/>
      <c r="AGN43" s="16"/>
      <c r="AGO43" s="16"/>
      <c r="AGP43" s="16"/>
      <c r="AGQ43" s="16"/>
      <c r="AGR43" s="16"/>
      <c r="AGS43" s="16"/>
      <c r="AGT43" s="16"/>
      <c r="AGU43" s="16"/>
      <c r="AGV43" s="16"/>
      <c r="AGW43" s="16"/>
      <c r="AGX43" s="16"/>
      <c r="AGY43" s="16"/>
      <c r="AGZ43" s="16"/>
      <c r="AHA43" s="16"/>
      <c r="AHB43" s="16"/>
      <c r="AHC43" s="16"/>
      <c r="AHD43" s="16"/>
      <c r="AHE43" s="16"/>
      <c r="AHF43" s="16"/>
      <c r="AHG43" s="16"/>
      <c r="AHH43" s="16"/>
      <c r="AHI43" s="16"/>
      <c r="AHJ43" s="16"/>
      <c r="AHK43" s="16"/>
      <c r="AHL43" s="16"/>
      <c r="AHM43" s="16"/>
      <c r="AHN43" s="16"/>
      <c r="AHO43" s="16"/>
      <c r="AHP43" s="16"/>
      <c r="AHQ43" s="16"/>
      <c r="AHR43" s="16"/>
      <c r="AHS43" s="16"/>
      <c r="AHT43" s="16"/>
      <c r="AHU43" s="16"/>
      <c r="AHV43" s="16"/>
      <c r="AHW43" s="16"/>
      <c r="AHX43" s="16"/>
      <c r="AHY43" s="16"/>
      <c r="AHZ43" s="16"/>
      <c r="AIA43" s="16"/>
      <c r="AIB43" s="16"/>
      <c r="AIC43" s="16"/>
      <c r="AID43" s="16"/>
      <c r="AIE43" s="16"/>
      <c r="AIF43" s="16"/>
      <c r="AIG43" s="16"/>
      <c r="AIH43" s="16"/>
      <c r="AII43" s="16"/>
      <c r="AIJ43" s="16"/>
      <c r="AIK43" s="16"/>
      <c r="AIL43" s="16"/>
      <c r="AIM43" s="16"/>
      <c r="AIN43" s="16"/>
      <c r="AIO43" s="16"/>
      <c r="AIP43" s="16"/>
      <c r="AIQ43" s="16"/>
      <c r="AIR43" s="16"/>
      <c r="AIS43" s="16"/>
      <c r="AIT43" s="16"/>
      <c r="AIU43" s="16"/>
      <c r="AIV43" s="16"/>
      <c r="AIW43" s="16"/>
      <c r="AIX43" s="16"/>
      <c r="AIY43" s="16"/>
      <c r="AIZ43" s="16"/>
      <c r="AJA43" s="16"/>
      <c r="AJB43" s="16"/>
      <c r="AJC43" s="16"/>
      <c r="AJD43" s="16"/>
      <c r="AJE43" s="16"/>
      <c r="AJF43" s="16"/>
      <c r="AJG43" s="16"/>
      <c r="AJH43" s="16"/>
      <c r="AJI43" s="16"/>
      <c r="AJJ43" s="16"/>
      <c r="AJK43" s="16"/>
      <c r="AJL43" s="16"/>
      <c r="AJM43" s="16"/>
      <c r="AJN43" s="16"/>
      <c r="AJO43" s="16"/>
      <c r="AJP43" s="16"/>
      <c r="AJQ43" s="16"/>
      <c r="AJR43" s="16"/>
      <c r="AJS43" s="16"/>
      <c r="AJT43" s="16"/>
      <c r="AJU43" s="16"/>
      <c r="AJV43" s="16"/>
      <c r="AJW43" s="16"/>
      <c r="AJX43" s="16"/>
      <c r="AJY43" s="16"/>
      <c r="AJZ43" s="16"/>
      <c r="AKA43" s="16"/>
      <c r="AKB43" s="16"/>
      <c r="AKC43" s="16"/>
      <c r="AKD43" s="16"/>
      <c r="AKE43" s="16"/>
      <c r="AKF43" s="16"/>
      <c r="AKG43" s="16"/>
      <c r="AKH43" s="16"/>
      <c r="AKI43" s="16"/>
      <c r="AKJ43" s="16"/>
      <c r="AKK43" s="16"/>
      <c r="AKL43" s="16"/>
      <c r="AKM43" s="16"/>
      <c r="AKN43" s="16"/>
      <c r="AKO43" s="16"/>
      <c r="AKP43" s="16"/>
      <c r="AKQ43" s="16"/>
      <c r="AKR43" s="16"/>
      <c r="AKS43" s="16"/>
      <c r="AKT43" s="16"/>
      <c r="AKU43" s="16"/>
      <c r="AKV43" s="16"/>
      <c r="AKW43" s="16"/>
      <c r="AKX43" s="16"/>
      <c r="AKY43" s="16"/>
      <c r="AKZ43" s="16"/>
      <c r="ALA43" s="16"/>
      <c r="ALB43" s="16"/>
      <c r="ALC43" s="16"/>
      <c r="ALD43" s="16"/>
      <c r="ALE43" s="16"/>
      <c r="ALF43" s="16"/>
      <c r="ALG43" s="16"/>
      <c r="ALH43" s="16"/>
      <c r="ALI43" s="16"/>
      <c r="ALJ43" s="16"/>
      <c r="ALK43" s="16"/>
      <c r="ALL43" s="16"/>
    </row>
    <row r="44" spans="1:1000" customFormat="1" ht="12.75" x14ac:dyDescent="0.2">
      <c r="A44" s="41" t="str">
        <f ca="1">IF(_xll.TM1RPTELLEV($H$40,$H44)=0,"Root",IF(OR(_xll.ELLEV($B$10,$H44)=0,_xll.TM1RPTELLEV($H$40,$H44)+1&gt;=VALUE($L$29)),"Base","Default"))</f>
        <v>Base</v>
      </c>
      <c r="B44" s="16"/>
      <c r="C44" s="16" t="str">
        <f ca="1">_xll.DBRW($G$16,$H44,C$38)</f>
        <v>1</v>
      </c>
      <c r="D44" s="16">
        <f ca="1">_xll.DBRW($D$16,E$7,$H$33,$E$9,$H44,$D$11,$H$34,$D$38)</f>
        <v>0</v>
      </c>
      <c r="E44" s="25">
        <f ca="1">_xll.DBRW($E$16,E$7,$H$33,$E$9,$H44,$D$11,E$38,E$12,E$13)</f>
        <v>0</v>
      </c>
      <c r="F44" s="22"/>
      <c r="G44" s="89" t="str">
        <f ca="1">_xll.DBRW($G$16,$H44,G$13)&amp;IF(_xll.ELLEV($B$10,$H44)&lt;&gt;0,"",IF($D44&lt;&gt;0,"Annual",IF($E44&lt;&gt;0,"LID","")))</f>
        <v/>
      </c>
      <c r="H44" s="116" t="s">
        <v>147</v>
      </c>
      <c r="I44" s="91">
        <f ca="1">_xll.DBRW($B$16,I$7,$H$33,$D$9,$H44,$D$11,I$12,I$13)</f>
        <v>2517781.7683021491</v>
      </c>
      <c r="J44" s="91">
        <f ca="1">_xll.DBRW($B$16,J$7,$H$33,$D$9,$H44,$D$11,J$12,J$13)</f>
        <v>2654773.8567755828</v>
      </c>
      <c r="K44" s="91">
        <f ca="1">_xll.DBRW($B$16,K$7,$H$33,$D$9,$H44,$D$11,K$12,K$13)</f>
        <v>2693047.2064957889</v>
      </c>
      <c r="L44" s="91">
        <f ca="1">_xll.DBRW($B$16,L$7,$H$33,$D$9,$H44,$D$11,L$12,L$13)</f>
        <v>2775850.4656479876</v>
      </c>
      <c r="M44" s="91">
        <f ca="1">_xll.DBRW($B$16,M$7,$H$33,$D$9,$H44,$D$11,M$12,M$13)</f>
        <v>3063844.4092243626</v>
      </c>
      <c r="N44" s="91">
        <f ca="1">_xll.DBRW($B$16,N$7,$H$33,$D$9,$H44,$D$11,N$12,N$13)</f>
        <v>3101712.0874308618</v>
      </c>
      <c r="O44" s="91">
        <f ca="1">_xll.DBRW($B$16,O$7,$H$33,$D$9,$H44,$D$11,O$12,O$13)</f>
        <v>3158830.0055461046</v>
      </c>
      <c r="P44" s="91">
        <f ca="1">_xll.DBRW($B$16,P$7,$H$33,$D$9,$H44,$D$11,P$12,P$13)</f>
        <v>3214730.1053366382</v>
      </c>
      <c r="Q44" s="91">
        <f ca="1">_xll.DBRW($B$16,Q$7,$H$33,$D$9,$H44,$D$11,Q$12,Q$13)</f>
        <v>3271419.3676256244</v>
      </c>
      <c r="R44" s="91">
        <f ca="1">_xll.DBRW($B$16,R$7,$H$33,$D$9,$H44,$D$11,R$12,R$13)</f>
        <v>3290362.7808551886</v>
      </c>
      <c r="S44" s="91">
        <f ca="1">_xll.DBRW($B$16,S$7,$H$33,$D$9,$H44,$D$11,S$12,S$13)</f>
        <v>3367804.8668043567</v>
      </c>
      <c r="T44" s="91">
        <f ca="1">_xll.DBRW($B$16,T$7,$H$33,$D$9,$H44,$D$11,T$12,T$13)</f>
        <v>3403410.5353049561</v>
      </c>
      <c r="U44" s="91">
        <f ca="1">_xll.DBRW($B$16,U$7,$H$33,$D$9,$H44,$D$11,U$12,U$13)</f>
        <v>3479906.1568568842</v>
      </c>
      <c r="V44" s="16"/>
      <c r="W44" s="92" t="str">
        <f ca="1">_xll.DBRW($B$16,W$7,$H$33,$D$9,$H44,$D$11,W$12,W$13)</f>
        <v>*KEY_ERR</v>
      </c>
      <c r="X44" s="93" t="e">
        <f t="shared" ca="1" si="6"/>
        <v>#VALUE!</v>
      </c>
      <c r="Y44" s="16"/>
      <c r="Z44" s="92" t="str">
        <f ca="1">_xll.DBRW($B$16,Z$7,$H$33,$D$9,$H44,$D$11,Z$12,Z$13)</f>
        <v>*KEY_ERR</v>
      </c>
      <c r="AA44" s="93" t="e">
        <f t="shared" ca="1" si="7"/>
        <v>#VALUE!</v>
      </c>
      <c r="AB44" s="16"/>
      <c r="AC44" s="111" t="str">
        <f ca="1">_xll.DBRW($B$16,AC$7,$H$33,$D$9,$H44,$D$11,AC$12,AC$13)</f>
        <v>*KEY_ERR</v>
      </c>
      <c r="AD44" s="111" t="str">
        <f ca="1">_xll.DBRW($B$16,AD$7,$H$33,$D$9,$H44,$D$11,AD$12,AD$13)</f>
        <v>*KEY_ERR</v>
      </c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  <c r="DN44" s="16"/>
      <c r="DO44" s="16"/>
      <c r="DP44" s="16"/>
      <c r="DQ44" s="16"/>
      <c r="DR44" s="16"/>
      <c r="DS44" s="16"/>
      <c r="DT44" s="16"/>
      <c r="DU44" s="16"/>
      <c r="DV44" s="16"/>
      <c r="DW44" s="16"/>
      <c r="DX44" s="16"/>
      <c r="DY44" s="16"/>
      <c r="DZ44" s="16"/>
      <c r="EA44" s="16"/>
      <c r="EB44" s="16"/>
      <c r="EC44" s="16"/>
      <c r="ED44" s="16"/>
      <c r="EE44" s="16"/>
      <c r="EF44" s="16"/>
      <c r="EG44" s="16"/>
      <c r="EH44" s="16"/>
      <c r="EI44" s="16"/>
      <c r="EJ44" s="16"/>
      <c r="EK44" s="16"/>
      <c r="EL44" s="16"/>
      <c r="EM44" s="16"/>
      <c r="EN44" s="16"/>
      <c r="EO44" s="16"/>
      <c r="EP44" s="16"/>
      <c r="EQ44" s="16"/>
      <c r="ER44" s="16"/>
      <c r="ES44" s="16"/>
      <c r="ET44" s="16"/>
      <c r="EU44" s="16"/>
      <c r="EV44" s="16"/>
      <c r="EW44" s="16"/>
      <c r="EX44" s="16"/>
      <c r="EY44" s="16"/>
      <c r="EZ44" s="16"/>
      <c r="FA44" s="16"/>
      <c r="FB44" s="16"/>
      <c r="FC44" s="16"/>
      <c r="FD44" s="16"/>
      <c r="FE44" s="16"/>
      <c r="FF44" s="16"/>
      <c r="FG44" s="16"/>
      <c r="FH44" s="16"/>
      <c r="FI44" s="16"/>
      <c r="FJ44" s="16"/>
      <c r="FK44" s="16"/>
      <c r="FL44" s="16"/>
      <c r="FM44" s="16"/>
      <c r="FN44" s="16"/>
      <c r="FO44" s="16"/>
      <c r="FP44" s="16"/>
      <c r="FQ44" s="16"/>
      <c r="FR44" s="16"/>
      <c r="FS44" s="16"/>
      <c r="FT44" s="16"/>
      <c r="FU44" s="16"/>
      <c r="FV44" s="16"/>
      <c r="FW44" s="16"/>
      <c r="FX44" s="16"/>
      <c r="FY44" s="16"/>
      <c r="FZ44" s="16"/>
      <c r="GA44" s="16"/>
      <c r="GB44" s="16"/>
      <c r="GC44" s="16"/>
      <c r="GD44" s="16"/>
      <c r="GE44" s="16"/>
      <c r="GF44" s="16"/>
      <c r="GG44" s="16"/>
      <c r="GH44" s="16"/>
      <c r="GI44" s="16"/>
      <c r="GJ44" s="16"/>
      <c r="GK44" s="16"/>
      <c r="GL44" s="16"/>
      <c r="GM44" s="16"/>
      <c r="GN44" s="16"/>
      <c r="GO44" s="16"/>
      <c r="GP44" s="16"/>
      <c r="GQ44" s="16"/>
      <c r="GR44" s="16"/>
      <c r="GS44" s="16"/>
      <c r="GT44" s="16"/>
      <c r="GU44" s="16"/>
      <c r="GV44" s="16"/>
      <c r="GW44" s="16"/>
      <c r="GX44" s="16"/>
      <c r="GY44" s="16"/>
      <c r="GZ44" s="16"/>
      <c r="HA44" s="16"/>
      <c r="HB44" s="16"/>
      <c r="HC44" s="16"/>
      <c r="HD44" s="16"/>
      <c r="HE44" s="16"/>
      <c r="HF44" s="16"/>
      <c r="HG44" s="16"/>
      <c r="HH44" s="16"/>
      <c r="HI44" s="16"/>
      <c r="HJ44" s="16"/>
      <c r="HK44" s="16"/>
      <c r="HL44" s="16"/>
      <c r="HM44" s="16"/>
      <c r="HN44" s="16"/>
      <c r="HO44" s="16"/>
      <c r="HP44" s="16"/>
      <c r="HQ44" s="16"/>
      <c r="HR44" s="16"/>
      <c r="HS44" s="16"/>
      <c r="HT44" s="16"/>
      <c r="HU44" s="16"/>
      <c r="HV44" s="16"/>
      <c r="HW44" s="16"/>
      <c r="HX44" s="16"/>
      <c r="HY44" s="16"/>
      <c r="HZ44" s="16"/>
      <c r="IA44" s="16"/>
      <c r="IB44" s="16"/>
      <c r="IC44" s="16"/>
      <c r="ID44" s="16"/>
      <c r="IE44" s="16"/>
      <c r="IF44" s="16"/>
      <c r="IG44" s="16"/>
      <c r="IH44" s="16"/>
      <c r="II44" s="16"/>
      <c r="IJ44" s="16"/>
      <c r="IK44" s="16"/>
      <c r="IL44" s="16"/>
      <c r="IM44" s="16"/>
      <c r="IN44" s="16"/>
      <c r="IO44" s="16"/>
      <c r="IP44" s="16"/>
      <c r="IQ44" s="16"/>
      <c r="IR44" s="16"/>
      <c r="IS44" s="16"/>
      <c r="IT44" s="16"/>
      <c r="IU44" s="16"/>
      <c r="IV44" s="16"/>
      <c r="IW44" s="16"/>
      <c r="IX44" s="16"/>
      <c r="IY44" s="16"/>
      <c r="IZ44" s="16"/>
      <c r="JA44" s="16"/>
      <c r="JB44" s="16"/>
      <c r="JC44" s="16"/>
      <c r="JD44" s="16"/>
      <c r="JE44" s="16"/>
      <c r="JF44" s="16"/>
      <c r="JG44" s="16"/>
      <c r="JH44" s="16"/>
      <c r="JI44" s="16"/>
      <c r="JJ44" s="16"/>
      <c r="JK44" s="16"/>
      <c r="JL44" s="16"/>
      <c r="JM44" s="16"/>
      <c r="JN44" s="16"/>
      <c r="JO44" s="16"/>
      <c r="JP44" s="16"/>
      <c r="JQ44" s="16"/>
      <c r="JR44" s="16"/>
      <c r="JS44" s="16"/>
      <c r="JT44" s="16"/>
      <c r="JU44" s="16"/>
      <c r="JV44" s="16"/>
      <c r="JW44" s="16"/>
      <c r="JX44" s="16"/>
      <c r="JY44" s="16"/>
      <c r="JZ44" s="16"/>
      <c r="KA44" s="16"/>
      <c r="KB44" s="16"/>
      <c r="KC44" s="16"/>
      <c r="KD44" s="16"/>
      <c r="KE44" s="16"/>
      <c r="KF44" s="16"/>
      <c r="KG44" s="16"/>
      <c r="KH44" s="16"/>
      <c r="KI44" s="16"/>
      <c r="KJ44" s="16"/>
      <c r="KK44" s="16"/>
      <c r="KL44" s="16"/>
      <c r="KM44" s="16"/>
      <c r="KN44" s="16"/>
      <c r="KO44" s="16"/>
      <c r="KP44" s="16"/>
      <c r="KQ44" s="16"/>
      <c r="KR44" s="16"/>
      <c r="KS44" s="16"/>
      <c r="KT44" s="16"/>
      <c r="KU44" s="16"/>
      <c r="KV44" s="16"/>
      <c r="KW44" s="16"/>
      <c r="KX44" s="16"/>
      <c r="KY44" s="16"/>
      <c r="KZ44" s="16"/>
      <c r="LA44" s="16"/>
      <c r="LB44" s="16"/>
      <c r="LC44" s="16"/>
      <c r="LD44" s="16"/>
      <c r="LE44" s="16"/>
      <c r="LF44" s="16"/>
      <c r="LG44" s="16"/>
      <c r="LH44" s="16"/>
      <c r="LI44" s="16"/>
      <c r="LJ44" s="16"/>
      <c r="LK44" s="16"/>
      <c r="LL44" s="16"/>
      <c r="LM44" s="16"/>
      <c r="LN44" s="16"/>
      <c r="LO44" s="16"/>
      <c r="LP44" s="16"/>
      <c r="LQ44" s="16"/>
      <c r="LR44" s="16"/>
      <c r="LS44" s="16"/>
      <c r="LT44" s="16"/>
      <c r="LU44" s="16"/>
      <c r="LV44" s="16"/>
      <c r="LW44" s="16"/>
      <c r="LX44" s="16"/>
      <c r="LY44" s="16"/>
      <c r="LZ44" s="16"/>
      <c r="MA44" s="16"/>
      <c r="MB44" s="16"/>
      <c r="MC44" s="16"/>
      <c r="MD44" s="16"/>
      <c r="ME44" s="16"/>
      <c r="MF44" s="16"/>
      <c r="MG44" s="16"/>
      <c r="MH44" s="16"/>
      <c r="MI44" s="16"/>
      <c r="MJ44" s="16"/>
      <c r="MK44" s="16"/>
      <c r="ML44" s="16"/>
      <c r="MM44" s="16"/>
      <c r="MN44" s="16"/>
      <c r="MO44" s="16"/>
      <c r="MP44" s="16"/>
      <c r="MQ44" s="16"/>
      <c r="MR44" s="16"/>
      <c r="MS44" s="16"/>
      <c r="MT44" s="16"/>
      <c r="MU44" s="16"/>
      <c r="MV44" s="16"/>
      <c r="MW44" s="16"/>
      <c r="MX44" s="16"/>
      <c r="MY44" s="16"/>
      <c r="MZ44" s="16"/>
      <c r="NA44" s="16"/>
      <c r="NB44" s="16"/>
      <c r="NC44" s="16"/>
      <c r="ND44" s="16"/>
      <c r="NE44" s="16"/>
      <c r="NF44" s="16"/>
      <c r="NG44" s="16"/>
      <c r="NH44" s="16"/>
      <c r="NI44" s="16"/>
      <c r="NJ44" s="16"/>
      <c r="NK44" s="16"/>
      <c r="NL44" s="16"/>
      <c r="NM44" s="16"/>
      <c r="NN44" s="16"/>
      <c r="NO44" s="16"/>
      <c r="NP44" s="16"/>
      <c r="NQ44" s="16"/>
      <c r="NR44" s="16"/>
      <c r="NS44" s="16"/>
      <c r="NT44" s="16"/>
      <c r="NU44" s="16"/>
      <c r="NV44" s="16"/>
      <c r="NW44" s="16"/>
      <c r="NX44" s="16"/>
      <c r="NY44" s="16"/>
      <c r="NZ44" s="16"/>
      <c r="OA44" s="16"/>
      <c r="OB44" s="16"/>
      <c r="OC44" s="16"/>
      <c r="OD44" s="16"/>
      <c r="OE44" s="16"/>
      <c r="OF44" s="16"/>
      <c r="OG44" s="16"/>
      <c r="OH44" s="16"/>
      <c r="OI44" s="16"/>
      <c r="OJ44" s="16"/>
      <c r="OK44" s="16"/>
      <c r="OL44" s="16"/>
      <c r="OM44" s="16"/>
      <c r="ON44" s="16"/>
      <c r="OO44" s="16"/>
      <c r="OP44" s="16"/>
      <c r="OQ44" s="16"/>
      <c r="OR44" s="16"/>
      <c r="OS44" s="16"/>
      <c r="OT44" s="16"/>
      <c r="OU44" s="16"/>
      <c r="OV44" s="16"/>
      <c r="OW44" s="16"/>
      <c r="OX44" s="16"/>
      <c r="OY44" s="16"/>
      <c r="OZ44" s="16"/>
      <c r="PA44" s="16"/>
      <c r="PB44" s="16"/>
      <c r="PC44" s="16"/>
      <c r="PD44" s="16"/>
      <c r="PE44" s="16"/>
      <c r="PF44" s="16"/>
      <c r="PG44" s="16"/>
      <c r="PH44" s="16"/>
      <c r="PI44" s="16"/>
      <c r="PJ44" s="16"/>
      <c r="PK44" s="16"/>
      <c r="PL44" s="16"/>
      <c r="PM44" s="16"/>
      <c r="PN44" s="16"/>
      <c r="PO44" s="16"/>
      <c r="PP44" s="16"/>
      <c r="PQ44" s="16"/>
      <c r="PR44" s="16"/>
      <c r="PS44" s="16"/>
      <c r="PT44" s="16"/>
      <c r="PU44" s="16"/>
      <c r="PV44" s="16"/>
      <c r="PW44" s="16"/>
      <c r="PX44" s="16"/>
      <c r="PY44" s="16"/>
      <c r="PZ44" s="16"/>
      <c r="QA44" s="16"/>
      <c r="QB44" s="16"/>
      <c r="QC44" s="16"/>
      <c r="QD44" s="16"/>
      <c r="QE44" s="16"/>
      <c r="QF44" s="16"/>
      <c r="QG44" s="16"/>
      <c r="QH44" s="16"/>
      <c r="QI44" s="16"/>
      <c r="QJ44" s="16"/>
      <c r="QK44" s="16"/>
      <c r="QL44" s="16"/>
      <c r="QM44" s="16"/>
      <c r="QN44" s="16"/>
      <c r="QO44" s="16"/>
      <c r="QP44" s="16"/>
      <c r="QQ44" s="16"/>
      <c r="QR44" s="16"/>
      <c r="QS44" s="16"/>
      <c r="QT44" s="16"/>
      <c r="QU44" s="16"/>
      <c r="QV44" s="16"/>
      <c r="QW44" s="16"/>
      <c r="QX44" s="16"/>
      <c r="QY44" s="16"/>
      <c r="QZ44" s="16"/>
      <c r="RA44" s="16"/>
      <c r="RB44" s="16"/>
      <c r="RC44" s="16"/>
      <c r="RD44" s="16"/>
      <c r="RE44" s="16"/>
      <c r="RF44" s="16"/>
      <c r="RG44" s="16"/>
      <c r="RH44" s="16"/>
      <c r="RI44" s="16"/>
      <c r="RJ44" s="16"/>
      <c r="RK44" s="16"/>
      <c r="RL44" s="16"/>
      <c r="RM44" s="16"/>
      <c r="RN44" s="16"/>
      <c r="RO44" s="16"/>
      <c r="RP44" s="16"/>
      <c r="RQ44" s="16"/>
      <c r="RR44" s="16"/>
      <c r="RS44" s="16"/>
      <c r="RT44" s="16"/>
      <c r="RU44" s="16"/>
      <c r="RV44" s="16"/>
      <c r="RW44" s="16"/>
      <c r="RX44" s="16"/>
      <c r="RY44" s="16"/>
      <c r="RZ44" s="16"/>
      <c r="SA44" s="16"/>
      <c r="SB44" s="16"/>
      <c r="SC44" s="16"/>
      <c r="SD44" s="16"/>
      <c r="SE44" s="16"/>
      <c r="SF44" s="16"/>
      <c r="SG44" s="16"/>
      <c r="SH44" s="16"/>
      <c r="SI44" s="16"/>
      <c r="SJ44" s="16"/>
      <c r="SK44" s="16"/>
      <c r="SL44" s="16"/>
      <c r="SM44" s="16"/>
      <c r="SN44" s="16"/>
      <c r="SO44" s="16"/>
      <c r="SP44" s="16"/>
      <c r="SQ44" s="16"/>
      <c r="SR44" s="16"/>
      <c r="SS44" s="16"/>
      <c r="ST44" s="16"/>
      <c r="SU44" s="16"/>
      <c r="SV44" s="16"/>
      <c r="SW44" s="16"/>
      <c r="SX44" s="16"/>
      <c r="SY44" s="16"/>
      <c r="SZ44" s="16"/>
      <c r="TA44" s="16"/>
      <c r="TB44" s="16"/>
      <c r="TC44" s="16"/>
      <c r="TD44" s="16"/>
      <c r="TE44" s="16"/>
      <c r="TF44" s="16"/>
      <c r="TG44" s="16"/>
      <c r="TH44" s="16"/>
      <c r="TI44" s="16"/>
      <c r="TJ44" s="16"/>
      <c r="TK44" s="16"/>
      <c r="TL44" s="16"/>
      <c r="TM44" s="16"/>
      <c r="TN44" s="16"/>
      <c r="TO44" s="16"/>
      <c r="TP44" s="16"/>
      <c r="TQ44" s="16"/>
      <c r="TR44" s="16"/>
      <c r="TS44" s="16"/>
      <c r="TT44" s="16"/>
      <c r="TU44" s="16"/>
      <c r="TV44" s="16"/>
      <c r="TW44" s="16"/>
      <c r="TX44" s="16"/>
      <c r="TY44" s="16"/>
      <c r="TZ44" s="16"/>
      <c r="UA44" s="16"/>
      <c r="UB44" s="16"/>
      <c r="UC44" s="16"/>
      <c r="UD44" s="16"/>
      <c r="UE44" s="16"/>
      <c r="UF44" s="16"/>
      <c r="UG44" s="16"/>
      <c r="UH44" s="16"/>
      <c r="UI44" s="16"/>
      <c r="UJ44" s="16"/>
      <c r="UK44" s="16"/>
      <c r="UL44" s="16"/>
      <c r="UM44" s="16"/>
      <c r="UN44" s="16"/>
      <c r="UO44" s="16"/>
      <c r="UP44" s="16"/>
      <c r="UQ44" s="16"/>
      <c r="UR44" s="16"/>
      <c r="US44" s="16"/>
      <c r="UT44" s="16"/>
      <c r="UU44" s="16"/>
      <c r="UV44" s="16"/>
      <c r="UW44" s="16"/>
      <c r="UX44" s="16"/>
      <c r="UY44" s="16"/>
      <c r="UZ44" s="16"/>
      <c r="VA44" s="16"/>
      <c r="VB44" s="16"/>
      <c r="VC44" s="16"/>
      <c r="VD44" s="16"/>
      <c r="VE44" s="16"/>
      <c r="VF44" s="16"/>
      <c r="VG44" s="16"/>
      <c r="VH44" s="16"/>
      <c r="VI44" s="16"/>
      <c r="VJ44" s="16"/>
      <c r="VK44" s="16"/>
      <c r="VL44" s="16"/>
      <c r="VM44" s="16"/>
      <c r="VN44" s="16"/>
      <c r="VO44" s="16"/>
      <c r="VP44" s="16"/>
      <c r="VQ44" s="16"/>
      <c r="VR44" s="16"/>
      <c r="VS44" s="16"/>
      <c r="VT44" s="16"/>
      <c r="VU44" s="16"/>
      <c r="VV44" s="16"/>
      <c r="VW44" s="16"/>
      <c r="VX44" s="16"/>
      <c r="VY44" s="16"/>
      <c r="VZ44" s="16"/>
      <c r="WA44" s="16"/>
      <c r="WB44" s="16"/>
      <c r="WC44" s="16"/>
      <c r="WD44" s="16"/>
      <c r="WE44" s="16"/>
      <c r="WF44" s="16"/>
      <c r="WG44" s="16"/>
      <c r="WH44" s="16"/>
      <c r="WI44" s="16"/>
      <c r="WJ44" s="16"/>
      <c r="WK44" s="16"/>
      <c r="WL44" s="16"/>
      <c r="WM44" s="16"/>
      <c r="WN44" s="16"/>
      <c r="WO44" s="16"/>
      <c r="WP44" s="16"/>
      <c r="WQ44" s="16"/>
      <c r="WR44" s="16"/>
      <c r="WS44" s="16"/>
      <c r="WT44" s="16"/>
      <c r="WU44" s="16"/>
      <c r="WV44" s="16"/>
      <c r="WW44" s="16"/>
      <c r="WX44" s="16"/>
      <c r="WY44" s="16"/>
      <c r="WZ44" s="16"/>
      <c r="XA44" s="16"/>
      <c r="XB44" s="16"/>
      <c r="XC44" s="16"/>
      <c r="XD44" s="16"/>
      <c r="XE44" s="16"/>
      <c r="XF44" s="16"/>
      <c r="XG44" s="16"/>
      <c r="XH44" s="16"/>
      <c r="XI44" s="16"/>
      <c r="XJ44" s="16"/>
      <c r="XK44" s="16"/>
      <c r="XL44" s="16"/>
      <c r="XM44" s="16"/>
      <c r="XN44" s="16"/>
      <c r="XO44" s="16"/>
      <c r="XP44" s="16"/>
      <c r="XQ44" s="16"/>
      <c r="XR44" s="16"/>
      <c r="XS44" s="16"/>
      <c r="XT44" s="16"/>
      <c r="XU44" s="16"/>
      <c r="XV44" s="16"/>
      <c r="XW44" s="16"/>
      <c r="XX44" s="16"/>
      <c r="XY44" s="16"/>
      <c r="XZ44" s="16"/>
      <c r="YA44" s="16"/>
      <c r="YB44" s="16"/>
      <c r="YC44" s="16"/>
      <c r="YD44" s="16"/>
      <c r="YE44" s="16"/>
      <c r="YF44" s="16"/>
      <c r="YG44" s="16"/>
      <c r="YH44" s="16"/>
      <c r="YI44" s="16"/>
      <c r="YJ44" s="16"/>
      <c r="YK44" s="16"/>
      <c r="YL44" s="16"/>
      <c r="YM44" s="16"/>
      <c r="YN44" s="16"/>
      <c r="YO44" s="16"/>
      <c r="YP44" s="16"/>
      <c r="YQ44" s="16"/>
      <c r="YR44" s="16"/>
      <c r="YS44" s="16"/>
      <c r="YT44" s="16"/>
      <c r="YU44" s="16"/>
      <c r="YV44" s="16"/>
      <c r="YW44" s="16"/>
      <c r="YX44" s="16"/>
      <c r="YY44" s="16"/>
      <c r="YZ44" s="16"/>
      <c r="ZA44" s="16"/>
      <c r="ZB44" s="16"/>
      <c r="ZC44" s="16"/>
      <c r="ZD44" s="16"/>
      <c r="ZE44" s="16"/>
      <c r="ZF44" s="16"/>
      <c r="ZG44" s="16"/>
      <c r="ZH44" s="16"/>
      <c r="ZI44" s="16"/>
      <c r="ZJ44" s="16"/>
      <c r="ZK44" s="16"/>
      <c r="ZL44" s="16"/>
      <c r="ZM44" s="16"/>
      <c r="ZN44" s="16"/>
      <c r="ZO44" s="16"/>
      <c r="ZP44" s="16"/>
      <c r="ZQ44" s="16"/>
      <c r="ZR44" s="16"/>
      <c r="ZS44" s="16"/>
      <c r="ZT44" s="16"/>
      <c r="ZU44" s="16"/>
      <c r="ZV44" s="16"/>
      <c r="ZW44" s="16"/>
      <c r="ZX44" s="16"/>
      <c r="ZY44" s="16"/>
      <c r="ZZ44" s="16"/>
      <c r="AAA44" s="16"/>
      <c r="AAB44" s="16"/>
      <c r="AAC44" s="16"/>
      <c r="AAD44" s="16"/>
      <c r="AAE44" s="16"/>
      <c r="AAF44" s="16"/>
      <c r="AAG44" s="16"/>
      <c r="AAH44" s="16"/>
      <c r="AAI44" s="16"/>
      <c r="AAJ44" s="16"/>
      <c r="AAK44" s="16"/>
      <c r="AAL44" s="16"/>
      <c r="AAM44" s="16"/>
      <c r="AAN44" s="16"/>
      <c r="AAO44" s="16"/>
      <c r="AAP44" s="16"/>
      <c r="AAQ44" s="16"/>
      <c r="AAR44" s="16"/>
      <c r="AAS44" s="16"/>
      <c r="AAT44" s="16"/>
      <c r="AAU44" s="16"/>
      <c r="AAV44" s="16"/>
      <c r="AAW44" s="16"/>
      <c r="AAX44" s="16"/>
      <c r="AAY44" s="16"/>
      <c r="AAZ44" s="16"/>
      <c r="ABA44" s="16"/>
      <c r="ABB44" s="16"/>
      <c r="ABC44" s="16"/>
      <c r="ABD44" s="16"/>
      <c r="ABE44" s="16"/>
      <c r="ABF44" s="16"/>
      <c r="ABG44" s="16"/>
      <c r="ABH44" s="16"/>
      <c r="ABI44" s="16"/>
      <c r="ABJ44" s="16"/>
      <c r="ABK44" s="16"/>
      <c r="ABL44" s="16"/>
      <c r="ABM44" s="16"/>
      <c r="ABN44" s="16"/>
      <c r="ABO44" s="16"/>
      <c r="ABP44" s="16"/>
      <c r="ABQ44" s="16"/>
      <c r="ABR44" s="16"/>
      <c r="ABS44" s="16"/>
      <c r="ABT44" s="16"/>
      <c r="ABU44" s="16"/>
      <c r="ABV44" s="16"/>
      <c r="ABW44" s="16"/>
      <c r="ABX44" s="16"/>
      <c r="ABY44" s="16"/>
      <c r="ABZ44" s="16"/>
      <c r="ACA44" s="16"/>
      <c r="ACB44" s="16"/>
      <c r="ACC44" s="16"/>
      <c r="ACD44" s="16"/>
      <c r="ACE44" s="16"/>
      <c r="ACF44" s="16"/>
      <c r="ACG44" s="16"/>
      <c r="ACH44" s="16"/>
      <c r="ACI44" s="16"/>
      <c r="ACJ44" s="16"/>
      <c r="ACK44" s="16"/>
      <c r="ACL44" s="16"/>
      <c r="ACM44" s="16"/>
      <c r="ACN44" s="16"/>
      <c r="ACO44" s="16"/>
      <c r="ACP44" s="16"/>
      <c r="ACQ44" s="16"/>
      <c r="ACR44" s="16"/>
      <c r="ACS44" s="16"/>
      <c r="ACT44" s="16"/>
      <c r="ACU44" s="16"/>
      <c r="ACV44" s="16"/>
      <c r="ACW44" s="16"/>
      <c r="ACX44" s="16"/>
      <c r="ACY44" s="16"/>
      <c r="ACZ44" s="16"/>
      <c r="ADA44" s="16"/>
      <c r="ADB44" s="16"/>
      <c r="ADC44" s="16"/>
      <c r="ADD44" s="16"/>
      <c r="ADE44" s="16"/>
      <c r="ADF44" s="16"/>
      <c r="ADG44" s="16"/>
      <c r="ADH44" s="16"/>
      <c r="ADI44" s="16"/>
      <c r="ADJ44" s="16"/>
      <c r="ADK44" s="16"/>
      <c r="ADL44" s="16"/>
      <c r="ADM44" s="16"/>
      <c r="ADN44" s="16"/>
      <c r="ADO44" s="16"/>
      <c r="ADP44" s="16"/>
      <c r="ADQ44" s="16"/>
      <c r="ADR44" s="16"/>
      <c r="ADS44" s="16"/>
      <c r="ADT44" s="16"/>
      <c r="ADU44" s="16"/>
      <c r="ADV44" s="16"/>
      <c r="ADW44" s="16"/>
      <c r="ADX44" s="16"/>
      <c r="ADY44" s="16"/>
      <c r="ADZ44" s="16"/>
      <c r="AEA44" s="16"/>
      <c r="AEB44" s="16"/>
      <c r="AEC44" s="16"/>
      <c r="AED44" s="16"/>
      <c r="AEE44" s="16"/>
      <c r="AEF44" s="16"/>
      <c r="AEG44" s="16"/>
      <c r="AEH44" s="16"/>
      <c r="AEI44" s="16"/>
      <c r="AEJ44" s="16"/>
      <c r="AEK44" s="16"/>
      <c r="AEL44" s="16"/>
      <c r="AEM44" s="16"/>
      <c r="AEN44" s="16"/>
      <c r="AEO44" s="16"/>
      <c r="AEP44" s="16"/>
      <c r="AEQ44" s="16"/>
      <c r="AER44" s="16"/>
      <c r="AES44" s="16"/>
      <c r="AET44" s="16"/>
      <c r="AEU44" s="16"/>
      <c r="AEV44" s="16"/>
      <c r="AEW44" s="16"/>
      <c r="AEX44" s="16"/>
      <c r="AEY44" s="16"/>
      <c r="AEZ44" s="16"/>
      <c r="AFA44" s="16"/>
      <c r="AFB44" s="16"/>
      <c r="AFC44" s="16"/>
      <c r="AFD44" s="16"/>
      <c r="AFE44" s="16"/>
      <c r="AFF44" s="16"/>
      <c r="AFG44" s="16"/>
      <c r="AFH44" s="16"/>
      <c r="AFI44" s="16"/>
      <c r="AFJ44" s="16"/>
      <c r="AFK44" s="16"/>
      <c r="AFL44" s="16"/>
      <c r="AFM44" s="16"/>
      <c r="AFN44" s="16"/>
      <c r="AFO44" s="16"/>
      <c r="AFP44" s="16"/>
      <c r="AFQ44" s="16"/>
      <c r="AFR44" s="16"/>
      <c r="AFS44" s="16"/>
      <c r="AFT44" s="16"/>
      <c r="AFU44" s="16"/>
      <c r="AFV44" s="16"/>
      <c r="AFW44" s="16"/>
      <c r="AFX44" s="16"/>
      <c r="AFY44" s="16"/>
      <c r="AFZ44" s="16"/>
      <c r="AGA44" s="16"/>
      <c r="AGB44" s="16"/>
      <c r="AGC44" s="16"/>
      <c r="AGD44" s="16"/>
      <c r="AGE44" s="16"/>
      <c r="AGF44" s="16"/>
      <c r="AGG44" s="16"/>
      <c r="AGH44" s="16"/>
      <c r="AGI44" s="16"/>
      <c r="AGJ44" s="16"/>
      <c r="AGK44" s="16"/>
      <c r="AGL44" s="16"/>
      <c r="AGM44" s="16"/>
      <c r="AGN44" s="16"/>
      <c r="AGO44" s="16"/>
      <c r="AGP44" s="16"/>
      <c r="AGQ44" s="16"/>
      <c r="AGR44" s="16"/>
      <c r="AGS44" s="16"/>
      <c r="AGT44" s="16"/>
      <c r="AGU44" s="16"/>
      <c r="AGV44" s="16"/>
      <c r="AGW44" s="16"/>
      <c r="AGX44" s="16"/>
      <c r="AGY44" s="16"/>
      <c r="AGZ44" s="16"/>
      <c r="AHA44" s="16"/>
      <c r="AHB44" s="16"/>
      <c r="AHC44" s="16"/>
      <c r="AHD44" s="16"/>
      <c r="AHE44" s="16"/>
      <c r="AHF44" s="16"/>
      <c r="AHG44" s="16"/>
      <c r="AHH44" s="16"/>
      <c r="AHI44" s="16"/>
      <c r="AHJ44" s="16"/>
      <c r="AHK44" s="16"/>
      <c r="AHL44" s="16"/>
      <c r="AHM44" s="16"/>
      <c r="AHN44" s="16"/>
      <c r="AHO44" s="16"/>
      <c r="AHP44" s="16"/>
      <c r="AHQ44" s="16"/>
      <c r="AHR44" s="16"/>
      <c r="AHS44" s="16"/>
      <c r="AHT44" s="16"/>
      <c r="AHU44" s="16"/>
      <c r="AHV44" s="16"/>
      <c r="AHW44" s="16"/>
      <c r="AHX44" s="16"/>
      <c r="AHY44" s="16"/>
      <c r="AHZ44" s="16"/>
      <c r="AIA44" s="16"/>
      <c r="AIB44" s="16"/>
      <c r="AIC44" s="16"/>
      <c r="AID44" s="16"/>
      <c r="AIE44" s="16"/>
      <c r="AIF44" s="16"/>
      <c r="AIG44" s="16"/>
      <c r="AIH44" s="16"/>
      <c r="AII44" s="16"/>
      <c r="AIJ44" s="16"/>
      <c r="AIK44" s="16"/>
      <c r="AIL44" s="16"/>
      <c r="AIM44" s="16"/>
      <c r="AIN44" s="16"/>
      <c r="AIO44" s="16"/>
      <c r="AIP44" s="16"/>
      <c r="AIQ44" s="16"/>
      <c r="AIR44" s="16"/>
      <c r="AIS44" s="16"/>
      <c r="AIT44" s="16"/>
      <c r="AIU44" s="16"/>
      <c r="AIV44" s="16"/>
      <c r="AIW44" s="16"/>
      <c r="AIX44" s="16"/>
      <c r="AIY44" s="16"/>
      <c r="AIZ44" s="16"/>
      <c r="AJA44" s="16"/>
      <c r="AJB44" s="16"/>
      <c r="AJC44" s="16"/>
      <c r="AJD44" s="16"/>
      <c r="AJE44" s="16"/>
      <c r="AJF44" s="16"/>
      <c r="AJG44" s="16"/>
      <c r="AJH44" s="16"/>
      <c r="AJI44" s="16"/>
      <c r="AJJ44" s="16"/>
      <c r="AJK44" s="16"/>
      <c r="AJL44" s="16"/>
      <c r="AJM44" s="16"/>
      <c r="AJN44" s="16"/>
      <c r="AJO44" s="16"/>
      <c r="AJP44" s="16"/>
      <c r="AJQ44" s="16"/>
      <c r="AJR44" s="16"/>
      <c r="AJS44" s="16"/>
      <c r="AJT44" s="16"/>
      <c r="AJU44" s="16"/>
      <c r="AJV44" s="16"/>
      <c r="AJW44" s="16"/>
      <c r="AJX44" s="16"/>
      <c r="AJY44" s="16"/>
      <c r="AJZ44" s="16"/>
      <c r="AKA44" s="16"/>
      <c r="AKB44" s="16"/>
      <c r="AKC44" s="16"/>
      <c r="AKD44" s="16"/>
      <c r="AKE44" s="16"/>
      <c r="AKF44" s="16"/>
      <c r="AKG44" s="16"/>
      <c r="AKH44" s="16"/>
      <c r="AKI44" s="16"/>
      <c r="AKJ44" s="16"/>
      <c r="AKK44" s="16"/>
      <c r="AKL44" s="16"/>
      <c r="AKM44" s="16"/>
      <c r="AKN44" s="16"/>
      <c r="AKO44" s="16"/>
      <c r="AKP44" s="16"/>
      <c r="AKQ44" s="16"/>
      <c r="AKR44" s="16"/>
      <c r="AKS44" s="16"/>
      <c r="AKT44" s="16"/>
      <c r="AKU44" s="16"/>
      <c r="AKV44" s="16"/>
      <c r="AKW44" s="16"/>
      <c r="AKX44" s="16"/>
      <c r="AKY44" s="16"/>
      <c r="AKZ44" s="16"/>
      <c r="ALA44" s="16"/>
      <c r="ALB44" s="16"/>
      <c r="ALC44" s="16"/>
      <c r="ALD44" s="16"/>
      <c r="ALE44" s="16"/>
      <c r="ALF44" s="16"/>
      <c r="ALG44" s="16"/>
      <c r="ALH44" s="16"/>
      <c r="ALI44" s="16"/>
      <c r="ALJ44" s="16"/>
      <c r="ALK44" s="16"/>
      <c r="ALL44" s="16"/>
    </row>
    <row r="45" spans="1:1000" customFormat="1" ht="12.75" x14ac:dyDescent="0.2">
      <c r="A45" s="41" t="str">
        <f ca="1">IF(_xll.TM1RPTELLEV($H$40,$H45)=0,"Root",IF(OR(_xll.ELLEV($B$10,$H45)=0,_xll.TM1RPTELLEV($H$40,$H45)+1&gt;=VALUE($L$29)),"Base","Default"))</f>
        <v>Default</v>
      </c>
      <c r="B45" s="16"/>
      <c r="C45" s="16" t="str">
        <f ca="1">_xll.DBRW($G$16,$H45,C$38)</f>
        <v>1</v>
      </c>
      <c r="D45" s="16">
        <f ca="1">_xll.DBRW($D$16,E$7,$H$33,$E$9,$H45,$D$11,$H$34,$D$38)</f>
        <v>0</v>
      </c>
      <c r="E45" s="25">
        <f ca="1">_xll.DBRW($E$16,E$7,$H$33,$E$9,$H45,$D$11,E$38,E$12,E$13)</f>
        <v>0</v>
      </c>
      <c r="F45" s="22"/>
      <c r="G45" s="44" t="str">
        <f ca="1">_xll.DBRW($G$16,$H45,G$13)&amp;IF(_xll.ELLEV($B$10,$H45)&lt;&gt;0,"",IF($D45&lt;&gt;0,"Annual",IF($E45&lt;&gt;0,"LID","")))</f>
        <v/>
      </c>
      <c r="H45" s="117" t="s">
        <v>148</v>
      </c>
      <c r="I45" s="46">
        <f ca="1">_xll.DBRW($B$16,I$7,$H$33,$D$9,$H45,$D$11,I$12,I$13)</f>
        <v>2517781.7683021491</v>
      </c>
      <c r="J45" s="46">
        <f ca="1">_xll.DBRW($B$16,J$7,$H$33,$D$9,$H45,$D$11,J$12,J$13)</f>
        <v>2654773.8567755828</v>
      </c>
      <c r="K45" s="46">
        <f ca="1">_xll.DBRW($B$16,K$7,$H$33,$D$9,$H45,$D$11,K$12,K$13)</f>
        <v>2693047.2064957889</v>
      </c>
      <c r="L45" s="46">
        <f ca="1">_xll.DBRW($B$16,L$7,$H$33,$D$9,$H45,$D$11,L$12,L$13)</f>
        <v>2775850.4656479876</v>
      </c>
      <c r="M45" s="46">
        <f ca="1">_xll.DBRW($B$16,M$7,$H$33,$D$9,$H45,$D$11,M$12,M$13)</f>
        <v>3063844.4092243626</v>
      </c>
      <c r="N45" s="46">
        <f ca="1">_xll.DBRW($B$16,N$7,$H$33,$D$9,$H45,$D$11,N$12,N$13)</f>
        <v>3101712.0874308618</v>
      </c>
      <c r="O45" s="46">
        <f ca="1">_xll.DBRW($B$16,O$7,$H$33,$D$9,$H45,$D$11,O$12,O$13)</f>
        <v>3158830.0055461046</v>
      </c>
      <c r="P45" s="46">
        <f ca="1">_xll.DBRW($B$16,P$7,$H$33,$D$9,$H45,$D$11,P$12,P$13)</f>
        <v>3214730.1053366382</v>
      </c>
      <c r="Q45" s="46">
        <f ca="1">_xll.DBRW($B$16,Q$7,$H$33,$D$9,$H45,$D$11,Q$12,Q$13)</f>
        <v>3271419.3676256244</v>
      </c>
      <c r="R45" s="46">
        <f ca="1">_xll.DBRW($B$16,R$7,$H$33,$D$9,$H45,$D$11,R$12,R$13)</f>
        <v>3290362.7808551886</v>
      </c>
      <c r="S45" s="46">
        <f ca="1">_xll.DBRW($B$16,S$7,$H$33,$D$9,$H45,$D$11,S$12,S$13)</f>
        <v>3367804.8668043567</v>
      </c>
      <c r="T45" s="46">
        <f ca="1">_xll.DBRW($B$16,T$7,$H$33,$D$9,$H45,$D$11,T$12,T$13)</f>
        <v>3403410.5353049561</v>
      </c>
      <c r="U45" s="46">
        <f ca="1">_xll.DBRW($B$16,U$7,$H$33,$D$9,$H45,$D$11,U$12,U$13)</f>
        <v>3479906.1568568842</v>
      </c>
      <c r="V45" s="16"/>
      <c r="W45" s="46" t="str">
        <f ca="1">_xll.DBRW($B$16,W$7,$H$33,$D$9,$H45,$D$11,W$12,W$13)</f>
        <v>*KEY_ERR</v>
      </c>
      <c r="X45" s="99" t="e">
        <f t="shared" ca="1" si="6"/>
        <v>#VALUE!</v>
      </c>
      <c r="Y45" s="16"/>
      <c r="Z45" s="46" t="str">
        <f ca="1">_xll.DBRW($B$16,Z$7,$H$33,$D$9,$H45,$D$11,Z$12,Z$13)</f>
        <v>*KEY_ERR</v>
      </c>
      <c r="AA45" s="99" t="e">
        <f t="shared" ca="1" si="7"/>
        <v>#VALUE!</v>
      </c>
      <c r="AB45" s="16"/>
      <c r="AC45" s="109" t="str">
        <f ca="1">_xll.DBRW($B$16,AC$7,$H$33,$D$9,$H45,$D$11,AC$12,AC$13)</f>
        <v>*KEY_ERR</v>
      </c>
      <c r="AD45" s="109" t="str">
        <f ca="1">_xll.DBRW($B$16,AD$7,$H$33,$D$9,$H45,$D$11,AD$12,AD$13)</f>
        <v>*KEY_ERR</v>
      </c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6"/>
      <c r="EJ45" s="16"/>
      <c r="EK45" s="16"/>
      <c r="EL45" s="16"/>
      <c r="EM45" s="16"/>
      <c r="EN45" s="16"/>
      <c r="EO45" s="16"/>
      <c r="EP45" s="16"/>
      <c r="EQ45" s="16"/>
      <c r="ER45" s="16"/>
      <c r="ES45" s="16"/>
      <c r="ET45" s="16"/>
      <c r="EU45" s="16"/>
      <c r="EV45" s="16"/>
      <c r="EW45" s="16"/>
      <c r="EX45" s="16"/>
      <c r="EY45" s="16"/>
      <c r="EZ45" s="16"/>
      <c r="FA45" s="16"/>
      <c r="FB45" s="16"/>
      <c r="FC45" s="16"/>
      <c r="FD45" s="16"/>
      <c r="FE45" s="16"/>
      <c r="FF45" s="16"/>
      <c r="FG45" s="16"/>
      <c r="FH45" s="16"/>
      <c r="FI45" s="16"/>
      <c r="FJ45" s="16"/>
      <c r="FK45" s="16"/>
      <c r="FL45" s="16"/>
      <c r="FM45" s="16"/>
      <c r="FN45" s="16"/>
      <c r="FO45" s="16"/>
      <c r="FP45" s="16"/>
      <c r="FQ45" s="16"/>
      <c r="FR45" s="16"/>
      <c r="FS45" s="16"/>
      <c r="FT45" s="16"/>
      <c r="FU45" s="16"/>
      <c r="FV45" s="16"/>
      <c r="FW45" s="16"/>
      <c r="FX45" s="16"/>
      <c r="FY45" s="16"/>
      <c r="FZ45" s="16"/>
      <c r="GA45" s="16"/>
      <c r="GB45" s="16"/>
      <c r="GC45" s="16"/>
      <c r="GD45" s="16"/>
      <c r="GE45" s="16"/>
      <c r="GF45" s="16"/>
      <c r="GG45" s="16"/>
      <c r="GH45" s="16"/>
      <c r="GI45" s="16"/>
      <c r="GJ45" s="16"/>
      <c r="GK45" s="16"/>
      <c r="GL45" s="16"/>
      <c r="GM45" s="16"/>
      <c r="GN45" s="16"/>
      <c r="GO45" s="16"/>
      <c r="GP45" s="16"/>
      <c r="GQ45" s="16"/>
      <c r="GR45" s="16"/>
      <c r="GS45" s="16"/>
      <c r="GT45" s="16"/>
      <c r="GU45" s="16"/>
      <c r="GV45" s="16"/>
      <c r="GW45" s="16"/>
      <c r="GX45" s="16"/>
      <c r="GY45" s="16"/>
      <c r="GZ45" s="16"/>
      <c r="HA45" s="16"/>
      <c r="HB45" s="16"/>
      <c r="HC45" s="16"/>
      <c r="HD45" s="16"/>
      <c r="HE45" s="16"/>
      <c r="HF45" s="16"/>
      <c r="HG45" s="16"/>
      <c r="HH45" s="16"/>
      <c r="HI45" s="16"/>
      <c r="HJ45" s="16"/>
      <c r="HK45" s="16"/>
      <c r="HL45" s="16"/>
      <c r="HM45" s="16"/>
      <c r="HN45" s="16"/>
      <c r="HO45" s="16"/>
      <c r="HP45" s="16"/>
      <c r="HQ45" s="16"/>
      <c r="HR45" s="16"/>
      <c r="HS45" s="16"/>
      <c r="HT45" s="16"/>
      <c r="HU45" s="16"/>
      <c r="HV45" s="16"/>
      <c r="HW45" s="16"/>
      <c r="HX45" s="16"/>
      <c r="HY45" s="16"/>
      <c r="HZ45" s="16"/>
      <c r="IA45" s="16"/>
      <c r="IB45" s="16"/>
      <c r="IC45" s="16"/>
      <c r="ID45" s="16"/>
      <c r="IE45" s="16"/>
      <c r="IF45" s="16"/>
      <c r="IG45" s="16"/>
      <c r="IH45" s="16"/>
      <c r="II45" s="16"/>
      <c r="IJ45" s="16"/>
      <c r="IK45" s="16"/>
      <c r="IL45" s="16"/>
      <c r="IM45" s="16"/>
      <c r="IN45" s="16"/>
      <c r="IO45" s="16"/>
      <c r="IP45" s="16"/>
      <c r="IQ45" s="16"/>
      <c r="IR45" s="16"/>
      <c r="IS45" s="16"/>
      <c r="IT45" s="16"/>
      <c r="IU45" s="16"/>
      <c r="IV45" s="16"/>
      <c r="IW45" s="16"/>
      <c r="IX45" s="16"/>
      <c r="IY45" s="16"/>
      <c r="IZ45" s="16"/>
      <c r="JA45" s="16"/>
      <c r="JB45" s="16"/>
      <c r="JC45" s="16"/>
      <c r="JD45" s="16"/>
      <c r="JE45" s="16"/>
      <c r="JF45" s="16"/>
      <c r="JG45" s="16"/>
      <c r="JH45" s="16"/>
      <c r="JI45" s="16"/>
      <c r="JJ45" s="16"/>
      <c r="JK45" s="16"/>
      <c r="JL45" s="16"/>
      <c r="JM45" s="16"/>
      <c r="JN45" s="16"/>
      <c r="JO45" s="16"/>
      <c r="JP45" s="16"/>
      <c r="JQ45" s="16"/>
      <c r="JR45" s="16"/>
      <c r="JS45" s="16"/>
      <c r="JT45" s="16"/>
      <c r="JU45" s="16"/>
      <c r="JV45" s="16"/>
      <c r="JW45" s="16"/>
      <c r="JX45" s="16"/>
      <c r="JY45" s="16"/>
      <c r="JZ45" s="16"/>
      <c r="KA45" s="16"/>
      <c r="KB45" s="16"/>
      <c r="KC45" s="16"/>
      <c r="KD45" s="16"/>
      <c r="KE45" s="16"/>
      <c r="KF45" s="16"/>
      <c r="KG45" s="16"/>
      <c r="KH45" s="16"/>
      <c r="KI45" s="16"/>
      <c r="KJ45" s="16"/>
      <c r="KK45" s="16"/>
      <c r="KL45" s="16"/>
      <c r="KM45" s="16"/>
      <c r="KN45" s="16"/>
      <c r="KO45" s="16"/>
      <c r="KP45" s="16"/>
      <c r="KQ45" s="16"/>
      <c r="KR45" s="16"/>
      <c r="KS45" s="16"/>
      <c r="KT45" s="16"/>
      <c r="KU45" s="16"/>
      <c r="KV45" s="16"/>
      <c r="KW45" s="16"/>
      <c r="KX45" s="16"/>
      <c r="KY45" s="16"/>
      <c r="KZ45" s="16"/>
      <c r="LA45" s="16"/>
      <c r="LB45" s="16"/>
      <c r="LC45" s="16"/>
      <c r="LD45" s="16"/>
      <c r="LE45" s="16"/>
      <c r="LF45" s="16"/>
      <c r="LG45" s="16"/>
      <c r="LH45" s="16"/>
      <c r="LI45" s="16"/>
      <c r="LJ45" s="16"/>
      <c r="LK45" s="16"/>
      <c r="LL45" s="16"/>
      <c r="LM45" s="16"/>
      <c r="LN45" s="16"/>
      <c r="LO45" s="16"/>
      <c r="LP45" s="16"/>
      <c r="LQ45" s="16"/>
      <c r="LR45" s="16"/>
      <c r="LS45" s="16"/>
      <c r="LT45" s="16"/>
      <c r="LU45" s="16"/>
      <c r="LV45" s="16"/>
      <c r="LW45" s="16"/>
      <c r="LX45" s="16"/>
      <c r="LY45" s="16"/>
      <c r="LZ45" s="16"/>
      <c r="MA45" s="16"/>
      <c r="MB45" s="16"/>
      <c r="MC45" s="16"/>
      <c r="MD45" s="16"/>
      <c r="ME45" s="16"/>
      <c r="MF45" s="16"/>
      <c r="MG45" s="16"/>
      <c r="MH45" s="16"/>
      <c r="MI45" s="16"/>
      <c r="MJ45" s="16"/>
      <c r="MK45" s="16"/>
      <c r="ML45" s="16"/>
      <c r="MM45" s="16"/>
      <c r="MN45" s="16"/>
      <c r="MO45" s="16"/>
      <c r="MP45" s="16"/>
      <c r="MQ45" s="16"/>
      <c r="MR45" s="16"/>
      <c r="MS45" s="16"/>
      <c r="MT45" s="16"/>
      <c r="MU45" s="16"/>
      <c r="MV45" s="16"/>
      <c r="MW45" s="16"/>
      <c r="MX45" s="16"/>
      <c r="MY45" s="16"/>
      <c r="MZ45" s="16"/>
      <c r="NA45" s="16"/>
      <c r="NB45" s="16"/>
      <c r="NC45" s="16"/>
      <c r="ND45" s="16"/>
      <c r="NE45" s="16"/>
      <c r="NF45" s="16"/>
      <c r="NG45" s="16"/>
      <c r="NH45" s="16"/>
      <c r="NI45" s="16"/>
      <c r="NJ45" s="16"/>
      <c r="NK45" s="16"/>
      <c r="NL45" s="16"/>
      <c r="NM45" s="16"/>
      <c r="NN45" s="16"/>
      <c r="NO45" s="16"/>
      <c r="NP45" s="16"/>
      <c r="NQ45" s="16"/>
      <c r="NR45" s="16"/>
      <c r="NS45" s="16"/>
      <c r="NT45" s="16"/>
      <c r="NU45" s="16"/>
      <c r="NV45" s="16"/>
      <c r="NW45" s="16"/>
      <c r="NX45" s="16"/>
      <c r="NY45" s="16"/>
      <c r="NZ45" s="16"/>
      <c r="OA45" s="16"/>
      <c r="OB45" s="16"/>
      <c r="OC45" s="16"/>
      <c r="OD45" s="16"/>
      <c r="OE45" s="16"/>
      <c r="OF45" s="16"/>
      <c r="OG45" s="16"/>
      <c r="OH45" s="16"/>
      <c r="OI45" s="16"/>
      <c r="OJ45" s="16"/>
      <c r="OK45" s="16"/>
      <c r="OL45" s="16"/>
      <c r="OM45" s="16"/>
      <c r="ON45" s="16"/>
      <c r="OO45" s="16"/>
      <c r="OP45" s="16"/>
      <c r="OQ45" s="16"/>
      <c r="OR45" s="16"/>
      <c r="OS45" s="16"/>
      <c r="OT45" s="16"/>
      <c r="OU45" s="16"/>
      <c r="OV45" s="16"/>
      <c r="OW45" s="16"/>
      <c r="OX45" s="16"/>
      <c r="OY45" s="16"/>
      <c r="OZ45" s="16"/>
      <c r="PA45" s="16"/>
      <c r="PB45" s="16"/>
      <c r="PC45" s="16"/>
      <c r="PD45" s="16"/>
      <c r="PE45" s="16"/>
      <c r="PF45" s="16"/>
      <c r="PG45" s="16"/>
      <c r="PH45" s="16"/>
      <c r="PI45" s="16"/>
      <c r="PJ45" s="16"/>
      <c r="PK45" s="16"/>
      <c r="PL45" s="16"/>
      <c r="PM45" s="16"/>
      <c r="PN45" s="16"/>
      <c r="PO45" s="16"/>
      <c r="PP45" s="16"/>
      <c r="PQ45" s="16"/>
      <c r="PR45" s="16"/>
      <c r="PS45" s="16"/>
      <c r="PT45" s="16"/>
      <c r="PU45" s="16"/>
      <c r="PV45" s="16"/>
      <c r="PW45" s="16"/>
      <c r="PX45" s="16"/>
      <c r="PY45" s="16"/>
      <c r="PZ45" s="16"/>
      <c r="QA45" s="16"/>
      <c r="QB45" s="16"/>
      <c r="QC45" s="16"/>
      <c r="QD45" s="16"/>
      <c r="QE45" s="16"/>
      <c r="QF45" s="16"/>
      <c r="QG45" s="16"/>
      <c r="QH45" s="16"/>
      <c r="QI45" s="16"/>
      <c r="QJ45" s="16"/>
      <c r="QK45" s="16"/>
      <c r="QL45" s="16"/>
      <c r="QM45" s="16"/>
      <c r="QN45" s="16"/>
      <c r="QO45" s="16"/>
      <c r="QP45" s="16"/>
      <c r="QQ45" s="16"/>
      <c r="QR45" s="16"/>
      <c r="QS45" s="16"/>
      <c r="QT45" s="16"/>
      <c r="QU45" s="16"/>
      <c r="QV45" s="16"/>
      <c r="QW45" s="16"/>
      <c r="QX45" s="16"/>
      <c r="QY45" s="16"/>
      <c r="QZ45" s="16"/>
      <c r="RA45" s="16"/>
      <c r="RB45" s="16"/>
      <c r="RC45" s="16"/>
      <c r="RD45" s="16"/>
      <c r="RE45" s="16"/>
      <c r="RF45" s="16"/>
      <c r="RG45" s="16"/>
      <c r="RH45" s="16"/>
      <c r="RI45" s="16"/>
      <c r="RJ45" s="16"/>
      <c r="RK45" s="16"/>
      <c r="RL45" s="16"/>
      <c r="RM45" s="16"/>
      <c r="RN45" s="16"/>
      <c r="RO45" s="16"/>
      <c r="RP45" s="16"/>
      <c r="RQ45" s="16"/>
      <c r="RR45" s="16"/>
      <c r="RS45" s="16"/>
      <c r="RT45" s="16"/>
      <c r="RU45" s="16"/>
      <c r="RV45" s="16"/>
      <c r="RW45" s="16"/>
      <c r="RX45" s="16"/>
      <c r="RY45" s="16"/>
      <c r="RZ45" s="16"/>
      <c r="SA45" s="16"/>
      <c r="SB45" s="16"/>
      <c r="SC45" s="16"/>
      <c r="SD45" s="16"/>
      <c r="SE45" s="16"/>
      <c r="SF45" s="16"/>
      <c r="SG45" s="16"/>
      <c r="SH45" s="16"/>
      <c r="SI45" s="16"/>
      <c r="SJ45" s="16"/>
      <c r="SK45" s="16"/>
      <c r="SL45" s="16"/>
      <c r="SM45" s="16"/>
      <c r="SN45" s="16"/>
      <c r="SO45" s="16"/>
      <c r="SP45" s="16"/>
      <c r="SQ45" s="16"/>
      <c r="SR45" s="16"/>
      <c r="SS45" s="16"/>
      <c r="ST45" s="16"/>
      <c r="SU45" s="16"/>
      <c r="SV45" s="16"/>
      <c r="SW45" s="16"/>
      <c r="SX45" s="16"/>
      <c r="SY45" s="16"/>
      <c r="SZ45" s="16"/>
      <c r="TA45" s="16"/>
      <c r="TB45" s="16"/>
      <c r="TC45" s="16"/>
      <c r="TD45" s="16"/>
      <c r="TE45" s="16"/>
      <c r="TF45" s="16"/>
      <c r="TG45" s="16"/>
      <c r="TH45" s="16"/>
      <c r="TI45" s="16"/>
      <c r="TJ45" s="16"/>
      <c r="TK45" s="16"/>
      <c r="TL45" s="16"/>
      <c r="TM45" s="16"/>
      <c r="TN45" s="16"/>
      <c r="TO45" s="16"/>
      <c r="TP45" s="16"/>
      <c r="TQ45" s="16"/>
      <c r="TR45" s="16"/>
      <c r="TS45" s="16"/>
      <c r="TT45" s="16"/>
      <c r="TU45" s="16"/>
      <c r="TV45" s="16"/>
      <c r="TW45" s="16"/>
      <c r="TX45" s="16"/>
      <c r="TY45" s="16"/>
      <c r="TZ45" s="16"/>
      <c r="UA45" s="16"/>
      <c r="UB45" s="16"/>
      <c r="UC45" s="16"/>
      <c r="UD45" s="16"/>
      <c r="UE45" s="16"/>
      <c r="UF45" s="16"/>
      <c r="UG45" s="16"/>
      <c r="UH45" s="16"/>
      <c r="UI45" s="16"/>
      <c r="UJ45" s="16"/>
      <c r="UK45" s="16"/>
      <c r="UL45" s="16"/>
      <c r="UM45" s="16"/>
      <c r="UN45" s="16"/>
      <c r="UO45" s="16"/>
      <c r="UP45" s="16"/>
      <c r="UQ45" s="16"/>
      <c r="UR45" s="16"/>
      <c r="US45" s="16"/>
      <c r="UT45" s="16"/>
      <c r="UU45" s="16"/>
      <c r="UV45" s="16"/>
      <c r="UW45" s="16"/>
      <c r="UX45" s="16"/>
      <c r="UY45" s="16"/>
      <c r="UZ45" s="16"/>
      <c r="VA45" s="16"/>
      <c r="VB45" s="16"/>
      <c r="VC45" s="16"/>
      <c r="VD45" s="16"/>
      <c r="VE45" s="16"/>
      <c r="VF45" s="16"/>
      <c r="VG45" s="16"/>
      <c r="VH45" s="16"/>
      <c r="VI45" s="16"/>
      <c r="VJ45" s="16"/>
      <c r="VK45" s="16"/>
      <c r="VL45" s="16"/>
      <c r="VM45" s="16"/>
      <c r="VN45" s="16"/>
      <c r="VO45" s="16"/>
      <c r="VP45" s="16"/>
      <c r="VQ45" s="16"/>
      <c r="VR45" s="16"/>
      <c r="VS45" s="16"/>
      <c r="VT45" s="16"/>
      <c r="VU45" s="16"/>
      <c r="VV45" s="16"/>
      <c r="VW45" s="16"/>
      <c r="VX45" s="16"/>
      <c r="VY45" s="16"/>
      <c r="VZ45" s="16"/>
      <c r="WA45" s="16"/>
      <c r="WB45" s="16"/>
      <c r="WC45" s="16"/>
      <c r="WD45" s="16"/>
      <c r="WE45" s="16"/>
      <c r="WF45" s="16"/>
      <c r="WG45" s="16"/>
      <c r="WH45" s="16"/>
      <c r="WI45" s="16"/>
      <c r="WJ45" s="16"/>
      <c r="WK45" s="16"/>
      <c r="WL45" s="16"/>
      <c r="WM45" s="16"/>
      <c r="WN45" s="16"/>
      <c r="WO45" s="16"/>
      <c r="WP45" s="16"/>
      <c r="WQ45" s="16"/>
      <c r="WR45" s="16"/>
      <c r="WS45" s="16"/>
      <c r="WT45" s="16"/>
      <c r="WU45" s="16"/>
      <c r="WV45" s="16"/>
      <c r="WW45" s="16"/>
      <c r="WX45" s="16"/>
      <c r="WY45" s="16"/>
      <c r="WZ45" s="16"/>
      <c r="XA45" s="16"/>
      <c r="XB45" s="16"/>
      <c r="XC45" s="16"/>
      <c r="XD45" s="16"/>
      <c r="XE45" s="16"/>
      <c r="XF45" s="16"/>
      <c r="XG45" s="16"/>
      <c r="XH45" s="16"/>
      <c r="XI45" s="16"/>
      <c r="XJ45" s="16"/>
      <c r="XK45" s="16"/>
      <c r="XL45" s="16"/>
      <c r="XM45" s="16"/>
      <c r="XN45" s="16"/>
      <c r="XO45" s="16"/>
      <c r="XP45" s="16"/>
      <c r="XQ45" s="16"/>
      <c r="XR45" s="16"/>
      <c r="XS45" s="16"/>
      <c r="XT45" s="16"/>
      <c r="XU45" s="16"/>
      <c r="XV45" s="16"/>
      <c r="XW45" s="16"/>
      <c r="XX45" s="16"/>
      <c r="XY45" s="16"/>
      <c r="XZ45" s="16"/>
      <c r="YA45" s="16"/>
      <c r="YB45" s="16"/>
      <c r="YC45" s="16"/>
      <c r="YD45" s="16"/>
      <c r="YE45" s="16"/>
      <c r="YF45" s="16"/>
      <c r="YG45" s="16"/>
      <c r="YH45" s="16"/>
      <c r="YI45" s="16"/>
      <c r="YJ45" s="16"/>
      <c r="YK45" s="16"/>
      <c r="YL45" s="16"/>
      <c r="YM45" s="16"/>
      <c r="YN45" s="16"/>
      <c r="YO45" s="16"/>
      <c r="YP45" s="16"/>
      <c r="YQ45" s="16"/>
      <c r="YR45" s="16"/>
      <c r="YS45" s="16"/>
      <c r="YT45" s="16"/>
      <c r="YU45" s="16"/>
      <c r="YV45" s="16"/>
      <c r="YW45" s="16"/>
      <c r="YX45" s="16"/>
      <c r="YY45" s="16"/>
      <c r="YZ45" s="16"/>
      <c r="ZA45" s="16"/>
      <c r="ZB45" s="16"/>
      <c r="ZC45" s="16"/>
      <c r="ZD45" s="16"/>
      <c r="ZE45" s="16"/>
      <c r="ZF45" s="16"/>
      <c r="ZG45" s="16"/>
      <c r="ZH45" s="16"/>
      <c r="ZI45" s="16"/>
      <c r="ZJ45" s="16"/>
      <c r="ZK45" s="16"/>
      <c r="ZL45" s="16"/>
      <c r="ZM45" s="16"/>
      <c r="ZN45" s="16"/>
      <c r="ZO45" s="16"/>
      <c r="ZP45" s="16"/>
      <c r="ZQ45" s="16"/>
      <c r="ZR45" s="16"/>
      <c r="ZS45" s="16"/>
      <c r="ZT45" s="16"/>
      <c r="ZU45" s="16"/>
      <c r="ZV45" s="16"/>
      <c r="ZW45" s="16"/>
      <c r="ZX45" s="16"/>
      <c r="ZY45" s="16"/>
      <c r="ZZ45" s="16"/>
      <c r="AAA45" s="16"/>
      <c r="AAB45" s="16"/>
      <c r="AAC45" s="16"/>
      <c r="AAD45" s="16"/>
      <c r="AAE45" s="16"/>
      <c r="AAF45" s="16"/>
      <c r="AAG45" s="16"/>
      <c r="AAH45" s="16"/>
      <c r="AAI45" s="16"/>
      <c r="AAJ45" s="16"/>
      <c r="AAK45" s="16"/>
      <c r="AAL45" s="16"/>
      <c r="AAM45" s="16"/>
      <c r="AAN45" s="16"/>
      <c r="AAO45" s="16"/>
      <c r="AAP45" s="16"/>
      <c r="AAQ45" s="16"/>
      <c r="AAR45" s="16"/>
      <c r="AAS45" s="16"/>
      <c r="AAT45" s="16"/>
      <c r="AAU45" s="16"/>
      <c r="AAV45" s="16"/>
      <c r="AAW45" s="16"/>
      <c r="AAX45" s="16"/>
      <c r="AAY45" s="16"/>
      <c r="AAZ45" s="16"/>
      <c r="ABA45" s="16"/>
      <c r="ABB45" s="16"/>
      <c r="ABC45" s="16"/>
      <c r="ABD45" s="16"/>
      <c r="ABE45" s="16"/>
      <c r="ABF45" s="16"/>
      <c r="ABG45" s="16"/>
      <c r="ABH45" s="16"/>
      <c r="ABI45" s="16"/>
      <c r="ABJ45" s="16"/>
      <c r="ABK45" s="16"/>
      <c r="ABL45" s="16"/>
      <c r="ABM45" s="16"/>
      <c r="ABN45" s="16"/>
      <c r="ABO45" s="16"/>
      <c r="ABP45" s="16"/>
      <c r="ABQ45" s="16"/>
      <c r="ABR45" s="16"/>
      <c r="ABS45" s="16"/>
      <c r="ABT45" s="16"/>
      <c r="ABU45" s="16"/>
      <c r="ABV45" s="16"/>
      <c r="ABW45" s="16"/>
      <c r="ABX45" s="16"/>
      <c r="ABY45" s="16"/>
      <c r="ABZ45" s="16"/>
      <c r="ACA45" s="16"/>
      <c r="ACB45" s="16"/>
      <c r="ACC45" s="16"/>
      <c r="ACD45" s="16"/>
      <c r="ACE45" s="16"/>
      <c r="ACF45" s="16"/>
      <c r="ACG45" s="16"/>
      <c r="ACH45" s="16"/>
      <c r="ACI45" s="16"/>
      <c r="ACJ45" s="16"/>
      <c r="ACK45" s="16"/>
      <c r="ACL45" s="16"/>
      <c r="ACM45" s="16"/>
      <c r="ACN45" s="16"/>
      <c r="ACO45" s="16"/>
      <c r="ACP45" s="16"/>
      <c r="ACQ45" s="16"/>
      <c r="ACR45" s="16"/>
      <c r="ACS45" s="16"/>
      <c r="ACT45" s="16"/>
      <c r="ACU45" s="16"/>
      <c r="ACV45" s="16"/>
      <c r="ACW45" s="16"/>
      <c r="ACX45" s="16"/>
      <c r="ACY45" s="16"/>
      <c r="ACZ45" s="16"/>
      <c r="ADA45" s="16"/>
      <c r="ADB45" s="16"/>
      <c r="ADC45" s="16"/>
      <c r="ADD45" s="16"/>
      <c r="ADE45" s="16"/>
      <c r="ADF45" s="16"/>
      <c r="ADG45" s="16"/>
      <c r="ADH45" s="16"/>
      <c r="ADI45" s="16"/>
      <c r="ADJ45" s="16"/>
      <c r="ADK45" s="16"/>
      <c r="ADL45" s="16"/>
      <c r="ADM45" s="16"/>
      <c r="ADN45" s="16"/>
      <c r="ADO45" s="16"/>
      <c r="ADP45" s="16"/>
      <c r="ADQ45" s="16"/>
      <c r="ADR45" s="16"/>
      <c r="ADS45" s="16"/>
      <c r="ADT45" s="16"/>
      <c r="ADU45" s="16"/>
      <c r="ADV45" s="16"/>
      <c r="ADW45" s="16"/>
      <c r="ADX45" s="16"/>
      <c r="ADY45" s="16"/>
      <c r="ADZ45" s="16"/>
      <c r="AEA45" s="16"/>
      <c r="AEB45" s="16"/>
      <c r="AEC45" s="16"/>
      <c r="AED45" s="16"/>
      <c r="AEE45" s="16"/>
      <c r="AEF45" s="16"/>
      <c r="AEG45" s="16"/>
      <c r="AEH45" s="16"/>
      <c r="AEI45" s="16"/>
      <c r="AEJ45" s="16"/>
      <c r="AEK45" s="16"/>
      <c r="AEL45" s="16"/>
      <c r="AEM45" s="16"/>
      <c r="AEN45" s="16"/>
      <c r="AEO45" s="16"/>
      <c r="AEP45" s="16"/>
      <c r="AEQ45" s="16"/>
      <c r="AER45" s="16"/>
      <c r="AES45" s="16"/>
      <c r="AET45" s="16"/>
      <c r="AEU45" s="16"/>
      <c r="AEV45" s="16"/>
      <c r="AEW45" s="16"/>
      <c r="AEX45" s="16"/>
      <c r="AEY45" s="16"/>
      <c r="AEZ45" s="16"/>
      <c r="AFA45" s="16"/>
      <c r="AFB45" s="16"/>
      <c r="AFC45" s="16"/>
      <c r="AFD45" s="16"/>
      <c r="AFE45" s="16"/>
      <c r="AFF45" s="16"/>
      <c r="AFG45" s="16"/>
      <c r="AFH45" s="16"/>
      <c r="AFI45" s="16"/>
      <c r="AFJ45" s="16"/>
      <c r="AFK45" s="16"/>
      <c r="AFL45" s="16"/>
      <c r="AFM45" s="16"/>
      <c r="AFN45" s="16"/>
      <c r="AFO45" s="16"/>
      <c r="AFP45" s="16"/>
      <c r="AFQ45" s="16"/>
      <c r="AFR45" s="16"/>
      <c r="AFS45" s="16"/>
      <c r="AFT45" s="16"/>
      <c r="AFU45" s="16"/>
      <c r="AFV45" s="16"/>
      <c r="AFW45" s="16"/>
      <c r="AFX45" s="16"/>
      <c r="AFY45" s="16"/>
      <c r="AFZ45" s="16"/>
      <c r="AGA45" s="16"/>
      <c r="AGB45" s="16"/>
      <c r="AGC45" s="16"/>
      <c r="AGD45" s="16"/>
      <c r="AGE45" s="16"/>
      <c r="AGF45" s="16"/>
      <c r="AGG45" s="16"/>
      <c r="AGH45" s="16"/>
      <c r="AGI45" s="16"/>
      <c r="AGJ45" s="16"/>
      <c r="AGK45" s="16"/>
      <c r="AGL45" s="16"/>
      <c r="AGM45" s="16"/>
      <c r="AGN45" s="16"/>
      <c r="AGO45" s="16"/>
      <c r="AGP45" s="16"/>
      <c r="AGQ45" s="16"/>
      <c r="AGR45" s="16"/>
      <c r="AGS45" s="16"/>
      <c r="AGT45" s="16"/>
      <c r="AGU45" s="16"/>
      <c r="AGV45" s="16"/>
      <c r="AGW45" s="16"/>
      <c r="AGX45" s="16"/>
      <c r="AGY45" s="16"/>
      <c r="AGZ45" s="16"/>
      <c r="AHA45" s="16"/>
      <c r="AHB45" s="16"/>
      <c r="AHC45" s="16"/>
      <c r="AHD45" s="16"/>
      <c r="AHE45" s="16"/>
      <c r="AHF45" s="16"/>
      <c r="AHG45" s="16"/>
      <c r="AHH45" s="16"/>
      <c r="AHI45" s="16"/>
      <c r="AHJ45" s="16"/>
      <c r="AHK45" s="16"/>
      <c r="AHL45" s="16"/>
      <c r="AHM45" s="16"/>
      <c r="AHN45" s="16"/>
      <c r="AHO45" s="16"/>
      <c r="AHP45" s="16"/>
      <c r="AHQ45" s="16"/>
      <c r="AHR45" s="16"/>
      <c r="AHS45" s="16"/>
      <c r="AHT45" s="16"/>
      <c r="AHU45" s="16"/>
      <c r="AHV45" s="16"/>
      <c r="AHW45" s="16"/>
      <c r="AHX45" s="16"/>
      <c r="AHY45" s="16"/>
      <c r="AHZ45" s="16"/>
      <c r="AIA45" s="16"/>
      <c r="AIB45" s="16"/>
      <c r="AIC45" s="16"/>
      <c r="AID45" s="16"/>
      <c r="AIE45" s="16"/>
      <c r="AIF45" s="16"/>
      <c r="AIG45" s="16"/>
      <c r="AIH45" s="16"/>
      <c r="AII45" s="16"/>
      <c r="AIJ45" s="16"/>
      <c r="AIK45" s="16"/>
      <c r="AIL45" s="16"/>
      <c r="AIM45" s="16"/>
      <c r="AIN45" s="16"/>
      <c r="AIO45" s="16"/>
      <c r="AIP45" s="16"/>
      <c r="AIQ45" s="16"/>
      <c r="AIR45" s="16"/>
      <c r="AIS45" s="16"/>
      <c r="AIT45" s="16"/>
      <c r="AIU45" s="16"/>
      <c r="AIV45" s="16"/>
      <c r="AIW45" s="16"/>
      <c r="AIX45" s="16"/>
      <c r="AIY45" s="16"/>
      <c r="AIZ45" s="16"/>
      <c r="AJA45" s="16"/>
      <c r="AJB45" s="16"/>
      <c r="AJC45" s="16"/>
      <c r="AJD45" s="16"/>
      <c r="AJE45" s="16"/>
      <c r="AJF45" s="16"/>
      <c r="AJG45" s="16"/>
      <c r="AJH45" s="16"/>
      <c r="AJI45" s="16"/>
      <c r="AJJ45" s="16"/>
      <c r="AJK45" s="16"/>
      <c r="AJL45" s="16"/>
      <c r="AJM45" s="16"/>
      <c r="AJN45" s="16"/>
      <c r="AJO45" s="16"/>
      <c r="AJP45" s="16"/>
      <c r="AJQ45" s="16"/>
      <c r="AJR45" s="16"/>
      <c r="AJS45" s="16"/>
      <c r="AJT45" s="16"/>
      <c r="AJU45" s="16"/>
      <c r="AJV45" s="16"/>
      <c r="AJW45" s="16"/>
      <c r="AJX45" s="16"/>
      <c r="AJY45" s="16"/>
      <c r="AJZ45" s="16"/>
      <c r="AKA45" s="16"/>
      <c r="AKB45" s="16"/>
      <c r="AKC45" s="16"/>
      <c r="AKD45" s="16"/>
      <c r="AKE45" s="16"/>
      <c r="AKF45" s="16"/>
      <c r="AKG45" s="16"/>
      <c r="AKH45" s="16"/>
      <c r="AKI45" s="16"/>
      <c r="AKJ45" s="16"/>
      <c r="AKK45" s="16"/>
      <c r="AKL45" s="16"/>
      <c r="AKM45" s="16"/>
      <c r="AKN45" s="16"/>
      <c r="AKO45" s="16"/>
      <c r="AKP45" s="16"/>
      <c r="AKQ45" s="16"/>
      <c r="AKR45" s="16"/>
      <c r="AKS45" s="16"/>
      <c r="AKT45" s="16"/>
      <c r="AKU45" s="16"/>
      <c r="AKV45" s="16"/>
      <c r="AKW45" s="16"/>
      <c r="AKX45" s="16"/>
      <c r="AKY45" s="16"/>
      <c r="AKZ45" s="16"/>
      <c r="ALA45" s="16"/>
      <c r="ALB45" s="16"/>
      <c r="ALC45" s="16"/>
      <c r="ALD45" s="16"/>
      <c r="ALE45" s="16"/>
      <c r="ALF45" s="16"/>
      <c r="ALG45" s="16"/>
      <c r="ALH45" s="16"/>
      <c r="ALI45" s="16"/>
      <c r="ALJ45" s="16"/>
      <c r="ALK45" s="16"/>
      <c r="ALL45" s="16"/>
    </row>
    <row r="46" spans="1:1000" customFormat="1" ht="12.75" x14ac:dyDescent="0.2">
      <c r="A46" s="41" t="str">
        <f ca="1">IF(_xll.TM1RPTELLEV($H$40,$H46)=0,"Root",IF(OR(_xll.ELLEV($B$10,$H46)=0,_xll.TM1RPTELLEV($H$40,$H46)+1&gt;=VALUE($L$29)),"Base","Default"))</f>
        <v>Base</v>
      </c>
      <c r="B46" s="16"/>
      <c r="C46" s="16" t="str">
        <f ca="1">_xll.DBRW($G$16,$H46,C$38)</f>
        <v>1</v>
      </c>
      <c r="D46" s="16">
        <f ca="1">_xll.DBRW($D$16,E$7,$H$33,$E$9,$H46,$D$11,$H$34,$D$38)</f>
        <v>0</v>
      </c>
      <c r="E46" s="25">
        <f ca="1">_xll.DBRW($E$16,E$7,$H$33,$E$9,$H46,$D$11,E$38,E$12,E$13)</f>
        <v>0</v>
      </c>
      <c r="F46" s="22"/>
      <c r="G46" s="89" t="str">
        <f ca="1">_xll.DBRW($G$16,$H46,G$13)&amp;IF(_xll.ELLEV($B$10,$H46)&lt;&gt;0,"",IF($D46&lt;&gt;0,"Annual",IF($E46&lt;&gt;0,"LID","")))</f>
        <v/>
      </c>
      <c r="H46" s="116" t="s">
        <v>149</v>
      </c>
      <c r="I46" s="91">
        <f ca="1">_xll.DBRW($B$16,I$7,$H$33,$D$9,$H46,$D$11,I$12,I$13)</f>
        <v>36090258.126298293</v>
      </c>
      <c r="J46" s="91">
        <f ca="1">_xll.DBRW($B$16,J$7,$H$33,$D$9,$H46,$D$11,J$12,J$13)</f>
        <v>37552739.000341676</v>
      </c>
      <c r="K46" s="91">
        <f ca="1">_xll.DBRW($B$16,K$7,$H$33,$D$9,$H46,$D$11,K$12,K$13)</f>
        <v>37856155.129312322</v>
      </c>
      <c r="L46" s="91">
        <f ca="1">_xll.DBRW($B$16,L$7,$H$33,$D$9,$H46,$D$11,L$12,L$13)</f>
        <v>40499063.159312323</v>
      </c>
      <c r="M46" s="91">
        <f ca="1">_xll.DBRW($B$16,M$7,$H$33,$D$9,$H46,$D$11,M$12,M$13)</f>
        <v>41999790.399622686</v>
      </c>
      <c r="N46" s="91">
        <f ca="1">_xll.DBRW($B$16,N$7,$H$33,$D$9,$H46,$D$11,N$12,N$13)</f>
        <v>42511682.455262937</v>
      </c>
      <c r="O46" s="91">
        <f ca="1">_xll.DBRW($B$16,O$7,$H$33,$D$9,$H46,$D$11,O$12,O$13)</f>
        <v>42663287.315974765</v>
      </c>
      <c r="P46" s="91">
        <f ca="1">_xll.DBRW($B$16,P$7,$H$33,$D$9,$H46,$D$11,P$12,P$13)</f>
        <v>43260057.740542941</v>
      </c>
      <c r="Q46" s="91">
        <f ca="1">_xll.DBRW($B$16,Q$7,$H$33,$D$9,$H46,$D$11,Q$12,Q$13)</f>
        <v>43709468.012799434</v>
      </c>
      <c r="R46" s="91">
        <f ca="1">_xll.DBRW($B$16,R$7,$H$33,$D$9,$H46,$D$11,R$12,R$13)</f>
        <v>44588633.827184029</v>
      </c>
      <c r="S46" s="91">
        <f ca="1">_xll.DBRW($B$16,S$7,$H$33,$D$9,$H46,$D$11,S$12,S$13)</f>
        <v>44992182.063258484</v>
      </c>
      <c r="T46" s="91">
        <f ca="1">_xll.DBRW($B$16,T$7,$H$33,$D$9,$H46,$D$11,T$12,T$13)</f>
        <v>45789560.255528897</v>
      </c>
      <c r="U46" s="91">
        <f ca="1">_xll.DBRW($B$16,U$7,$H$33,$D$9,$H46,$D$11,U$12,U$13)</f>
        <v>46237941.227803521</v>
      </c>
      <c r="V46" s="16"/>
      <c r="W46" s="92" t="str">
        <f ca="1">_xll.DBRW($B$16,W$7,$H$33,$D$9,$H46,$D$11,W$12,W$13)</f>
        <v>*KEY_ERR</v>
      </c>
      <c r="X46" s="93" t="e">
        <f t="shared" ca="1" si="6"/>
        <v>#VALUE!</v>
      </c>
      <c r="Y46" s="16"/>
      <c r="Z46" s="92" t="str">
        <f ca="1">_xll.DBRW($B$16,Z$7,$H$33,$D$9,$H46,$D$11,Z$12,Z$13)</f>
        <v>*KEY_ERR</v>
      </c>
      <c r="AA46" s="93" t="e">
        <f t="shared" ca="1" si="7"/>
        <v>#VALUE!</v>
      </c>
      <c r="AB46" s="16"/>
      <c r="AC46" s="111" t="str">
        <f ca="1">_xll.DBRW($B$16,AC$7,$H$33,$D$9,$H46,$D$11,AC$12,AC$13)</f>
        <v>*KEY_ERR</v>
      </c>
      <c r="AD46" s="111" t="str">
        <f ca="1">_xll.DBRW($B$16,AD$7,$H$33,$D$9,$H46,$D$11,AD$12,AD$13)</f>
        <v>*KEY_ERR</v>
      </c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/>
      <c r="DS46" s="16"/>
      <c r="DT46" s="16"/>
      <c r="DU46" s="16"/>
      <c r="DV46" s="16"/>
      <c r="DW46" s="16"/>
      <c r="DX46" s="16"/>
      <c r="DY46" s="16"/>
      <c r="DZ46" s="16"/>
      <c r="EA46" s="16"/>
      <c r="EB46" s="16"/>
      <c r="EC46" s="16"/>
      <c r="ED46" s="16"/>
      <c r="EE46" s="16"/>
      <c r="EF46" s="16"/>
      <c r="EG46" s="16"/>
      <c r="EH46" s="16"/>
      <c r="EI46" s="16"/>
      <c r="EJ46" s="16"/>
      <c r="EK46" s="16"/>
      <c r="EL46" s="16"/>
      <c r="EM46" s="16"/>
      <c r="EN46" s="16"/>
      <c r="EO46" s="16"/>
      <c r="EP46" s="16"/>
      <c r="EQ46" s="16"/>
      <c r="ER46" s="16"/>
      <c r="ES46" s="16"/>
      <c r="ET46" s="16"/>
      <c r="EU46" s="16"/>
      <c r="EV46" s="16"/>
      <c r="EW46" s="16"/>
      <c r="EX46" s="16"/>
      <c r="EY46" s="16"/>
      <c r="EZ46" s="16"/>
      <c r="FA46" s="16"/>
      <c r="FB46" s="16"/>
      <c r="FC46" s="16"/>
      <c r="FD46" s="16"/>
      <c r="FE46" s="16"/>
      <c r="FF46" s="16"/>
      <c r="FG46" s="16"/>
      <c r="FH46" s="16"/>
      <c r="FI46" s="16"/>
      <c r="FJ46" s="16"/>
      <c r="FK46" s="16"/>
      <c r="FL46" s="16"/>
      <c r="FM46" s="16"/>
      <c r="FN46" s="16"/>
      <c r="FO46" s="16"/>
      <c r="FP46" s="16"/>
      <c r="FQ46" s="16"/>
      <c r="FR46" s="16"/>
      <c r="FS46" s="16"/>
      <c r="FT46" s="16"/>
      <c r="FU46" s="16"/>
      <c r="FV46" s="16"/>
      <c r="FW46" s="16"/>
      <c r="FX46" s="16"/>
      <c r="FY46" s="16"/>
      <c r="FZ46" s="16"/>
      <c r="GA46" s="16"/>
      <c r="GB46" s="16"/>
      <c r="GC46" s="16"/>
      <c r="GD46" s="16"/>
      <c r="GE46" s="16"/>
      <c r="GF46" s="16"/>
      <c r="GG46" s="16"/>
      <c r="GH46" s="16"/>
      <c r="GI46" s="16"/>
      <c r="GJ46" s="16"/>
      <c r="GK46" s="16"/>
      <c r="GL46" s="16"/>
      <c r="GM46" s="16"/>
      <c r="GN46" s="16"/>
      <c r="GO46" s="16"/>
      <c r="GP46" s="16"/>
      <c r="GQ46" s="16"/>
      <c r="GR46" s="16"/>
      <c r="GS46" s="16"/>
      <c r="GT46" s="16"/>
      <c r="GU46" s="16"/>
      <c r="GV46" s="16"/>
      <c r="GW46" s="16"/>
      <c r="GX46" s="16"/>
      <c r="GY46" s="16"/>
      <c r="GZ46" s="16"/>
      <c r="HA46" s="16"/>
      <c r="HB46" s="16"/>
      <c r="HC46" s="16"/>
      <c r="HD46" s="16"/>
      <c r="HE46" s="16"/>
      <c r="HF46" s="16"/>
      <c r="HG46" s="16"/>
      <c r="HH46" s="16"/>
      <c r="HI46" s="16"/>
      <c r="HJ46" s="16"/>
      <c r="HK46" s="16"/>
      <c r="HL46" s="16"/>
      <c r="HM46" s="16"/>
      <c r="HN46" s="16"/>
      <c r="HO46" s="16"/>
      <c r="HP46" s="16"/>
      <c r="HQ46" s="16"/>
      <c r="HR46" s="16"/>
      <c r="HS46" s="16"/>
      <c r="HT46" s="16"/>
      <c r="HU46" s="16"/>
      <c r="HV46" s="16"/>
      <c r="HW46" s="16"/>
      <c r="HX46" s="16"/>
      <c r="HY46" s="16"/>
      <c r="HZ46" s="16"/>
      <c r="IA46" s="16"/>
      <c r="IB46" s="16"/>
      <c r="IC46" s="16"/>
      <c r="ID46" s="16"/>
      <c r="IE46" s="16"/>
      <c r="IF46" s="16"/>
      <c r="IG46" s="16"/>
      <c r="IH46" s="16"/>
      <c r="II46" s="16"/>
      <c r="IJ46" s="16"/>
      <c r="IK46" s="16"/>
      <c r="IL46" s="16"/>
      <c r="IM46" s="16"/>
      <c r="IN46" s="16"/>
      <c r="IO46" s="16"/>
      <c r="IP46" s="16"/>
      <c r="IQ46" s="16"/>
      <c r="IR46" s="16"/>
      <c r="IS46" s="16"/>
      <c r="IT46" s="16"/>
      <c r="IU46" s="16"/>
      <c r="IV46" s="16"/>
      <c r="IW46" s="16"/>
      <c r="IX46" s="16"/>
      <c r="IY46" s="16"/>
      <c r="IZ46" s="16"/>
      <c r="JA46" s="16"/>
      <c r="JB46" s="16"/>
      <c r="JC46" s="16"/>
      <c r="JD46" s="16"/>
      <c r="JE46" s="16"/>
      <c r="JF46" s="16"/>
      <c r="JG46" s="16"/>
      <c r="JH46" s="16"/>
      <c r="JI46" s="16"/>
      <c r="JJ46" s="16"/>
      <c r="JK46" s="16"/>
      <c r="JL46" s="16"/>
      <c r="JM46" s="16"/>
      <c r="JN46" s="16"/>
      <c r="JO46" s="16"/>
      <c r="JP46" s="16"/>
      <c r="JQ46" s="16"/>
      <c r="JR46" s="16"/>
      <c r="JS46" s="16"/>
      <c r="JT46" s="16"/>
      <c r="JU46" s="16"/>
      <c r="JV46" s="16"/>
      <c r="JW46" s="16"/>
      <c r="JX46" s="16"/>
      <c r="JY46" s="16"/>
      <c r="JZ46" s="16"/>
      <c r="KA46" s="16"/>
      <c r="KB46" s="16"/>
      <c r="KC46" s="16"/>
      <c r="KD46" s="16"/>
      <c r="KE46" s="16"/>
      <c r="KF46" s="16"/>
      <c r="KG46" s="16"/>
      <c r="KH46" s="16"/>
      <c r="KI46" s="16"/>
      <c r="KJ46" s="16"/>
      <c r="KK46" s="16"/>
      <c r="KL46" s="16"/>
      <c r="KM46" s="16"/>
      <c r="KN46" s="16"/>
      <c r="KO46" s="16"/>
      <c r="KP46" s="16"/>
      <c r="KQ46" s="16"/>
      <c r="KR46" s="16"/>
      <c r="KS46" s="16"/>
      <c r="KT46" s="16"/>
      <c r="KU46" s="16"/>
      <c r="KV46" s="16"/>
      <c r="KW46" s="16"/>
      <c r="KX46" s="16"/>
      <c r="KY46" s="16"/>
      <c r="KZ46" s="16"/>
      <c r="LA46" s="16"/>
      <c r="LB46" s="16"/>
      <c r="LC46" s="16"/>
      <c r="LD46" s="16"/>
      <c r="LE46" s="16"/>
      <c r="LF46" s="16"/>
      <c r="LG46" s="16"/>
      <c r="LH46" s="16"/>
      <c r="LI46" s="16"/>
      <c r="LJ46" s="16"/>
      <c r="LK46" s="16"/>
      <c r="LL46" s="16"/>
      <c r="LM46" s="16"/>
      <c r="LN46" s="16"/>
      <c r="LO46" s="16"/>
      <c r="LP46" s="16"/>
      <c r="LQ46" s="16"/>
      <c r="LR46" s="16"/>
      <c r="LS46" s="16"/>
      <c r="LT46" s="16"/>
      <c r="LU46" s="16"/>
      <c r="LV46" s="16"/>
      <c r="LW46" s="16"/>
      <c r="LX46" s="16"/>
      <c r="LY46" s="16"/>
      <c r="LZ46" s="16"/>
      <c r="MA46" s="16"/>
      <c r="MB46" s="16"/>
      <c r="MC46" s="16"/>
      <c r="MD46" s="16"/>
      <c r="ME46" s="16"/>
      <c r="MF46" s="16"/>
      <c r="MG46" s="16"/>
      <c r="MH46" s="16"/>
      <c r="MI46" s="16"/>
      <c r="MJ46" s="16"/>
      <c r="MK46" s="16"/>
      <c r="ML46" s="16"/>
      <c r="MM46" s="16"/>
      <c r="MN46" s="16"/>
      <c r="MO46" s="16"/>
      <c r="MP46" s="16"/>
      <c r="MQ46" s="16"/>
      <c r="MR46" s="16"/>
      <c r="MS46" s="16"/>
      <c r="MT46" s="16"/>
      <c r="MU46" s="16"/>
      <c r="MV46" s="16"/>
      <c r="MW46" s="16"/>
      <c r="MX46" s="16"/>
      <c r="MY46" s="16"/>
      <c r="MZ46" s="16"/>
      <c r="NA46" s="16"/>
      <c r="NB46" s="16"/>
      <c r="NC46" s="16"/>
      <c r="ND46" s="16"/>
      <c r="NE46" s="16"/>
      <c r="NF46" s="16"/>
      <c r="NG46" s="16"/>
      <c r="NH46" s="16"/>
      <c r="NI46" s="16"/>
      <c r="NJ46" s="16"/>
      <c r="NK46" s="16"/>
      <c r="NL46" s="16"/>
      <c r="NM46" s="16"/>
      <c r="NN46" s="16"/>
      <c r="NO46" s="16"/>
      <c r="NP46" s="16"/>
      <c r="NQ46" s="16"/>
      <c r="NR46" s="16"/>
      <c r="NS46" s="16"/>
      <c r="NT46" s="16"/>
      <c r="NU46" s="16"/>
      <c r="NV46" s="16"/>
      <c r="NW46" s="16"/>
      <c r="NX46" s="16"/>
      <c r="NY46" s="16"/>
      <c r="NZ46" s="16"/>
      <c r="OA46" s="16"/>
      <c r="OB46" s="16"/>
      <c r="OC46" s="16"/>
      <c r="OD46" s="16"/>
      <c r="OE46" s="16"/>
      <c r="OF46" s="16"/>
      <c r="OG46" s="16"/>
      <c r="OH46" s="16"/>
      <c r="OI46" s="16"/>
      <c r="OJ46" s="16"/>
      <c r="OK46" s="16"/>
      <c r="OL46" s="16"/>
      <c r="OM46" s="16"/>
      <c r="ON46" s="16"/>
      <c r="OO46" s="16"/>
      <c r="OP46" s="16"/>
      <c r="OQ46" s="16"/>
      <c r="OR46" s="16"/>
      <c r="OS46" s="16"/>
      <c r="OT46" s="16"/>
      <c r="OU46" s="16"/>
      <c r="OV46" s="16"/>
      <c r="OW46" s="16"/>
      <c r="OX46" s="16"/>
      <c r="OY46" s="16"/>
      <c r="OZ46" s="16"/>
      <c r="PA46" s="16"/>
      <c r="PB46" s="16"/>
      <c r="PC46" s="16"/>
      <c r="PD46" s="16"/>
      <c r="PE46" s="16"/>
      <c r="PF46" s="16"/>
      <c r="PG46" s="16"/>
      <c r="PH46" s="16"/>
      <c r="PI46" s="16"/>
      <c r="PJ46" s="16"/>
      <c r="PK46" s="16"/>
      <c r="PL46" s="16"/>
      <c r="PM46" s="16"/>
      <c r="PN46" s="16"/>
      <c r="PO46" s="16"/>
      <c r="PP46" s="16"/>
      <c r="PQ46" s="16"/>
      <c r="PR46" s="16"/>
      <c r="PS46" s="16"/>
      <c r="PT46" s="16"/>
      <c r="PU46" s="16"/>
      <c r="PV46" s="16"/>
      <c r="PW46" s="16"/>
      <c r="PX46" s="16"/>
      <c r="PY46" s="16"/>
      <c r="PZ46" s="16"/>
      <c r="QA46" s="16"/>
      <c r="QB46" s="16"/>
      <c r="QC46" s="16"/>
      <c r="QD46" s="16"/>
      <c r="QE46" s="16"/>
      <c r="QF46" s="16"/>
      <c r="QG46" s="16"/>
      <c r="QH46" s="16"/>
      <c r="QI46" s="16"/>
      <c r="QJ46" s="16"/>
      <c r="QK46" s="16"/>
      <c r="QL46" s="16"/>
      <c r="QM46" s="16"/>
      <c r="QN46" s="16"/>
      <c r="QO46" s="16"/>
      <c r="QP46" s="16"/>
      <c r="QQ46" s="16"/>
      <c r="QR46" s="16"/>
      <c r="QS46" s="16"/>
      <c r="QT46" s="16"/>
      <c r="QU46" s="16"/>
      <c r="QV46" s="16"/>
      <c r="QW46" s="16"/>
      <c r="QX46" s="16"/>
      <c r="QY46" s="16"/>
      <c r="QZ46" s="16"/>
      <c r="RA46" s="16"/>
      <c r="RB46" s="16"/>
      <c r="RC46" s="16"/>
      <c r="RD46" s="16"/>
      <c r="RE46" s="16"/>
      <c r="RF46" s="16"/>
      <c r="RG46" s="16"/>
      <c r="RH46" s="16"/>
      <c r="RI46" s="16"/>
      <c r="RJ46" s="16"/>
      <c r="RK46" s="16"/>
      <c r="RL46" s="16"/>
      <c r="RM46" s="16"/>
      <c r="RN46" s="16"/>
      <c r="RO46" s="16"/>
      <c r="RP46" s="16"/>
      <c r="RQ46" s="16"/>
      <c r="RR46" s="16"/>
      <c r="RS46" s="16"/>
      <c r="RT46" s="16"/>
      <c r="RU46" s="16"/>
      <c r="RV46" s="16"/>
      <c r="RW46" s="16"/>
      <c r="RX46" s="16"/>
      <c r="RY46" s="16"/>
      <c r="RZ46" s="16"/>
      <c r="SA46" s="16"/>
      <c r="SB46" s="16"/>
      <c r="SC46" s="16"/>
      <c r="SD46" s="16"/>
      <c r="SE46" s="16"/>
      <c r="SF46" s="16"/>
      <c r="SG46" s="16"/>
      <c r="SH46" s="16"/>
      <c r="SI46" s="16"/>
      <c r="SJ46" s="16"/>
      <c r="SK46" s="16"/>
      <c r="SL46" s="16"/>
      <c r="SM46" s="16"/>
      <c r="SN46" s="16"/>
      <c r="SO46" s="16"/>
      <c r="SP46" s="16"/>
      <c r="SQ46" s="16"/>
      <c r="SR46" s="16"/>
      <c r="SS46" s="16"/>
      <c r="ST46" s="16"/>
      <c r="SU46" s="16"/>
      <c r="SV46" s="16"/>
      <c r="SW46" s="16"/>
      <c r="SX46" s="16"/>
      <c r="SY46" s="16"/>
      <c r="SZ46" s="16"/>
      <c r="TA46" s="16"/>
      <c r="TB46" s="16"/>
      <c r="TC46" s="16"/>
      <c r="TD46" s="16"/>
      <c r="TE46" s="16"/>
      <c r="TF46" s="16"/>
      <c r="TG46" s="16"/>
      <c r="TH46" s="16"/>
      <c r="TI46" s="16"/>
      <c r="TJ46" s="16"/>
      <c r="TK46" s="16"/>
      <c r="TL46" s="16"/>
      <c r="TM46" s="16"/>
      <c r="TN46" s="16"/>
      <c r="TO46" s="16"/>
      <c r="TP46" s="16"/>
      <c r="TQ46" s="16"/>
      <c r="TR46" s="16"/>
      <c r="TS46" s="16"/>
      <c r="TT46" s="16"/>
      <c r="TU46" s="16"/>
      <c r="TV46" s="16"/>
      <c r="TW46" s="16"/>
      <c r="TX46" s="16"/>
      <c r="TY46" s="16"/>
      <c r="TZ46" s="16"/>
      <c r="UA46" s="16"/>
      <c r="UB46" s="16"/>
      <c r="UC46" s="16"/>
      <c r="UD46" s="16"/>
      <c r="UE46" s="16"/>
      <c r="UF46" s="16"/>
      <c r="UG46" s="16"/>
      <c r="UH46" s="16"/>
      <c r="UI46" s="16"/>
      <c r="UJ46" s="16"/>
      <c r="UK46" s="16"/>
      <c r="UL46" s="16"/>
      <c r="UM46" s="16"/>
      <c r="UN46" s="16"/>
      <c r="UO46" s="16"/>
      <c r="UP46" s="16"/>
      <c r="UQ46" s="16"/>
      <c r="UR46" s="16"/>
      <c r="US46" s="16"/>
      <c r="UT46" s="16"/>
      <c r="UU46" s="16"/>
      <c r="UV46" s="16"/>
      <c r="UW46" s="16"/>
      <c r="UX46" s="16"/>
      <c r="UY46" s="16"/>
      <c r="UZ46" s="16"/>
      <c r="VA46" s="16"/>
      <c r="VB46" s="16"/>
      <c r="VC46" s="16"/>
      <c r="VD46" s="16"/>
      <c r="VE46" s="16"/>
      <c r="VF46" s="16"/>
      <c r="VG46" s="16"/>
      <c r="VH46" s="16"/>
      <c r="VI46" s="16"/>
      <c r="VJ46" s="16"/>
      <c r="VK46" s="16"/>
      <c r="VL46" s="16"/>
      <c r="VM46" s="16"/>
      <c r="VN46" s="16"/>
      <c r="VO46" s="16"/>
      <c r="VP46" s="16"/>
      <c r="VQ46" s="16"/>
      <c r="VR46" s="16"/>
      <c r="VS46" s="16"/>
      <c r="VT46" s="16"/>
      <c r="VU46" s="16"/>
      <c r="VV46" s="16"/>
      <c r="VW46" s="16"/>
      <c r="VX46" s="16"/>
      <c r="VY46" s="16"/>
      <c r="VZ46" s="16"/>
      <c r="WA46" s="16"/>
      <c r="WB46" s="16"/>
      <c r="WC46" s="16"/>
      <c r="WD46" s="16"/>
      <c r="WE46" s="16"/>
      <c r="WF46" s="16"/>
      <c r="WG46" s="16"/>
      <c r="WH46" s="16"/>
      <c r="WI46" s="16"/>
      <c r="WJ46" s="16"/>
      <c r="WK46" s="16"/>
      <c r="WL46" s="16"/>
      <c r="WM46" s="16"/>
      <c r="WN46" s="16"/>
      <c r="WO46" s="16"/>
      <c r="WP46" s="16"/>
      <c r="WQ46" s="16"/>
      <c r="WR46" s="16"/>
      <c r="WS46" s="16"/>
      <c r="WT46" s="16"/>
      <c r="WU46" s="16"/>
      <c r="WV46" s="16"/>
      <c r="WW46" s="16"/>
      <c r="WX46" s="16"/>
      <c r="WY46" s="16"/>
      <c r="WZ46" s="16"/>
      <c r="XA46" s="16"/>
      <c r="XB46" s="16"/>
      <c r="XC46" s="16"/>
      <c r="XD46" s="16"/>
      <c r="XE46" s="16"/>
      <c r="XF46" s="16"/>
      <c r="XG46" s="16"/>
      <c r="XH46" s="16"/>
      <c r="XI46" s="16"/>
      <c r="XJ46" s="16"/>
      <c r="XK46" s="16"/>
      <c r="XL46" s="16"/>
      <c r="XM46" s="16"/>
      <c r="XN46" s="16"/>
      <c r="XO46" s="16"/>
      <c r="XP46" s="16"/>
      <c r="XQ46" s="16"/>
      <c r="XR46" s="16"/>
      <c r="XS46" s="16"/>
      <c r="XT46" s="16"/>
      <c r="XU46" s="16"/>
      <c r="XV46" s="16"/>
      <c r="XW46" s="16"/>
      <c r="XX46" s="16"/>
      <c r="XY46" s="16"/>
      <c r="XZ46" s="16"/>
      <c r="YA46" s="16"/>
      <c r="YB46" s="16"/>
      <c r="YC46" s="16"/>
      <c r="YD46" s="16"/>
      <c r="YE46" s="16"/>
      <c r="YF46" s="16"/>
      <c r="YG46" s="16"/>
      <c r="YH46" s="16"/>
      <c r="YI46" s="16"/>
      <c r="YJ46" s="16"/>
      <c r="YK46" s="16"/>
      <c r="YL46" s="16"/>
      <c r="YM46" s="16"/>
      <c r="YN46" s="16"/>
      <c r="YO46" s="16"/>
      <c r="YP46" s="16"/>
      <c r="YQ46" s="16"/>
      <c r="YR46" s="16"/>
      <c r="YS46" s="16"/>
      <c r="YT46" s="16"/>
      <c r="YU46" s="16"/>
      <c r="YV46" s="16"/>
      <c r="YW46" s="16"/>
      <c r="YX46" s="16"/>
      <c r="YY46" s="16"/>
      <c r="YZ46" s="16"/>
      <c r="ZA46" s="16"/>
      <c r="ZB46" s="16"/>
      <c r="ZC46" s="16"/>
      <c r="ZD46" s="16"/>
      <c r="ZE46" s="16"/>
      <c r="ZF46" s="16"/>
      <c r="ZG46" s="16"/>
      <c r="ZH46" s="16"/>
      <c r="ZI46" s="16"/>
      <c r="ZJ46" s="16"/>
      <c r="ZK46" s="16"/>
      <c r="ZL46" s="16"/>
      <c r="ZM46" s="16"/>
      <c r="ZN46" s="16"/>
      <c r="ZO46" s="16"/>
      <c r="ZP46" s="16"/>
      <c r="ZQ46" s="16"/>
      <c r="ZR46" s="16"/>
      <c r="ZS46" s="16"/>
      <c r="ZT46" s="16"/>
      <c r="ZU46" s="16"/>
      <c r="ZV46" s="16"/>
      <c r="ZW46" s="16"/>
      <c r="ZX46" s="16"/>
      <c r="ZY46" s="16"/>
      <c r="ZZ46" s="16"/>
      <c r="AAA46" s="16"/>
      <c r="AAB46" s="16"/>
      <c r="AAC46" s="16"/>
      <c r="AAD46" s="16"/>
      <c r="AAE46" s="16"/>
      <c r="AAF46" s="16"/>
      <c r="AAG46" s="16"/>
      <c r="AAH46" s="16"/>
      <c r="AAI46" s="16"/>
      <c r="AAJ46" s="16"/>
      <c r="AAK46" s="16"/>
      <c r="AAL46" s="16"/>
      <c r="AAM46" s="16"/>
      <c r="AAN46" s="16"/>
      <c r="AAO46" s="16"/>
      <c r="AAP46" s="16"/>
      <c r="AAQ46" s="16"/>
      <c r="AAR46" s="16"/>
      <c r="AAS46" s="16"/>
      <c r="AAT46" s="16"/>
      <c r="AAU46" s="16"/>
      <c r="AAV46" s="16"/>
      <c r="AAW46" s="16"/>
      <c r="AAX46" s="16"/>
      <c r="AAY46" s="16"/>
      <c r="AAZ46" s="16"/>
      <c r="ABA46" s="16"/>
      <c r="ABB46" s="16"/>
      <c r="ABC46" s="16"/>
      <c r="ABD46" s="16"/>
      <c r="ABE46" s="16"/>
      <c r="ABF46" s="16"/>
      <c r="ABG46" s="16"/>
      <c r="ABH46" s="16"/>
      <c r="ABI46" s="16"/>
      <c r="ABJ46" s="16"/>
      <c r="ABK46" s="16"/>
      <c r="ABL46" s="16"/>
      <c r="ABM46" s="16"/>
      <c r="ABN46" s="16"/>
      <c r="ABO46" s="16"/>
      <c r="ABP46" s="16"/>
      <c r="ABQ46" s="16"/>
      <c r="ABR46" s="16"/>
      <c r="ABS46" s="16"/>
      <c r="ABT46" s="16"/>
      <c r="ABU46" s="16"/>
      <c r="ABV46" s="16"/>
      <c r="ABW46" s="16"/>
      <c r="ABX46" s="16"/>
      <c r="ABY46" s="16"/>
      <c r="ABZ46" s="16"/>
      <c r="ACA46" s="16"/>
      <c r="ACB46" s="16"/>
      <c r="ACC46" s="16"/>
      <c r="ACD46" s="16"/>
      <c r="ACE46" s="16"/>
      <c r="ACF46" s="16"/>
      <c r="ACG46" s="16"/>
      <c r="ACH46" s="16"/>
      <c r="ACI46" s="16"/>
      <c r="ACJ46" s="16"/>
      <c r="ACK46" s="16"/>
      <c r="ACL46" s="16"/>
      <c r="ACM46" s="16"/>
      <c r="ACN46" s="16"/>
      <c r="ACO46" s="16"/>
      <c r="ACP46" s="16"/>
      <c r="ACQ46" s="16"/>
      <c r="ACR46" s="16"/>
      <c r="ACS46" s="16"/>
      <c r="ACT46" s="16"/>
      <c r="ACU46" s="16"/>
      <c r="ACV46" s="16"/>
      <c r="ACW46" s="16"/>
      <c r="ACX46" s="16"/>
      <c r="ACY46" s="16"/>
      <c r="ACZ46" s="16"/>
      <c r="ADA46" s="16"/>
      <c r="ADB46" s="16"/>
      <c r="ADC46" s="16"/>
      <c r="ADD46" s="16"/>
      <c r="ADE46" s="16"/>
      <c r="ADF46" s="16"/>
      <c r="ADG46" s="16"/>
      <c r="ADH46" s="16"/>
      <c r="ADI46" s="16"/>
      <c r="ADJ46" s="16"/>
      <c r="ADK46" s="16"/>
      <c r="ADL46" s="16"/>
      <c r="ADM46" s="16"/>
      <c r="ADN46" s="16"/>
      <c r="ADO46" s="16"/>
      <c r="ADP46" s="16"/>
      <c r="ADQ46" s="16"/>
      <c r="ADR46" s="16"/>
      <c r="ADS46" s="16"/>
      <c r="ADT46" s="16"/>
      <c r="ADU46" s="16"/>
      <c r="ADV46" s="16"/>
      <c r="ADW46" s="16"/>
      <c r="ADX46" s="16"/>
      <c r="ADY46" s="16"/>
      <c r="ADZ46" s="16"/>
      <c r="AEA46" s="16"/>
      <c r="AEB46" s="16"/>
      <c r="AEC46" s="16"/>
      <c r="AED46" s="16"/>
      <c r="AEE46" s="16"/>
      <c r="AEF46" s="16"/>
      <c r="AEG46" s="16"/>
      <c r="AEH46" s="16"/>
      <c r="AEI46" s="16"/>
      <c r="AEJ46" s="16"/>
      <c r="AEK46" s="16"/>
      <c r="AEL46" s="16"/>
      <c r="AEM46" s="16"/>
      <c r="AEN46" s="16"/>
      <c r="AEO46" s="16"/>
      <c r="AEP46" s="16"/>
      <c r="AEQ46" s="16"/>
      <c r="AER46" s="16"/>
      <c r="AES46" s="16"/>
      <c r="AET46" s="16"/>
      <c r="AEU46" s="16"/>
      <c r="AEV46" s="16"/>
      <c r="AEW46" s="16"/>
      <c r="AEX46" s="16"/>
      <c r="AEY46" s="16"/>
      <c r="AEZ46" s="16"/>
      <c r="AFA46" s="16"/>
      <c r="AFB46" s="16"/>
      <c r="AFC46" s="16"/>
      <c r="AFD46" s="16"/>
      <c r="AFE46" s="16"/>
      <c r="AFF46" s="16"/>
      <c r="AFG46" s="16"/>
      <c r="AFH46" s="16"/>
      <c r="AFI46" s="16"/>
      <c r="AFJ46" s="16"/>
      <c r="AFK46" s="16"/>
      <c r="AFL46" s="16"/>
      <c r="AFM46" s="16"/>
      <c r="AFN46" s="16"/>
      <c r="AFO46" s="16"/>
      <c r="AFP46" s="16"/>
      <c r="AFQ46" s="16"/>
      <c r="AFR46" s="16"/>
      <c r="AFS46" s="16"/>
      <c r="AFT46" s="16"/>
      <c r="AFU46" s="16"/>
      <c r="AFV46" s="16"/>
      <c r="AFW46" s="16"/>
      <c r="AFX46" s="16"/>
      <c r="AFY46" s="16"/>
      <c r="AFZ46" s="16"/>
      <c r="AGA46" s="16"/>
      <c r="AGB46" s="16"/>
      <c r="AGC46" s="16"/>
      <c r="AGD46" s="16"/>
      <c r="AGE46" s="16"/>
      <c r="AGF46" s="16"/>
      <c r="AGG46" s="16"/>
      <c r="AGH46" s="16"/>
      <c r="AGI46" s="16"/>
      <c r="AGJ46" s="16"/>
      <c r="AGK46" s="16"/>
      <c r="AGL46" s="16"/>
      <c r="AGM46" s="16"/>
      <c r="AGN46" s="16"/>
      <c r="AGO46" s="16"/>
      <c r="AGP46" s="16"/>
      <c r="AGQ46" s="16"/>
      <c r="AGR46" s="16"/>
      <c r="AGS46" s="16"/>
      <c r="AGT46" s="16"/>
      <c r="AGU46" s="16"/>
      <c r="AGV46" s="16"/>
      <c r="AGW46" s="16"/>
      <c r="AGX46" s="16"/>
      <c r="AGY46" s="16"/>
      <c r="AGZ46" s="16"/>
      <c r="AHA46" s="16"/>
      <c r="AHB46" s="16"/>
      <c r="AHC46" s="16"/>
      <c r="AHD46" s="16"/>
      <c r="AHE46" s="16"/>
      <c r="AHF46" s="16"/>
      <c r="AHG46" s="16"/>
      <c r="AHH46" s="16"/>
      <c r="AHI46" s="16"/>
      <c r="AHJ46" s="16"/>
      <c r="AHK46" s="16"/>
      <c r="AHL46" s="16"/>
      <c r="AHM46" s="16"/>
      <c r="AHN46" s="16"/>
      <c r="AHO46" s="16"/>
      <c r="AHP46" s="16"/>
      <c r="AHQ46" s="16"/>
      <c r="AHR46" s="16"/>
      <c r="AHS46" s="16"/>
      <c r="AHT46" s="16"/>
      <c r="AHU46" s="16"/>
      <c r="AHV46" s="16"/>
      <c r="AHW46" s="16"/>
      <c r="AHX46" s="16"/>
      <c r="AHY46" s="16"/>
      <c r="AHZ46" s="16"/>
      <c r="AIA46" s="16"/>
      <c r="AIB46" s="16"/>
      <c r="AIC46" s="16"/>
      <c r="AID46" s="16"/>
      <c r="AIE46" s="16"/>
      <c r="AIF46" s="16"/>
      <c r="AIG46" s="16"/>
      <c r="AIH46" s="16"/>
      <c r="AII46" s="16"/>
      <c r="AIJ46" s="16"/>
      <c r="AIK46" s="16"/>
      <c r="AIL46" s="16"/>
      <c r="AIM46" s="16"/>
      <c r="AIN46" s="16"/>
      <c r="AIO46" s="16"/>
      <c r="AIP46" s="16"/>
      <c r="AIQ46" s="16"/>
      <c r="AIR46" s="16"/>
      <c r="AIS46" s="16"/>
      <c r="AIT46" s="16"/>
      <c r="AIU46" s="16"/>
      <c r="AIV46" s="16"/>
      <c r="AIW46" s="16"/>
      <c r="AIX46" s="16"/>
      <c r="AIY46" s="16"/>
      <c r="AIZ46" s="16"/>
      <c r="AJA46" s="16"/>
      <c r="AJB46" s="16"/>
      <c r="AJC46" s="16"/>
      <c r="AJD46" s="16"/>
      <c r="AJE46" s="16"/>
      <c r="AJF46" s="16"/>
      <c r="AJG46" s="16"/>
      <c r="AJH46" s="16"/>
      <c r="AJI46" s="16"/>
      <c r="AJJ46" s="16"/>
      <c r="AJK46" s="16"/>
      <c r="AJL46" s="16"/>
      <c r="AJM46" s="16"/>
      <c r="AJN46" s="16"/>
      <c r="AJO46" s="16"/>
      <c r="AJP46" s="16"/>
      <c r="AJQ46" s="16"/>
      <c r="AJR46" s="16"/>
      <c r="AJS46" s="16"/>
      <c r="AJT46" s="16"/>
      <c r="AJU46" s="16"/>
      <c r="AJV46" s="16"/>
      <c r="AJW46" s="16"/>
      <c r="AJX46" s="16"/>
      <c r="AJY46" s="16"/>
      <c r="AJZ46" s="16"/>
      <c r="AKA46" s="16"/>
      <c r="AKB46" s="16"/>
      <c r="AKC46" s="16"/>
      <c r="AKD46" s="16"/>
      <c r="AKE46" s="16"/>
      <c r="AKF46" s="16"/>
      <c r="AKG46" s="16"/>
      <c r="AKH46" s="16"/>
      <c r="AKI46" s="16"/>
      <c r="AKJ46" s="16"/>
      <c r="AKK46" s="16"/>
      <c r="AKL46" s="16"/>
      <c r="AKM46" s="16"/>
      <c r="AKN46" s="16"/>
      <c r="AKO46" s="16"/>
      <c r="AKP46" s="16"/>
      <c r="AKQ46" s="16"/>
      <c r="AKR46" s="16"/>
      <c r="AKS46" s="16"/>
      <c r="AKT46" s="16"/>
      <c r="AKU46" s="16"/>
      <c r="AKV46" s="16"/>
      <c r="AKW46" s="16"/>
      <c r="AKX46" s="16"/>
      <c r="AKY46" s="16"/>
      <c r="AKZ46" s="16"/>
      <c r="ALA46" s="16"/>
      <c r="ALB46" s="16"/>
      <c r="ALC46" s="16"/>
      <c r="ALD46" s="16"/>
      <c r="ALE46" s="16"/>
      <c r="ALF46" s="16"/>
      <c r="ALG46" s="16"/>
      <c r="ALH46" s="16"/>
      <c r="ALI46" s="16"/>
      <c r="ALJ46" s="16"/>
      <c r="ALK46" s="16"/>
      <c r="ALL46" s="16"/>
    </row>
    <row r="47" spans="1:1000" customFormat="1" ht="12.75" x14ac:dyDescent="0.2">
      <c r="A47" s="41" t="str">
        <f ca="1">IF(_xll.TM1RPTELLEV($H$40,$H47)=0,"Root",IF(OR(_xll.ELLEV($B$10,$H47)=0,_xll.TM1RPTELLEV($H$40,$H47)+1&gt;=VALUE($L$29)),"Base","Default"))</f>
        <v>Base</v>
      </c>
      <c r="B47" s="16"/>
      <c r="C47" s="16" t="str">
        <f ca="1">_xll.DBRW($G$16,$H47,C$38)</f>
        <v>1</v>
      </c>
      <c r="D47" s="16">
        <f ca="1">_xll.DBRW($D$16,E$7,$H$33,$E$9,$H47,$D$11,$H$34,$D$38)</f>
        <v>0</v>
      </c>
      <c r="E47" s="25">
        <f ca="1">_xll.DBRW($E$16,E$7,$H$33,$E$9,$H47,$D$11,E$38,E$12,E$13)</f>
        <v>0</v>
      </c>
      <c r="F47" s="22"/>
      <c r="G47" s="89" t="str">
        <f ca="1">_xll.DBRW($G$16,$H47,G$13)&amp;IF(_xll.ELLEV($B$10,$H47)&lt;&gt;0,"",IF($D47&lt;&gt;0,"Annual",IF($E47&lt;&gt;0,"LID","")))</f>
        <v>RULE</v>
      </c>
      <c r="H47" s="116" t="s">
        <v>208</v>
      </c>
      <c r="I47" s="91">
        <f ca="1">_xll.DBRW($B$16,I$7,$H$33,$D$9,$H47,$D$11,I$12,I$13)</f>
        <v>0</v>
      </c>
      <c r="J47" s="91">
        <f ca="1">_xll.DBRW($B$16,J$7,$H$33,$D$9,$H47,$D$11,J$12,J$13)</f>
        <v>0</v>
      </c>
      <c r="K47" s="91">
        <f ca="1">_xll.DBRW($B$16,K$7,$H$33,$D$9,$H47,$D$11,K$12,K$13)</f>
        <v>0</v>
      </c>
      <c r="L47" s="91">
        <f ca="1">_xll.DBRW($B$16,L$7,$H$33,$D$9,$H47,$D$11,L$12,L$13)</f>
        <v>0</v>
      </c>
      <c r="M47" s="91">
        <f ca="1">_xll.DBRW($B$16,M$7,$H$33,$D$9,$H47,$D$11,M$12,M$13)</f>
        <v>0</v>
      </c>
      <c r="N47" s="91">
        <f ca="1">_xll.DBRW($B$16,N$7,$H$33,$D$9,$H47,$D$11,N$12,N$13)</f>
        <v>30713.523338415122</v>
      </c>
      <c r="O47" s="91">
        <f ca="1">_xll.DBRW($B$16,O$7,$H$33,$D$9,$H47,$D$11,O$12,O$13)</f>
        <v>39809.814981124437</v>
      </c>
      <c r="P47" s="91">
        <f ca="1">_xll.DBRW($B$16,P$7,$H$33,$D$9,$H47,$D$11,P$12,P$13)</f>
        <v>75616.040455214999</v>
      </c>
      <c r="Q47" s="91">
        <f ca="1">_xll.DBRW($B$16,Q$7,$H$33,$D$9,$H47,$D$11,Q$12,Q$13)</f>
        <v>102580.65679060487</v>
      </c>
      <c r="R47" s="91">
        <f ca="1">_xll.DBRW($B$16,R$7,$H$33,$D$9,$H47,$D$11,R$12,R$13)</f>
        <v>155330.60565368034</v>
      </c>
      <c r="S47" s="91">
        <f ca="1">_xll.DBRW($B$16,S$7,$H$33,$D$9,$H47,$D$11,S$12,S$13)</f>
        <v>179543.4998181478</v>
      </c>
      <c r="T47" s="91">
        <f ca="1">_xll.DBRW($B$16,T$7,$H$33,$D$9,$H47,$D$11,T$12,T$13)</f>
        <v>227386.19135437239</v>
      </c>
      <c r="U47" s="91">
        <f ca="1">_xll.DBRW($B$16,U$7,$H$33,$D$9,$H47,$D$11,U$12,U$13)</f>
        <v>254289.04969084964</v>
      </c>
      <c r="V47" s="16"/>
      <c r="W47" s="92" t="str">
        <f ca="1">_xll.DBRW($B$16,W$7,$H$33,$D$9,$H47,$D$11,W$12,W$13)</f>
        <v>*KEY_ERR</v>
      </c>
      <c r="X47" s="93" t="e">
        <f t="shared" ca="1" si="6"/>
        <v>#VALUE!</v>
      </c>
      <c r="Y47" s="16"/>
      <c r="Z47" s="92" t="str">
        <f ca="1">_xll.DBRW($B$16,Z$7,$H$33,$D$9,$H47,$D$11,Z$12,Z$13)</f>
        <v>*KEY_ERR</v>
      </c>
      <c r="AA47" s="93" t="e">
        <f t="shared" ca="1" si="7"/>
        <v>#VALUE!</v>
      </c>
      <c r="AB47" s="16"/>
      <c r="AC47" s="111" t="str">
        <f ca="1">_xll.DBRW($B$16,AC$7,$H$33,$D$9,$H47,$D$11,AC$12,AC$13)</f>
        <v>*KEY_ERR</v>
      </c>
      <c r="AD47" s="111" t="str">
        <f ca="1">_xll.DBRW($B$16,AD$7,$H$33,$D$9,$H47,$D$11,AD$12,AD$13)</f>
        <v>*KEY_ERR</v>
      </c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  <c r="DS47" s="16"/>
      <c r="DT47" s="16"/>
      <c r="DU47" s="16"/>
      <c r="DV47" s="16"/>
      <c r="DW47" s="16"/>
      <c r="DX47" s="16"/>
      <c r="DY47" s="16"/>
      <c r="DZ47" s="16"/>
      <c r="EA47" s="16"/>
      <c r="EB47" s="16"/>
      <c r="EC47" s="16"/>
      <c r="ED47" s="16"/>
      <c r="EE47" s="16"/>
      <c r="EF47" s="16"/>
      <c r="EG47" s="16"/>
      <c r="EH47" s="16"/>
      <c r="EI47" s="16"/>
      <c r="EJ47" s="16"/>
      <c r="EK47" s="16"/>
      <c r="EL47" s="16"/>
      <c r="EM47" s="16"/>
      <c r="EN47" s="16"/>
      <c r="EO47" s="16"/>
      <c r="EP47" s="16"/>
      <c r="EQ47" s="16"/>
      <c r="ER47" s="16"/>
      <c r="ES47" s="16"/>
      <c r="ET47" s="16"/>
      <c r="EU47" s="16"/>
      <c r="EV47" s="16"/>
      <c r="EW47" s="16"/>
      <c r="EX47" s="16"/>
      <c r="EY47" s="16"/>
      <c r="EZ47" s="16"/>
      <c r="FA47" s="16"/>
      <c r="FB47" s="16"/>
      <c r="FC47" s="16"/>
      <c r="FD47" s="16"/>
      <c r="FE47" s="16"/>
      <c r="FF47" s="16"/>
      <c r="FG47" s="16"/>
      <c r="FH47" s="16"/>
      <c r="FI47" s="16"/>
      <c r="FJ47" s="16"/>
      <c r="FK47" s="16"/>
      <c r="FL47" s="16"/>
      <c r="FM47" s="16"/>
      <c r="FN47" s="16"/>
      <c r="FO47" s="16"/>
      <c r="FP47" s="16"/>
      <c r="FQ47" s="16"/>
      <c r="FR47" s="16"/>
      <c r="FS47" s="16"/>
      <c r="FT47" s="16"/>
      <c r="FU47" s="16"/>
      <c r="FV47" s="16"/>
      <c r="FW47" s="16"/>
      <c r="FX47" s="16"/>
      <c r="FY47" s="16"/>
      <c r="FZ47" s="16"/>
      <c r="GA47" s="16"/>
      <c r="GB47" s="16"/>
      <c r="GC47" s="16"/>
      <c r="GD47" s="16"/>
      <c r="GE47" s="16"/>
      <c r="GF47" s="16"/>
      <c r="GG47" s="16"/>
      <c r="GH47" s="16"/>
      <c r="GI47" s="16"/>
      <c r="GJ47" s="16"/>
      <c r="GK47" s="16"/>
      <c r="GL47" s="16"/>
      <c r="GM47" s="16"/>
      <c r="GN47" s="16"/>
      <c r="GO47" s="16"/>
      <c r="GP47" s="16"/>
      <c r="GQ47" s="16"/>
      <c r="GR47" s="16"/>
      <c r="GS47" s="16"/>
      <c r="GT47" s="16"/>
      <c r="GU47" s="16"/>
      <c r="GV47" s="16"/>
      <c r="GW47" s="16"/>
      <c r="GX47" s="16"/>
      <c r="GY47" s="16"/>
      <c r="GZ47" s="16"/>
      <c r="HA47" s="16"/>
      <c r="HB47" s="16"/>
      <c r="HC47" s="16"/>
      <c r="HD47" s="16"/>
      <c r="HE47" s="16"/>
      <c r="HF47" s="16"/>
      <c r="HG47" s="16"/>
      <c r="HH47" s="16"/>
      <c r="HI47" s="16"/>
      <c r="HJ47" s="16"/>
      <c r="HK47" s="16"/>
      <c r="HL47" s="16"/>
      <c r="HM47" s="16"/>
      <c r="HN47" s="16"/>
      <c r="HO47" s="16"/>
      <c r="HP47" s="16"/>
      <c r="HQ47" s="16"/>
      <c r="HR47" s="16"/>
      <c r="HS47" s="16"/>
      <c r="HT47" s="16"/>
      <c r="HU47" s="16"/>
      <c r="HV47" s="16"/>
      <c r="HW47" s="16"/>
      <c r="HX47" s="16"/>
      <c r="HY47" s="16"/>
      <c r="HZ47" s="16"/>
      <c r="IA47" s="16"/>
      <c r="IB47" s="16"/>
      <c r="IC47" s="16"/>
      <c r="ID47" s="16"/>
      <c r="IE47" s="16"/>
      <c r="IF47" s="16"/>
      <c r="IG47" s="16"/>
      <c r="IH47" s="16"/>
      <c r="II47" s="16"/>
      <c r="IJ47" s="16"/>
      <c r="IK47" s="16"/>
      <c r="IL47" s="16"/>
      <c r="IM47" s="16"/>
      <c r="IN47" s="16"/>
      <c r="IO47" s="16"/>
      <c r="IP47" s="16"/>
      <c r="IQ47" s="16"/>
      <c r="IR47" s="16"/>
      <c r="IS47" s="16"/>
      <c r="IT47" s="16"/>
      <c r="IU47" s="16"/>
      <c r="IV47" s="16"/>
      <c r="IW47" s="16"/>
      <c r="IX47" s="16"/>
      <c r="IY47" s="16"/>
      <c r="IZ47" s="16"/>
      <c r="JA47" s="16"/>
      <c r="JB47" s="16"/>
      <c r="JC47" s="16"/>
      <c r="JD47" s="16"/>
      <c r="JE47" s="16"/>
      <c r="JF47" s="16"/>
      <c r="JG47" s="16"/>
      <c r="JH47" s="16"/>
      <c r="JI47" s="16"/>
      <c r="JJ47" s="16"/>
      <c r="JK47" s="16"/>
      <c r="JL47" s="16"/>
      <c r="JM47" s="16"/>
      <c r="JN47" s="16"/>
      <c r="JO47" s="16"/>
      <c r="JP47" s="16"/>
      <c r="JQ47" s="16"/>
      <c r="JR47" s="16"/>
      <c r="JS47" s="16"/>
      <c r="JT47" s="16"/>
      <c r="JU47" s="16"/>
      <c r="JV47" s="16"/>
      <c r="JW47" s="16"/>
      <c r="JX47" s="16"/>
      <c r="JY47" s="16"/>
      <c r="JZ47" s="16"/>
      <c r="KA47" s="16"/>
      <c r="KB47" s="16"/>
      <c r="KC47" s="16"/>
      <c r="KD47" s="16"/>
      <c r="KE47" s="16"/>
      <c r="KF47" s="16"/>
      <c r="KG47" s="16"/>
      <c r="KH47" s="16"/>
      <c r="KI47" s="16"/>
      <c r="KJ47" s="16"/>
      <c r="KK47" s="16"/>
      <c r="KL47" s="16"/>
      <c r="KM47" s="16"/>
      <c r="KN47" s="16"/>
      <c r="KO47" s="16"/>
      <c r="KP47" s="16"/>
      <c r="KQ47" s="16"/>
      <c r="KR47" s="16"/>
      <c r="KS47" s="16"/>
      <c r="KT47" s="16"/>
      <c r="KU47" s="16"/>
      <c r="KV47" s="16"/>
      <c r="KW47" s="16"/>
      <c r="KX47" s="16"/>
      <c r="KY47" s="16"/>
      <c r="KZ47" s="16"/>
      <c r="LA47" s="16"/>
      <c r="LB47" s="16"/>
      <c r="LC47" s="16"/>
      <c r="LD47" s="16"/>
      <c r="LE47" s="16"/>
      <c r="LF47" s="16"/>
      <c r="LG47" s="16"/>
      <c r="LH47" s="16"/>
      <c r="LI47" s="16"/>
      <c r="LJ47" s="16"/>
      <c r="LK47" s="16"/>
      <c r="LL47" s="16"/>
      <c r="LM47" s="16"/>
      <c r="LN47" s="16"/>
      <c r="LO47" s="16"/>
      <c r="LP47" s="16"/>
      <c r="LQ47" s="16"/>
      <c r="LR47" s="16"/>
      <c r="LS47" s="16"/>
      <c r="LT47" s="16"/>
      <c r="LU47" s="16"/>
      <c r="LV47" s="16"/>
      <c r="LW47" s="16"/>
      <c r="LX47" s="16"/>
      <c r="LY47" s="16"/>
      <c r="LZ47" s="16"/>
      <c r="MA47" s="16"/>
      <c r="MB47" s="16"/>
      <c r="MC47" s="16"/>
      <c r="MD47" s="16"/>
      <c r="ME47" s="16"/>
      <c r="MF47" s="16"/>
      <c r="MG47" s="16"/>
      <c r="MH47" s="16"/>
      <c r="MI47" s="16"/>
      <c r="MJ47" s="16"/>
      <c r="MK47" s="16"/>
      <c r="ML47" s="16"/>
      <c r="MM47" s="16"/>
      <c r="MN47" s="16"/>
      <c r="MO47" s="16"/>
      <c r="MP47" s="16"/>
      <c r="MQ47" s="16"/>
      <c r="MR47" s="16"/>
      <c r="MS47" s="16"/>
      <c r="MT47" s="16"/>
      <c r="MU47" s="16"/>
      <c r="MV47" s="16"/>
      <c r="MW47" s="16"/>
      <c r="MX47" s="16"/>
      <c r="MY47" s="16"/>
      <c r="MZ47" s="16"/>
      <c r="NA47" s="16"/>
      <c r="NB47" s="16"/>
      <c r="NC47" s="16"/>
      <c r="ND47" s="16"/>
      <c r="NE47" s="16"/>
      <c r="NF47" s="16"/>
      <c r="NG47" s="16"/>
      <c r="NH47" s="16"/>
      <c r="NI47" s="16"/>
      <c r="NJ47" s="16"/>
      <c r="NK47" s="16"/>
      <c r="NL47" s="16"/>
      <c r="NM47" s="16"/>
      <c r="NN47" s="16"/>
      <c r="NO47" s="16"/>
      <c r="NP47" s="16"/>
      <c r="NQ47" s="16"/>
      <c r="NR47" s="16"/>
      <c r="NS47" s="16"/>
      <c r="NT47" s="16"/>
      <c r="NU47" s="16"/>
      <c r="NV47" s="16"/>
      <c r="NW47" s="16"/>
      <c r="NX47" s="16"/>
      <c r="NY47" s="16"/>
      <c r="NZ47" s="16"/>
      <c r="OA47" s="16"/>
      <c r="OB47" s="16"/>
      <c r="OC47" s="16"/>
      <c r="OD47" s="16"/>
      <c r="OE47" s="16"/>
      <c r="OF47" s="16"/>
      <c r="OG47" s="16"/>
      <c r="OH47" s="16"/>
      <c r="OI47" s="16"/>
      <c r="OJ47" s="16"/>
      <c r="OK47" s="16"/>
      <c r="OL47" s="16"/>
      <c r="OM47" s="16"/>
      <c r="ON47" s="16"/>
      <c r="OO47" s="16"/>
      <c r="OP47" s="16"/>
      <c r="OQ47" s="16"/>
      <c r="OR47" s="16"/>
      <c r="OS47" s="16"/>
      <c r="OT47" s="16"/>
      <c r="OU47" s="16"/>
      <c r="OV47" s="16"/>
      <c r="OW47" s="16"/>
      <c r="OX47" s="16"/>
      <c r="OY47" s="16"/>
      <c r="OZ47" s="16"/>
      <c r="PA47" s="16"/>
      <c r="PB47" s="16"/>
      <c r="PC47" s="16"/>
      <c r="PD47" s="16"/>
      <c r="PE47" s="16"/>
      <c r="PF47" s="16"/>
      <c r="PG47" s="16"/>
      <c r="PH47" s="16"/>
      <c r="PI47" s="16"/>
      <c r="PJ47" s="16"/>
      <c r="PK47" s="16"/>
      <c r="PL47" s="16"/>
      <c r="PM47" s="16"/>
      <c r="PN47" s="16"/>
      <c r="PO47" s="16"/>
      <c r="PP47" s="16"/>
      <c r="PQ47" s="16"/>
      <c r="PR47" s="16"/>
      <c r="PS47" s="16"/>
      <c r="PT47" s="16"/>
      <c r="PU47" s="16"/>
      <c r="PV47" s="16"/>
      <c r="PW47" s="16"/>
      <c r="PX47" s="16"/>
      <c r="PY47" s="16"/>
      <c r="PZ47" s="16"/>
      <c r="QA47" s="16"/>
      <c r="QB47" s="16"/>
      <c r="QC47" s="16"/>
      <c r="QD47" s="16"/>
      <c r="QE47" s="16"/>
      <c r="QF47" s="16"/>
      <c r="QG47" s="16"/>
      <c r="QH47" s="16"/>
      <c r="QI47" s="16"/>
      <c r="QJ47" s="16"/>
      <c r="QK47" s="16"/>
      <c r="QL47" s="16"/>
      <c r="QM47" s="16"/>
      <c r="QN47" s="16"/>
      <c r="QO47" s="16"/>
      <c r="QP47" s="16"/>
      <c r="QQ47" s="16"/>
      <c r="QR47" s="16"/>
      <c r="QS47" s="16"/>
      <c r="QT47" s="16"/>
      <c r="QU47" s="16"/>
      <c r="QV47" s="16"/>
      <c r="QW47" s="16"/>
      <c r="QX47" s="16"/>
      <c r="QY47" s="16"/>
      <c r="QZ47" s="16"/>
      <c r="RA47" s="16"/>
      <c r="RB47" s="16"/>
      <c r="RC47" s="16"/>
      <c r="RD47" s="16"/>
      <c r="RE47" s="16"/>
      <c r="RF47" s="16"/>
      <c r="RG47" s="16"/>
      <c r="RH47" s="16"/>
      <c r="RI47" s="16"/>
      <c r="RJ47" s="16"/>
      <c r="RK47" s="16"/>
      <c r="RL47" s="16"/>
      <c r="RM47" s="16"/>
      <c r="RN47" s="16"/>
      <c r="RO47" s="16"/>
      <c r="RP47" s="16"/>
      <c r="RQ47" s="16"/>
      <c r="RR47" s="16"/>
      <c r="RS47" s="16"/>
      <c r="RT47" s="16"/>
      <c r="RU47" s="16"/>
      <c r="RV47" s="16"/>
      <c r="RW47" s="16"/>
      <c r="RX47" s="16"/>
      <c r="RY47" s="16"/>
      <c r="RZ47" s="16"/>
      <c r="SA47" s="16"/>
      <c r="SB47" s="16"/>
      <c r="SC47" s="16"/>
      <c r="SD47" s="16"/>
      <c r="SE47" s="16"/>
      <c r="SF47" s="16"/>
      <c r="SG47" s="16"/>
      <c r="SH47" s="16"/>
      <c r="SI47" s="16"/>
      <c r="SJ47" s="16"/>
      <c r="SK47" s="16"/>
      <c r="SL47" s="16"/>
      <c r="SM47" s="16"/>
      <c r="SN47" s="16"/>
      <c r="SO47" s="16"/>
      <c r="SP47" s="16"/>
      <c r="SQ47" s="16"/>
      <c r="SR47" s="16"/>
      <c r="SS47" s="16"/>
      <c r="ST47" s="16"/>
      <c r="SU47" s="16"/>
      <c r="SV47" s="16"/>
      <c r="SW47" s="16"/>
      <c r="SX47" s="16"/>
      <c r="SY47" s="16"/>
      <c r="SZ47" s="16"/>
      <c r="TA47" s="16"/>
      <c r="TB47" s="16"/>
      <c r="TC47" s="16"/>
      <c r="TD47" s="16"/>
      <c r="TE47" s="16"/>
      <c r="TF47" s="16"/>
      <c r="TG47" s="16"/>
      <c r="TH47" s="16"/>
      <c r="TI47" s="16"/>
      <c r="TJ47" s="16"/>
      <c r="TK47" s="16"/>
      <c r="TL47" s="16"/>
      <c r="TM47" s="16"/>
      <c r="TN47" s="16"/>
      <c r="TO47" s="16"/>
      <c r="TP47" s="16"/>
      <c r="TQ47" s="16"/>
      <c r="TR47" s="16"/>
      <c r="TS47" s="16"/>
      <c r="TT47" s="16"/>
      <c r="TU47" s="16"/>
      <c r="TV47" s="16"/>
      <c r="TW47" s="16"/>
      <c r="TX47" s="16"/>
      <c r="TY47" s="16"/>
      <c r="TZ47" s="16"/>
      <c r="UA47" s="16"/>
      <c r="UB47" s="16"/>
      <c r="UC47" s="16"/>
      <c r="UD47" s="16"/>
      <c r="UE47" s="16"/>
      <c r="UF47" s="16"/>
      <c r="UG47" s="16"/>
      <c r="UH47" s="16"/>
      <c r="UI47" s="16"/>
      <c r="UJ47" s="16"/>
      <c r="UK47" s="16"/>
      <c r="UL47" s="16"/>
      <c r="UM47" s="16"/>
      <c r="UN47" s="16"/>
      <c r="UO47" s="16"/>
      <c r="UP47" s="16"/>
      <c r="UQ47" s="16"/>
      <c r="UR47" s="16"/>
      <c r="US47" s="16"/>
      <c r="UT47" s="16"/>
      <c r="UU47" s="16"/>
      <c r="UV47" s="16"/>
      <c r="UW47" s="16"/>
      <c r="UX47" s="16"/>
      <c r="UY47" s="16"/>
      <c r="UZ47" s="16"/>
      <c r="VA47" s="16"/>
      <c r="VB47" s="16"/>
      <c r="VC47" s="16"/>
      <c r="VD47" s="16"/>
      <c r="VE47" s="16"/>
      <c r="VF47" s="16"/>
      <c r="VG47" s="16"/>
      <c r="VH47" s="16"/>
      <c r="VI47" s="16"/>
      <c r="VJ47" s="16"/>
      <c r="VK47" s="16"/>
      <c r="VL47" s="16"/>
      <c r="VM47" s="16"/>
      <c r="VN47" s="16"/>
      <c r="VO47" s="16"/>
      <c r="VP47" s="16"/>
      <c r="VQ47" s="16"/>
      <c r="VR47" s="16"/>
      <c r="VS47" s="16"/>
      <c r="VT47" s="16"/>
      <c r="VU47" s="16"/>
      <c r="VV47" s="16"/>
      <c r="VW47" s="16"/>
      <c r="VX47" s="16"/>
      <c r="VY47" s="16"/>
      <c r="VZ47" s="16"/>
      <c r="WA47" s="16"/>
      <c r="WB47" s="16"/>
      <c r="WC47" s="16"/>
      <c r="WD47" s="16"/>
      <c r="WE47" s="16"/>
      <c r="WF47" s="16"/>
      <c r="WG47" s="16"/>
      <c r="WH47" s="16"/>
      <c r="WI47" s="16"/>
      <c r="WJ47" s="16"/>
      <c r="WK47" s="16"/>
      <c r="WL47" s="16"/>
      <c r="WM47" s="16"/>
      <c r="WN47" s="16"/>
      <c r="WO47" s="16"/>
      <c r="WP47" s="16"/>
      <c r="WQ47" s="16"/>
      <c r="WR47" s="16"/>
      <c r="WS47" s="16"/>
      <c r="WT47" s="16"/>
      <c r="WU47" s="16"/>
      <c r="WV47" s="16"/>
      <c r="WW47" s="16"/>
      <c r="WX47" s="16"/>
      <c r="WY47" s="16"/>
      <c r="WZ47" s="16"/>
      <c r="XA47" s="16"/>
      <c r="XB47" s="16"/>
      <c r="XC47" s="16"/>
      <c r="XD47" s="16"/>
      <c r="XE47" s="16"/>
      <c r="XF47" s="16"/>
      <c r="XG47" s="16"/>
      <c r="XH47" s="16"/>
      <c r="XI47" s="16"/>
      <c r="XJ47" s="16"/>
      <c r="XK47" s="16"/>
      <c r="XL47" s="16"/>
      <c r="XM47" s="16"/>
      <c r="XN47" s="16"/>
      <c r="XO47" s="16"/>
      <c r="XP47" s="16"/>
      <c r="XQ47" s="16"/>
      <c r="XR47" s="16"/>
      <c r="XS47" s="16"/>
      <c r="XT47" s="16"/>
      <c r="XU47" s="16"/>
      <c r="XV47" s="16"/>
      <c r="XW47" s="16"/>
      <c r="XX47" s="16"/>
      <c r="XY47" s="16"/>
      <c r="XZ47" s="16"/>
      <c r="YA47" s="16"/>
      <c r="YB47" s="16"/>
      <c r="YC47" s="16"/>
      <c r="YD47" s="16"/>
      <c r="YE47" s="16"/>
      <c r="YF47" s="16"/>
      <c r="YG47" s="16"/>
      <c r="YH47" s="16"/>
      <c r="YI47" s="16"/>
      <c r="YJ47" s="16"/>
      <c r="YK47" s="16"/>
      <c r="YL47" s="16"/>
      <c r="YM47" s="16"/>
      <c r="YN47" s="16"/>
      <c r="YO47" s="16"/>
      <c r="YP47" s="16"/>
      <c r="YQ47" s="16"/>
      <c r="YR47" s="16"/>
      <c r="YS47" s="16"/>
      <c r="YT47" s="16"/>
      <c r="YU47" s="16"/>
      <c r="YV47" s="16"/>
      <c r="YW47" s="16"/>
      <c r="YX47" s="16"/>
      <c r="YY47" s="16"/>
      <c r="YZ47" s="16"/>
      <c r="ZA47" s="16"/>
      <c r="ZB47" s="16"/>
      <c r="ZC47" s="16"/>
      <c r="ZD47" s="16"/>
      <c r="ZE47" s="16"/>
      <c r="ZF47" s="16"/>
      <c r="ZG47" s="16"/>
      <c r="ZH47" s="16"/>
      <c r="ZI47" s="16"/>
      <c r="ZJ47" s="16"/>
      <c r="ZK47" s="16"/>
      <c r="ZL47" s="16"/>
      <c r="ZM47" s="16"/>
      <c r="ZN47" s="16"/>
      <c r="ZO47" s="16"/>
      <c r="ZP47" s="16"/>
      <c r="ZQ47" s="16"/>
      <c r="ZR47" s="16"/>
      <c r="ZS47" s="16"/>
      <c r="ZT47" s="16"/>
      <c r="ZU47" s="16"/>
      <c r="ZV47" s="16"/>
      <c r="ZW47" s="16"/>
      <c r="ZX47" s="16"/>
      <c r="ZY47" s="16"/>
      <c r="ZZ47" s="16"/>
      <c r="AAA47" s="16"/>
      <c r="AAB47" s="16"/>
      <c r="AAC47" s="16"/>
      <c r="AAD47" s="16"/>
      <c r="AAE47" s="16"/>
      <c r="AAF47" s="16"/>
      <c r="AAG47" s="16"/>
      <c r="AAH47" s="16"/>
      <c r="AAI47" s="16"/>
      <c r="AAJ47" s="16"/>
      <c r="AAK47" s="16"/>
      <c r="AAL47" s="16"/>
      <c r="AAM47" s="16"/>
      <c r="AAN47" s="16"/>
      <c r="AAO47" s="16"/>
      <c r="AAP47" s="16"/>
      <c r="AAQ47" s="16"/>
      <c r="AAR47" s="16"/>
      <c r="AAS47" s="16"/>
      <c r="AAT47" s="16"/>
      <c r="AAU47" s="16"/>
      <c r="AAV47" s="16"/>
      <c r="AAW47" s="16"/>
      <c r="AAX47" s="16"/>
      <c r="AAY47" s="16"/>
      <c r="AAZ47" s="16"/>
      <c r="ABA47" s="16"/>
      <c r="ABB47" s="16"/>
      <c r="ABC47" s="16"/>
      <c r="ABD47" s="16"/>
      <c r="ABE47" s="16"/>
      <c r="ABF47" s="16"/>
      <c r="ABG47" s="16"/>
      <c r="ABH47" s="16"/>
      <c r="ABI47" s="16"/>
      <c r="ABJ47" s="16"/>
      <c r="ABK47" s="16"/>
      <c r="ABL47" s="16"/>
      <c r="ABM47" s="16"/>
      <c r="ABN47" s="16"/>
      <c r="ABO47" s="16"/>
      <c r="ABP47" s="16"/>
      <c r="ABQ47" s="16"/>
      <c r="ABR47" s="16"/>
      <c r="ABS47" s="16"/>
      <c r="ABT47" s="16"/>
      <c r="ABU47" s="16"/>
      <c r="ABV47" s="16"/>
      <c r="ABW47" s="16"/>
      <c r="ABX47" s="16"/>
      <c r="ABY47" s="16"/>
      <c r="ABZ47" s="16"/>
      <c r="ACA47" s="16"/>
      <c r="ACB47" s="16"/>
      <c r="ACC47" s="16"/>
      <c r="ACD47" s="16"/>
      <c r="ACE47" s="16"/>
      <c r="ACF47" s="16"/>
      <c r="ACG47" s="16"/>
      <c r="ACH47" s="16"/>
      <c r="ACI47" s="16"/>
      <c r="ACJ47" s="16"/>
      <c r="ACK47" s="16"/>
      <c r="ACL47" s="16"/>
      <c r="ACM47" s="16"/>
      <c r="ACN47" s="16"/>
      <c r="ACO47" s="16"/>
      <c r="ACP47" s="16"/>
      <c r="ACQ47" s="16"/>
      <c r="ACR47" s="16"/>
      <c r="ACS47" s="16"/>
      <c r="ACT47" s="16"/>
      <c r="ACU47" s="16"/>
      <c r="ACV47" s="16"/>
      <c r="ACW47" s="16"/>
      <c r="ACX47" s="16"/>
      <c r="ACY47" s="16"/>
      <c r="ACZ47" s="16"/>
      <c r="ADA47" s="16"/>
      <c r="ADB47" s="16"/>
      <c r="ADC47" s="16"/>
      <c r="ADD47" s="16"/>
      <c r="ADE47" s="16"/>
      <c r="ADF47" s="16"/>
      <c r="ADG47" s="16"/>
      <c r="ADH47" s="16"/>
      <c r="ADI47" s="16"/>
      <c r="ADJ47" s="16"/>
      <c r="ADK47" s="16"/>
      <c r="ADL47" s="16"/>
      <c r="ADM47" s="16"/>
      <c r="ADN47" s="16"/>
      <c r="ADO47" s="16"/>
      <c r="ADP47" s="16"/>
      <c r="ADQ47" s="16"/>
      <c r="ADR47" s="16"/>
      <c r="ADS47" s="16"/>
      <c r="ADT47" s="16"/>
      <c r="ADU47" s="16"/>
      <c r="ADV47" s="16"/>
      <c r="ADW47" s="16"/>
      <c r="ADX47" s="16"/>
      <c r="ADY47" s="16"/>
      <c r="ADZ47" s="16"/>
      <c r="AEA47" s="16"/>
      <c r="AEB47" s="16"/>
      <c r="AEC47" s="16"/>
      <c r="AED47" s="16"/>
      <c r="AEE47" s="16"/>
      <c r="AEF47" s="16"/>
      <c r="AEG47" s="16"/>
      <c r="AEH47" s="16"/>
      <c r="AEI47" s="16"/>
      <c r="AEJ47" s="16"/>
      <c r="AEK47" s="16"/>
      <c r="AEL47" s="16"/>
      <c r="AEM47" s="16"/>
      <c r="AEN47" s="16"/>
      <c r="AEO47" s="16"/>
      <c r="AEP47" s="16"/>
      <c r="AEQ47" s="16"/>
      <c r="AER47" s="16"/>
      <c r="AES47" s="16"/>
      <c r="AET47" s="16"/>
      <c r="AEU47" s="16"/>
      <c r="AEV47" s="16"/>
      <c r="AEW47" s="16"/>
      <c r="AEX47" s="16"/>
      <c r="AEY47" s="16"/>
      <c r="AEZ47" s="16"/>
      <c r="AFA47" s="16"/>
      <c r="AFB47" s="16"/>
      <c r="AFC47" s="16"/>
      <c r="AFD47" s="16"/>
      <c r="AFE47" s="16"/>
      <c r="AFF47" s="16"/>
      <c r="AFG47" s="16"/>
      <c r="AFH47" s="16"/>
      <c r="AFI47" s="16"/>
      <c r="AFJ47" s="16"/>
      <c r="AFK47" s="16"/>
      <c r="AFL47" s="16"/>
      <c r="AFM47" s="16"/>
      <c r="AFN47" s="16"/>
      <c r="AFO47" s="16"/>
      <c r="AFP47" s="16"/>
      <c r="AFQ47" s="16"/>
      <c r="AFR47" s="16"/>
      <c r="AFS47" s="16"/>
      <c r="AFT47" s="16"/>
      <c r="AFU47" s="16"/>
      <c r="AFV47" s="16"/>
      <c r="AFW47" s="16"/>
      <c r="AFX47" s="16"/>
      <c r="AFY47" s="16"/>
      <c r="AFZ47" s="16"/>
      <c r="AGA47" s="16"/>
      <c r="AGB47" s="16"/>
      <c r="AGC47" s="16"/>
      <c r="AGD47" s="16"/>
      <c r="AGE47" s="16"/>
      <c r="AGF47" s="16"/>
      <c r="AGG47" s="16"/>
      <c r="AGH47" s="16"/>
      <c r="AGI47" s="16"/>
      <c r="AGJ47" s="16"/>
      <c r="AGK47" s="16"/>
      <c r="AGL47" s="16"/>
      <c r="AGM47" s="16"/>
      <c r="AGN47" s="16"/>
      <c r="AGO47" s="16"/>
      <c r="AGP47" s="16"/>
      <c r="AGQ47" s="16"/>
      <c r="AGR47" s="16"/>
      <c r="AGS47" s="16"/>
      <c r="AGT47" s="16"/>
      <c r="AGU47" s="16"/>
      <c r="AGV47" s="16"/>
      <c r="AGW47" s="16"/>
      <c r="AGX47" s="16"/>
      <c r="AGY47" s="16"/>
      <c r="AGZ47" s="16"/>
      <c r="AHA47" s="16"/>
      <c r="AHB47" s="16"/>
      <c r="AHC47" s="16"/>
      <c r="AHD47" s="16"/>
      <c r="AHE47" s="16"/>
      <c r="AHF47" s="16"/>
      <c r="AHG47" s="16"/>
      <c r="AHH47" s="16"/>
      <c r="AHI47" s="16"/>
      <c r="AHJ47" s="16"/>
      <c r="AHK47" s="16"/>
      <c r="AHL47" s="16"/>
      <c r="AHM47" s="16"/>
      <c r="AHN47" s="16"/>
      <c r="AHO47" s="16"/>
      <c r="AHP47" s="16"/>
      <c r="AHQ47" s="16"/>
      <c r="AHR47" s="16"/>
      <c r="AHS47" s="16"/>
      <c r="AHT47" s="16"/>
      <c r="AHU47" s="16"/>
      <c r="AHV47" s="16"/>
      <c r="AHW47" s="16"/>
      <c r="AHX47" s="16"/>
      <c r="AHY47" s="16"/>
      <c r="AHZ47" s="16"/>
      <c r="AIA47" s="16"/>
      <c r="AIB47" s="16"/>
      <c r="AIC47" s="16"/>
      <c r="AID47" s="16"/>
      <c r="AIE47" s="16"/>
      <c r="AIF47" s="16"/>
      <c r="AIG47" s="16"/>
      <c r="AIH47" s="16"/>
      <c r="AII47" s="16"/>
      <c r="AIJ47" s="16"/>
      <c r="AIK47" s="16"/>
      <c r="AIL47" s="16"/>
      <c r="AIM47" s="16"/>
      <c r="AIN47" s="16"/>
      <c r="AIO47" s="16"/>
      <c r="AIP47" s="16"/>
      <c r="AIQ47" s="16"/>
      <c r="AIR47" s="16"/>
      <c r="AIS47" s="16"/>
      <c r="AIT47" s="16"/>
      <c r="AIU47" s="16"/>
      <c r="AIV47" s="16"/>
      <c r="AIW47" s="16"/>
      <c r="AIX47" s="16"/>
      <c r="AIY47" s="16"/>
      <c r="AIZ47" s="16"/>
      <c r="AJA47" s="16"/>
      <c r="AJB47" s="16"/>
      <c r="AJC47" s="16"/>
      <c r="AJD47" s="16"/>
      <c r="AJE47" s="16"/>
      <c r="AJF47" s="16"/>
      <c r="AJG47" s="16"/>
      <c r="AJH47" s="16"/>
      <c r="AJI47" s="16"/>
      <c r="AJJ47" s="16"/>
      <c r="AJK47" s="16"/>
      <c r="AJL47" s="16"/>
      <c r="AJM47" s="16"/>
      <c r="AJN47" s="16"/>
      <c r="AJO47" s="16"/>
      <c r="AJP47" s="16"/>
      <c r="AJQ47" s="16"/>
      <c r="AJR47" s="16"/>
      <c r="AJS47" s="16"/>
      <c r="AJT47" s="16"/>
      <c r="AJU47" s="16"/>
      <c r="AJV47" s="16"/>
      <c r="AJW47" s="16"/>
      <c r="AJX47" s="16"/>
      <c r="AJY47" s="16"/>
      <c r="AJZ47" s="16"/>
      <c r="AKA47" s="16"/>
      <c r="AKB47" s="16"/>
      <c r="AKC47" s="16"/>
      <c r="AKD47" s="16"/>
      <c r="AKE47" s="16"/>
      <c r="AKF47" s="16"/>
      <c r="AKG47" s="16"/>
      <c r="AKH47" s="16"/>
      <c r="AKI47" s="16"/>
      <c r="AKJ47" s="16"/>
      <c r="AKK47" s="16"/>
      <c r="AKL47" s="16"/>
      <c r="AKM47" s="16"/>
      <c r="AKN47" s="16"/>
      <c r="AKO47" s="16"/>
      <c r="AKP47" s="16"/>
      <c r="AKQ47" s="16"/>
      <c r="AKR47" s="16"/>
      <c r="AKS47" s="16"/>
      <c r="AKT47" s="16"/>
      <c r="AKU47" s="16"/>
      <c r="AKV47" s="16"/>
      <c r="AKW47" s="16"/>
      <c r="AKX47" s="16"/>
      <c r="AKY47" s="16"/>
      <c r="AKZ47" s="16"/>
      <c r="ALA47" s="16"/>
      <c r="ALB47" s="16"/>
      <c r="ALC47" s="16"/>
      <c r="ALD47" s="16"/>
      <c r="ALE47" s="16"/>
      <c r="ALF47" s="16"/>
      <c r="ALG47" s="16"/>
      <c r="ALH47" s="16"/>
      <c r="ALI47" s="16"/>
      <c r="ALJ47" s="16"/>
      <c r="ALK47" s="16"/>
      <c r="ALL47" s="16"/>
    </row>
    <row r="48" spans="1:1000" customFormat="1" ht="12.75" x14ac:dyDescent="0.2">
      <c r="A48" s="41" t="str">
        <f ca="1">IF(_xll.TM1RPTELLEV($H$40,$H48)=0,"Root",IF(OR(_xll.ELLEV($B$10,$H48)=0,_xll.TM1RPTELLEV($H$40,$H48)+1&gt;=VALUE($L$29)),"Base","Default"))</f>
        <v>Default</v>
      </c>
      <c r="B48" s="16"/>
      <c r="C48" s="16" t="str">
        <f ca="1">_xll.DBRW($G$16,$H48,C$38)</f>
        <v>1</v>
      </c>
      <c r="D48" s="16">
        <f ca="1">_xll.DBRW($D$16,E$7,$H$33,$E$9,$H48,$D$11,$H$34,$D$38)</f>
        <v>0</v>
      </c>
      <c r="E48" s="25">
        <f ca="1">_xll.DBRW($E$16,E$7,$H$33,$E$9,$H48,$D$11,E$38,E$12,E$13)</f>
        <v>0</v>
      </c>
      <c r="F48" s="22"/>
      <c r="G48" s="44" t="str">
        <f ca="1">_xll.DBRW($G$16,$H48,G$13)&amp;IF(_xll.ELLEV($B$10,$H48)&lt;&gt;0,"",IF($D48&lt;&gt;0,"Annual",IF($E48&lt;&gt;0,"LID","")))</f>
        <v/>
      </c>
      <c r="H48" s="117" t="s">
        <v>150</v>
      </c>
      <c r="I48" s="46">
        <f ca="1">_xll.DBRW($B$16,I$7,$H$33,$D$9,$H48,$D$11,I$12,I$13)</f>
        <v>36090258.126298293</v>
      </c>
      <c r="J48" s="46">
        <f ca="1">_xll.DBRW($B$16,J$7,$H$33,$D$9,$H48,$D$11,J$12,J$13)</f>
        <v>37552739.000341676</v>
      </c>
      <c r="K48" s="46">
        <f ca="1">_xll.DBRW($B$16,K$7,$H$33,$D$9,$H48,$D$11,K$12,K$13)</f>
        <v>37856155.129312322</v>
      </c>
      <c r="L48" s="46">
        <f ca="1">_xll.DBRW($B$16,L$7,$H$33,$D$9,$H48,$D$11,L$12,L$13)</f>
        <v>40499063.159312323</v>
      </c>
      <c r="M48" s="46">
        <f ca="1">_xll.DBRW($B$16,M$7,$H$33,$D$9,$H48,$D$11,M$12,M$13)</f>
        <v>41999790.399622686</v>
      </c>
      <c r="N48" s="46">
        <f ca="1">_xll.DBRW($B$16,N$7,$H$33,$D$9,$H48,$D$11,N$12,N$13)</f>
        <v>42542395.978601351</v>
      </c>
      <c r="O48" s="46">
        <f ca="1">_xll.DBRW($B$16,O$7,$H$33,$D$9,$H48,$D$11,O$12,O$13)</f>
        <v>42703097.13095589</v>
      </c>
      <c r="P48" s="46">
        <f ca="1">_xll.DBRW($B$16,P$7,$H$33,$D$9,$H48,$D$11,P$12,P$13)</f>
        <v>43335673.780998155</v>
      </c>
      <c r="Q48" s="46">
        <f ca="1">_xll.DBRW($B$16,Q$7,$H$33,$D$9,$H48,$D$11,Q$12,Q$13)</f>
        <v>43812048.669590041</v>
      </c>
      <c r="R48" s="46">
        <f ca="1">_xll.DBRW($B$16,R$7,$H$33,$D$9,$H48,$D$11,R$12,R$13)</f>
        <v>44743964.43283771</v>
      </c>
      <c r="S48" s="46">
        <f ca="1">_xll.DBRW($B$16,S$7,$H$33,$D$9,$H48,$D$11,S$12,S$13)</f>
        <v>45171725.56307663</v>
      </c>
      <c r="T48" s="46">
        <f ca="1">_xll.DBRW($B$16,T$7,$H$33,$D$9,$H48,$D$11,T$12,T$13)</f>
        <v>46016946.446883269</v>
      </c>
      <c r="U48" s="46">
        <f ca="1">_xll.DBRW($B$16,U$7,$H$33,$D$9,$H48,$D$11,U$12,U$13)</f>
        <v>46492230.277494371</v>
      </c>
      <c r="V48" s="16"/>
      <c r="W48" s="46" t="str">
        <f ca="1">_xll.DBRW($B$16,W$7,$H$33,$D$9,$H48,$D$11,W$12,W$13)</f>
        <v>*KEY_ERR</v>
      </c>
      <c r="X48" s="99" t="e">
        <f t="shared" ca="1" si="6"/>
        <v>#VALUE!</v>
      </c>
      <c r="Y48" s="16"/>
      <c r="Z48" s="46" t="str">
        <f ca="1">_xll.DBRW($B$16,Z$7,$H$33,$D$9,$H48,$D$11,Z$12,Z$13)</f>
        <v>*KEY_ERR</v>
      </c>
      <c r="AA48" s="99" t="e">
        <f t="shared" ca="1" si="7"/>
        <v>#VALUE!</v>
      </c>
      <c r="AB48" s="16"/>
      <c r="AC48" s="109" t="str">
        <f ca="1">_xll.DBRW($B$16,AC$7,$H$33,$D$9,$H48,$D$11,AC$12,AC$13)</f>
        <v>*KEY_ERR</v>
      </c>
      <c r="AD48" s="109" t="str">
        <f ca="1">_xll.DBRW($B$16,AD$7,$H$33,$D$9,$H48,$D$11,AD$12,AD$13)</f>
        <v>*KEY_ERR</v>
      </c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16"/>
      <c r="DU48" s="16"/>
      <c r="DV48" s="16"/>
      <c r="DW48" s="16"/>
      <c r="DX48" s="16"/>
      <c r="DY48" s="16"/>
      <c r="DZ48" s="16"/>
      <c r="EA48" s="16"/>
      <c r="EB48" s="16"/>
      <c r="EC48" s="16"/>
      <c r="ED48" s="16"/>
      <c r="EE48" s="16"/>
      <c r="EF48" s="16"/>
      <c r="EG48" s="16"/>
      <c r="EH48" s="16"/>
      <c r="EI48" s="16"/>
      <c r="EJ48" s="16"/>
      <c r="EK48" s="16"/>
      <c r="EL48" s="16"/>
      <c r="EM48" s="16"/>
      <c r="EN48" s="16"/>
      <c r="EO48" s="16"/>
      <c r="EP48" s="16"/>
      <c r="EQ48" s="16"/>
      <c r="ER48" s="16"/>
      <c r="ES48" s="16"/>
      <c r="ET48" s="16"/>
      <c r="EU48" s="16"/>
      <c r="EV48" s="16"/>
      <c r="EW48" s="16"/>
      <c r="EX48" s="16"/>
      <c r="EY48" s="16"/>
      <c r="EZ48" s="16"/>
      <c r="FA48" s="16"/>
      <c r="FB48" s="16"/>
      <c r="FC48" s="16"/>
      <c r="FD48" s="16"/>
      <c r="FE48" s="16"/>
      <c r="FF48" s="16"/>
      <c r="FG48" s="16"/>
      <c r="FH48" s="16"/>
      <c r="FI48" s="16"/>
      <c r="FJ48" s="16"/>
      <c r="FK48" s="16"/>
      <c r="FL48" s="16"/>
      <c r="FM48" s="16"/>
      <c r="FN48" s="16"/>
      <c r="FO48" s="16"/>
      <c r="FP48" s="16"/>
      <c r="FQ48" s="16"/>
      <c r="FR48" s="16"/>
      <c r="FS48" s="16"/>
      <c r="FT48" s="16"/>
      <c r="FU48" s="16"/>
      <c r="FV48" s="16"/>
      <c r="FW48" s="16"/>
      <c r="FX48" s="16"/>
      <c r="FY48" s="16"/>
      <c r="FZ48" s="16"/>
      <c r="GA48" s="16"/>
      <c r="GB48" s="16"/>
      <c r="GC48" s="16"/>
      <c r="GD48" s="16"/>
      <c r="GE48" s="16"/>
      <c r="GF48" s="16"/>
      <c r="GG48" s="16"/>
      <c r="GH48" s="16"/>
      <c r="GI48" s="16"/>
      <c r="GJ48" s="16"/>
      <c r="GK48" s="16"/>
      <c r="GL48" s="16"/>
      <c r="GM48" s="16"/>
      <c r="GN48" s="16"/>
      <c r="GO48" s="16"/>
      <c r="GP48" s="16"/>
      <c r="GQ48" s="16"/>
      <c r="GR48" s="16"/>
      <c r="GS48" s="16"/>
      <c r="GT48" s="16"/>
      <c r="GU48" s="16"/>
      <c r="GV48" s="16"/>
      <c r="GW48" s="16"/>
      <c r="GX48" s="16"/>
      <c r="GY48" s="16"/>
      <c r="GZ48" s="16"/>
      <c r="HA48" s="16"/>
      <c r="HB48" s="16"/>
      <c r="HC48" s="16"/>
      <c r="HD48" s="16"/>
      <c r="HE48" s="16"/>
      <c r="HF48" s="16"/>
      <c r="HG48" s="16"/>
      <c r="HH48" s="16"/>
      <c r="HI48" s="16"/>
      <c r="HJ48" s="16"/>
      <c r="HK48" s="16"/>
      <c r="HL48" s="16"/>
      <c r="HM48" s="16"/>
      <c r="HN48" s="16"/>
      <c r="HO48" s="16"/>
      <c r="HP48" s="16"/>
      <c r="HQ48" s="16"/>
      <c r="HR48" s="16"/>
      <c r="HS48" s="16"/>
      <c r="HT48" s="16"/>
      <c r="HU48" s="16"/>
      <c r="HV48" s="16"/>
      <c r="HW48" s="16"/>
      <c r="HX48" s="16"/>
      <c r="HY48" s="16"/>
      <c r="HZ48" s="16"/>
      <c r="IA48" s="16"/>
      <c r="IB48" s="16"/>
      <c r="IC48" s="16"/>
      <c r="ID48" s="16"/>
      <c r="IE48" s="16"/>
      <c r="IF48" s="16"/>
      <c r="IG48" s="16"/>
      <c r="IH48" s="16"/>
      <c r="II48" s="16"/>
      <c r="IJ48" s="16"/>
      <c r="IK48" s="16"/>
      <c r="IL48" s="16"/>
      <c r="IM48" s="16"/>
      <c r="IN48" s="16"/>
      <c r="IO48" s="16"/>
      <c r="IP48" s="16"/>
      <c r="IQ48" s="16"/>
      <c r="IR48" s="16"/>
      <c r="IS48" s="16"/>
      <c r="IT48" s="16"/>
      <c r="IU48" s="16"/>
      <c r="IV48" s="16"/>
      <c r="IW48" s="16"/>
      <c r="IX48" s="16"/>
      <c r="IY48" s="16"/>
      <c r="IZ48" s="16"/>
      <c r="JA48" s="16"/>
      <c r="JB48" s="16"/>
      <c r="JC48" s="16"/>
      <c r="JD48" s="16"/>
      <c r="JE48" s="16"/>
      <c r="JF48" s="16"/>
      <c r="JG48" s="16"/>
      <c r="JH48" s="16"/>
      <c r="JI48" s="16"/>
      <c r="JJ48" s="16"/>
      <c r="JK48" s="16"/>
      <c r="JL48" s="16"/>
      <c r="JM48" s="16"/>
      <c r="JN48" s="16"/>
      <c r="JO48" s="16"/>
      <c r="JP48" s="16"/>
      <c r="JQ48" s="16"/>
      <c r="JR48" s="16"/>
      <c r="JS48" s="16"/>
      <c r="JT48" s="16"/>
      <c r="JU48" s="16"/>
      <c r="JV48" s="16"/>
      <c r="JW48" s="16"/>
      <c r="JX48" s="16"/>
      <c r="JY48" s="16"/>
      <c r="JZ48" s="16"/>
      <c r="KA48" s="16"/>
      <c r="KB48" s="16"/>
      <c r="KC48" s="16"/>
      <c r="KD48" s="16"/>
      <c r="KE48" s="16"/>
      <c r="KF48" s="16"/>
      <c r="KG48" s="16"/>
      <c r="KH48" s="16"/>
      <c r="KI48" s="16"/>
      <c r="KJ48" s="16"/>
      <c r="KK48" s="16"/>
      <c r="KL48" s="16"/>
      <c r="KM48" s="16"/>
      <c r="KN48" s="16"/>
      <c r="KO48" s="16"/>
      <c r="KP48" s="16"/>
      <c r="KQ48" s="16"/>
      <c r="KR48" s="16"/>
      <c r="KS48" s="16"/>
      <c r="KT48" s="16"/>
      <c r="KU48" s="16"/>
      <c r="KV48" s="16"/>
      <c r="KW48" s="16"/>
      <c r="KX48" s="16"/>
      <c r="KY48" s="16"/>
      <c r="KZ48" s="16"/>
      <c r="LA48" s="16"/>
      <c r="LB48" s="16"/>
      <c r="LC48" s="16"/>
      <c r="LD48" s="16"/>
      <c r="LE48" s="16"/>
      <c r="LF48" s="16"/>
      <c r="LG48" s="16"/>
      <c r="LH48" s="16"/>
      <c r="LI48" s="16"/>
      <c r="LJ48" s="16"/>
      <c r="LK48" s="16"/>
      <c r="LL48" s="16"/>
      <c r="LM48" s="16"/>
      <c r="LN48" s="16"/>
      <c r="LO48" s="16"/>
      <c r="LP48" s="16"/>
      <c r="LQ48" s="16"/>
      <c r="LR48" s="16"/>
      <c r="LS48" s="16"/>
      <c r="LT48" s="16"/>
      <c r="LU48" s="16"/>
      <c r="LV48" s="16"/>
      <c r="LW48" s="16"/>
      <c r="LX48" s="16"/>
      <c r="LY48" s="16"/>
      <c r="LZ48" s="16"/>
      <c r="MA48" s="16"/>
      <c r="MB48" s="16"/>
      <c r="MC48" s="16"/>
      <c r="MD48" s="16"/>
      <c r="ME48" s="16"/>
      <c r="MF48" s="16"/>
      <c r="MG48" s="16"/>
      <c r="MH48" s="16"/>
      <c r="MI48" s="16"/>
      <c r="MJ48" s="16"/>
      <c r="MK48" s="16"/>
      <c r="ML48" s="16"/>
      <c r="MM48" s="16"/>
      <c r="MN48" s="16"/>
      <c r="MO48" s="16"/>
      <c r="MP48" s="16"/>
      <c r="MQ48" s="16"/>
      <c r="MR48" s="16"/>
      <c r="MS48" s="16"/>
      <c r="MT48" s="16"/>
      <c r="MU48" s="16"/>
      <c r="MV48" s="16"/>
      <c r="MW48" s="16"/>
      <c r="MX48" s="16"/>
      <c r="MY48" s="16"/>
      <c r="MZ48" s="16"/>
      <c r="NA48" s="16"/>
      <c r="NB48" s="16"/>
      <c r="NC48" s="16"/>
      <c r="ND48" s="16"/>
      <c r="NE48" s="16"/>
      <c r="NF48" s="16"/>
      <c r="NG48" s="16"/>
      <c r="NH48" s="16"/>
      <c r="NI48" s="16"/>
      <c r="NJ48" s="16"/>
      <c r="NK48" s="16"/>
      <c r="NL48" s="16"/>
      <c r="NM48" s="16"/>
      <c r="NN48" s="16"/>
      <c r="NO48" s="16"/>
      <c r="NP48" s="16"/>
      <c r="NQ48" s="16"/>
      <c r="NR48" s="16"/>
      <c r="NS48" s="16"/>
      <c r="NT48" s="16"/>
      <c r="NU48" s="16"/>
      <c r="NV48" s="16"/>
      <c r="NW48" s="16"/>
      <c r="NX48" s="16"/>
      <c r="NY48" s="16"/>
      <c r="NZ48" s="16"/>
      <c r="OA48" s="16"/>
      <c r="OB48" s="16"/>
      <c r="OC48" s="16"/>
      <c r="OD48" s="16"/>
      <c r="OE48" s="16"/>
      <c r="OF48" s="16"/>
      <c r="OG48" s="16"/>
      <c r="OH48" s="16"/>
      <c r="OI48" s="16"/>
      <c r="OJ48" s="16"/>
      <c r="OK48" s="16"/>
      <c r="OL48" s="16"/>
      <c r="OM48" s="16"/>
      <c r="ON48" s="16"/>
      <c r="OO48" s="16"/>
      <c r="OP48" s="16"/>
      <c r="OQ48" s="16"/>
      <c r="OR48" s="16"/>
      <c r="OS48" s="16"/>
      <c r="OT48" s="16"/>
      <c r="OU48" s="16"/>
      <c r="OV48" s="16"/>
      <c r="OW48" s="16"/>
      <c r="OX48" s="16"/>
      <c r="OY48" s="16"/>
      <c r="OZ48" s="16"/>
      <c r="PA48" s="16"/>
      <c r="PB48" s="16"/>
      <c r="PC48" s="16"/>
      <c r="PD48" s="16"/>
      <c r="PE48" s="16"/>
      <c r="PF48" s="16"/>
      <c r="PG48" s="16"/>
      <c r="PH48" s="16"/>
      <c r="PI48" s="16"/>
      <c r="PJ48" s="16"/>
      <c r="PK48" s="16"/>
      <c r="PL48" s="16"/>
      <c r="PM48" s="16"/>
      <c r="PN48" s="16"/>
      <c r="PO48" s="16"/>
      <c r="PP48" s="16"/>
      <c r="PQ48" s="16"/>
      <c r="PR48" s="16"/>
      <c r="PS48" s="16"/>
      <c r="PT48" s="16"/>
      <c r="PU48" s="16"/>
      <c r="PV48" s="16"/>
      <c r="PW48" s="16"/>
      <c r="PX48" s="16"/>
      <c r="PY48" s="16"/>
      <c r="PZ48" s="16"/>
      <c r="QA48" s="16"/>
      <c r="QB48" s="16"/>
      <c r="QC48" s="16"/>
      <c r="QD48" s="16"/>
      <c r="QE48" s="16"/>
      <c r="QF48" s="16"/>
      <c r="QG48" s="16"/>
      <c r="QH48" s="16"/>
      <c r="QI48" s="16"/>
      <c r="QJ48" s="16"/>
      <c r="QK48" s="16"/>
      <c r="QL48" s="16"/>
      <c r="QM48" s="16"/>
      <c r="QN48" s="16"/>
      <c r="QO48" s="16"/>
      <c r="QP48" s="16"/>
      <c r="QQ48" s="16"/>
      <c r="QR48" s="16"/>
      <c r="QS48" s="16"/>
      <c r="QT48" s="16"/>
      <c r="QU48" s="16"/>
      <c r="QV48" s="16"/>
      <c r="QW48" s="16"/>
      <c r="QX48" s="16"/>
      <c r="QY48" s="16"/>
      <c r="QZ48" s="16"/>
      <c r="RA48" s="16"/>
      <c r="RB48" s="16"/>
      <c r="RC48" s="16"/>
      <c r="RD48" s="16"/>
      <c r="RE48" s="16"/>
      <c r="RF48" s="16"/>
      <c r="RG48" s="16"/>
      <c r="RH48" s="16"/>
      <c r="RI48" s="16"/>
      <c r="RJ48" s="16"/>
      <c r="RK48" s="16"/>
      <c r="RL48" s="16"/>
      <c r="RM48" s="16"/>
      <c r="RN48" s="16"/>
      <c r="RO48" s="16"/>
      <c r="RP48" s="16"/>
      <c r="RQ48" s="16"/>
      <c r="RR48" s="16"/>
      <c r="RS48" s="16"/>
      <c r="RT48" s="16"/>
      <c r="RU48" s="16"/>
      <c r="RV48" s="16"/>
      <c r="RW48" s="16"/>
      <c r="RX48" s="16"/>
      <c r="RY48" s="16"/>
      <c r="RZ48" s="16"/>
      <c r="SA48" s="16"/>
      <c r="SB48" s="16"/>
      <c r="SC48" s="16"/>
      <c r="SD48" s="16"/>
      <c r="SE48" s="16"/>
      <c r="SF48" s="16"/>
      <c r="SG48" s="16"/>
      <c r="SH48" s="16"/>
      <c r="SI48" s="16"/>
      <c r="SJ48" s="16"/>
      <c r="SK48" s="16"/>
      <c r="SL48" s="16"/>
      <c r="SM48" s="16"/>
      <c r="SN48" s="16"/>
      <c r="SO48" s="16"/>
      <c r="SP48" s="16"/>
      <c r="SQ48" s="16"/>
      <c r="SR48" s="16"/>
      <c r="SS48" s="16"/>
      <c r="ST48" s="16"/>
      <c r="SU48" s="16"/>
      <c r="SV48" s="16"/>
      <c r="SW48" s="16"/>
      <c r="SX48" s="16"/>
      <c r="SY48" s="16"/>
      <c r="SZ48" s="16"/>
      <c r="TA48" s="16"/>
      <c r="TB48" s="16"/>
      <c r="TC48" s="16"/>
      <c r="TD48" s="16"/>
      <c r="TE48" s="16"/>
      <c r="TF48" s="16"/>
      <c r="TG48" s="16"/>
      <c r="TH48" s="16"/>
      <c r="TI48" s="16"/>
      <c r="TJ48" s="16"/>
      <c r="TK48" s="16"/>
      <c r="TL48" s="16"/>
      <c r="TM48" s="16"/>
      <c r="TN48" s="16"/>
      <c r="TO48" s="16"/>
      <c r="TP48" s="16"/>
      <c r="TQ48" s="16"/>
      <c r="TR48" s="16"/>
      <c r="TS48" s="16"/>
      <c r="TT48" s="16"/>
      <c r="TU48" s="16"/>
      <c r="TV48" s="16"/>
      <c r="TW48" s="16"/>
      <c r="TX48" s="16"/>
      <c r="TY48" s="16"/>
      <c r="TZ48" s="16"/>
      <c r="UA48" s="16"/>
      <c r="UB48" s="16"/>
      <c r="UC48" s="16"/>
      <c r="UD48" s="16"/>
      <c r="UE48" s="16"/>
      <c r="UF48" s="16"/>
      <c r="UG48" s="16"/>
      <c r="UH48" s="16"/>
      <c r="UI48" s="16"/>
      <c r="UJ48" s="16"/>
      <c r="UK48" s="16"/>
      <c r="UL48" s="16"/>
      <c r="UM48" s="16"/>
      <c r="UN48" s="16"/>
      <c r="UO48" s="16"/>
      <c r="UP48" s="16"/>
      <c r="UQ48" s="16"/>
      <c r="UR48" s="16"/>
      <c r="US48" s="16"/>
      <c r="UT48" s="16"/>
      <c r="UU48" s="16"/>
      <c r="UV48" s="16"/>
      <c r="UW48" s="16"/>
      <c r="UX48" s="16"/>
      <c r="UY48" s="16"/>
      <c r="UZ48" s="16"/>
      <c r="VA48" s="16"/>
      <c r="VB48" s="16"/>
      <c r="VC48" s="16"/>
      <c r="VD48" s="16"/>
      <c r="VE48" s="16"/>
      <c r="VF48" s="16"/>
      <c r="VG48" s="16"/>
      <c r="VH48" s="16"/>
      <c r="VI48" s="16"/>
      <c r="VJ48" s="16"/>
      <c r="VK48" s="16"/>
      <c r="VL48" s="16"/>
      <c r="VM48" s="16"/>
      <c r="VN48" s="16"/>
      <c r="VO48" s="16"/>
      <c r="VP48" s="16"/>
      <c r="VQ48" s="16"/>
      <c r="VR48" s="16"/>
      <c r="VS48" s="16"/>
      <c r="VT48" s="16"/>
      <c r="VU48" s="16"/>
      <c r="VV48" s="16"/>
      <c r="VW48" s="16"/>
      <c r="VX48" s="16"/>
      <c r="VY48" s="16"/>
      <c r="VZ48" s="16"/>
      <c r="WA48" s="16"/>
      <c r="WB48" s="16"/>
      <c r="WC48" s="16"/>
      <c r="WD48" s="16"/>
      <c r="WE48" s="16"/>
      <c r="WF48" s="16"/>
      <c r="WG48" s="16"/>
      <c r="WH48" s="16"/>
      <c r="WI48" s="16"/>
      <c r="WJ48" s="16"/>
      <c r="WK48" s="16"/>
      <c r="WL48" s="16"/>
      <c r="WM48" s="16"/>
      <c r="WN48" s="16"/>
      <c r="WO48" s="16"/>
      <c r="WP48" s="16"/>
      <c r="WQ48" s="16"/>
      <c r="WR48" s="16"/>
      <c r="WS48" s="16"/>
      <c r="WT48" s="16"/>
      <c r="WU48" s="16"/>
      <c r="WV48" s="16"/>
      <c r="WW48" s="16"/>
      <c r="WX48" s="16"/>
      <c r="WY48" s="16"/>
      <c r="WZ48" s="16"/>
      <c r="XA48" s="16"/>
      <c r="XB48" s="16"/>
      <c r="XC48" s="16"/>
      <c r="XD48" s="16"/>
      <c r="XE48" s="16"/>
      <c r="XF48" s="16"/>
      <c r="XG48" s="16"/>
      <c r="XH48" s="16"/>
      <c r="XI48" s="16"/>
      <c r="XJ48" s="16"/>
      <c r="XK48" s="16"/>
      <c r="XL48" s="16"/>
      <c r="XM48" s="16"/>
      <c r="XN48" s="16"/>
      <c r="XO48" s="16"/>
      <c r="XP48" s="16"/>
      <c r="XQ48" s="16"/>
      <c r="XR48" s="16"/>
      <c r="XS48" s="16"/>
      <c r="XT48" s="16"/>
      <c r="XU48" s="16"/>
      <c r="XV48" s="16"/>
      <c r="XW48" s="16"/>
      <c r="XX48" s="16"/>
      <c r="XY48" s="16"/>
      <c r="XZ48" s="16"/>
      <c r="YA48" s="16"/>
      <c r="YB48" s="16"/>
      <c r="YC48" s="16"/>
      <c r="YD48" s="16"/>
      <c r="YE48" s="16"/>
      <c r="YF48" s="16"/>
      <c r="YG48" s="16"/>
      <c r="YH48" s="16"/>
      <c r="YI48" s="16"/>
      <c r="YJ48" s="16"/>
      <c r="YK48" s="16"/>
      <c r="YL48" s="16"/>
      <c r="YM48" s="16"/>
      <c r="YN48" s="16"/>
      <c r="YO48" s="16"/>
      <c r="YP48" s="16"/>
      <c r="YQ48" s="16"/>
      <c r="YR48" s="16"/>
      <c r="YS48" s="16"/>
      <c r="YT48" s="16"/>
      <c r="YU48" s="16"/>
      <c r="YV48" s="16"/>
      <c r="YW48" s="16"/>
      <c r="YX48" s="16"/>
      <c r="YY48" s="16"/>
      <c r="YZ48" s="16"/>
      <c r="ZA48" s="16"/>
      <c r="ZB48" s="16"/>
      <c r="ZC48" s="16"/>
      <c r="ZD48" s="16"/>
      <c r="ZE48" s="16"/>
      <c r="ZF48" s="16"/>
      <c r="ZG48" s="16"/>
      <c r="ZH48" s="16"/>
      <c r="ZI48" s="16"/>
      <c r="ZJ48" s="16"/>
      <c r="ZK48" s="16"/>
      <c r="ZL48" s="16"/>
      <c r="ZM48" s="16"/>
      <c r="ZN48" s="16"/>
      <c r="ZO48" s="16"/>
      <c r="ZP48" s="16"/>
      <c r="ZQ48" s="16"/>
      <c r="ZR48" s="16"/>
      <c r="ZS48" s="16"/>
      <c r="ZT48" s="16"/>
      <c r="ZU48" s="16"/>
      <c r="ZV48" s="16"/>
      <c r="ZW48" s="16"/>
      <c r="ZX48" s="16"/>
      <c r="ZY48" s="16"/>
      <c r="ZZ48" s="16"/>
      <c r="AAA48" s="16"/>
      <c r="AAB48" s="16"/>
      <c r="AAC48" s="16"/>
      <c r="AAD48" s="16"/>
      <c r="AAE48" s="16"/>
      <c r="AAF48" s="16"/>
      <c r="AAG48" s="16"/>
      <c r="AAH48" s="16"/>
      <c r="AAI48" s="16"/>
      <c r="AAJ48" s="16"/>
      <c r="AAK48" s="16"/>
      <c r="AAL48" s="16"/>
      <c r="AAM48" s="16"/>
      <c r="AAN48" s="16"/>
      <c r="AAO48" s="16"/>
      <c r="AAP48" s="16"/>
      <c r="AAQ48" s="16"/>
      <c r="AAR48" s="16"/>
      <c r="AAS48" s="16"/>
      <c r="AAT48" s="16"/>
      <c r="AAU48" s="16"/>
      <c r="AAV48" s="16"/>
      <c r="AAW48" s="16"/>
      <c r="AAX48" s="16"/>
      <c r="AAY48" s="16"/>
      <c r="AAZ48" s="16"/>
      <c r="ABA48" s="16"/>
      <c r="ABB48" s="16"/>
      <c r="ABC48" s="16"/>
      <c r="ABD48" s="16"/>
      <c r="ABE48" s="16"/>
      <c r="ABF48" s="16"/>
      <c r="ABG48" s="16"/>
      <c r="ABH48" s="16"/>
      <c r="ABI48" s="16"/>
      <c r="ABJ48" s="16"/>
      <c r="ABK48" s="16"/>
      <c r="ABL48" s="16"/>
      <c r="ABM48" s="16"/>
      <c r="ABN48" s="16"/>
      <c r="ABO48" s="16"/>
      <c r="ABP48" s="16"/>
      <c r="ABQ48" s="16"/>
      <c r="ABR48" s="16"/>
      <c r="ABS48" s="16"/>
      <c r="ABT48" s="16"/>
      <c r="ABU48" s="16"/>
      <c r="ABV48" s="16"/>
      <c r="ABW48" s="16"/>
      <c r="ABX48" s="16"/>
      <c r="ABY48" s="16"/>
      <c r="ABZ48" s="16"/>
      <c r="ACA48" s="16"/>
      <c r="ACB48" s="16"/>
      <c r="ACC48" s="16"/>
      <c r="ACD48" s="16"/>
      <c r="ACE48" s="16"/>
      <c r="ACF48" s="16"/>
      <c r="ACG48" s="16"/>
      <c r="ACH48" s="16"/>
      <c r="ACI48" s="16"/>
      <c r="ACJ48" s="16"/>
      <c r="ACK48" s="16"/>
      <c r="ACL48" s="16"/>
      <c r="ACM48" s="16"/>
      <c r="ACN48" s="16"/>
      <c r="ACO48" s="16"/>
      <c r="ACP48" s="16"/>
      <c r="ACQ48" s="16"/>
      <c r="ACR48" s="16"/>
      <c r="ACS48" s="16"/>
      <c r="ACT48" s="16"/>
      <c r="ACU48" s="16"/>
      <c r="ACV48" s="16"/>
      <c r="ACW48" s="16"/>
      <c r="ACX48" s="16"/>
      <c r="ACY48" s="16"/>
      <c r="ACZ48" s="16"/>
      <c r="ADA48" s="16"/>
      <c r="ADB48" s="16"/>
      <c r="ADC48" s="16"/>
      <c r="ADD48" s="16"/>
      <c r="ADE48" s="16"/>
      <c r="ADF48" s="16"/>
      <c r="ADG48" s="16"/>
      <c r="ADH48" s="16"/>
      <c r="ADI48" s="16"/>
      <c r="ADJ48" s="16"/>
      <c r="ADK48" s="16"/>
      <c r="ADL48" s="16"/>
      <c r="ADM48" s="16"/>
      <c r="ADN48" s="16"/>
      <c r="ADO48" s="16"/>
      <c r="ADP48" s="16"/>
      <c r="ADQ48" s="16"/>
      <c r="ADR48" s="16"/>
      <c r="ADS48" s="16"/>
      <c r="ADT48" s="16"/>
      <c r="ADU48" s="16"/>
      <c r="ADV48" s="16"/>
      <c r="ADW48" s="16"/>
      <c r="ADX48" s="16"/>
      <c r="ADY48" s="16"/>
      <c r="ADZ48" s="16"/>
      <c r="AEA48" s="16"/>
      <c r="AEB48" s="16"/>
      <c r="AEC48" s="16"/>
      <c r="AED48" s="16"/>
      <c r="AEE48" s="16"/>
      <c r="AEF48" s="16"/>
      <c r="AEG48" s="16"/>
      <c r="AEH48" s="16"/>
      <c r="AEI48" s="16"/>
      <c r="AEJ48" s="16"/>
      <c r="AEK48" s="16"/>
      <c r="AEL48" s="16"/>
      <c r="AEM48" s="16"/>
      <c r="AEN48" s="16"/>
      <c r="AEO48" s="16"/>
      <c r="AEP48" s="16"/>
      <c r="AEQ48" s="16"/>
      <c r="AER48" s="16"/>
      <c r="AES48" s="16"/>
      <c r="AET48" s="16"/>
      <c r="AEU48" s="16"/>
      <c r="AEV48" s="16"/>
      <c r="AEW48" s="16"/>
      <c r="AEX48" s="16"/>
      <c r="AEY48" s="16"/>
      <c r="AEZ48" s="16"/>
      <c r="AFA48" s="16"/>
      <c r="AFB48" s="16"/>
      <c r="AFC48" s="16"/>
      <c r="AFD48" s="16"/>
      <c r="AFE48" s="16"/>
      <c r="AFF48" s="16"/>
      <c r="AFG48" s="16"/>
      <c r="AFH48" s="16"/>
      <c r="AFI48" s="16"/>
      <c r="AFJ48" s="16"/>
      <c r="AFK48" s="16"/>
      <c r="AFL48" s="16"/>
      <c r="AFM48" s="16"/>
      <c r="AFN48" s="16"/>
      <c r="AFO48" s="16"/>
      <c r="AFP48" s="16"/>
      <c r="AFQ48" s="16"/>
      <c r="AFR48" s="16"/>
      <c r="AFS48" s="16"/>
      <c r="AFT48" s="16"/>
      <c r="AFU48" s="16"/>
      <c r="AFV48" s="16"/>
      <c r="AFW48" s="16"/>
      <c r="AFX48" s="16"/>
      <c r="AFY48" s="16"/>
      <c r="AFZ48" s="16"/>
      <c r="AGA48" s="16"/>
      <c r="AGB48" s="16"/>
      <c r="AGC48" s="16"/>
      <c r="AGD48" s="16"/>
      <c r="AGE48" s="16"/>
      <c r="AGF48" s="16"/>
      <c r="AGG48" s="16"/>
      <c r="AGH48" s="16"/>
      <c r="AGI48" s="16"/>
      <c r="AGJ48" s="16"/>
      <c r="AGK48" s="16"/>
      <c r="AGL48" s="16"/>
      <c r="AGM48" s="16"/>
      <c r="AGN48" s="16"/>
      <c r="AGO48" s="16"/>
      <c r="AGP48" s="16"/>
      <c r="AGQ48" s="16"/>
      <c r="AGR48" s="16"/>
      <c r="AGS48" s="16"/>
      <c r="AGT48" s="16"/>
      <c r="AGU48" s="16"/>
      <c r="AGV48" s="16"/>
      <c r="AGW48" s="16"/>
      <c r="AGX48" s="16"/>
      <c r="AGY48" s="16"/>
      <c r="AGZ48" s="16"/>
      <c r="AHA48" s="16"/>
      <c r="AHB48" s="16"/>
      <c r="AHC48" s="16"/>
      <c r="AHD48" s="16"/>
      <c r="AHE48" s="16"/>
      <c r="AHF48" s="16"/>
      <c r="AHG48" s="16"/>
      <c r="AHH48" s="16"/>
      <c r="AHI48" s="16"/>
      <c r="AHJ48" s="16"/>
      <c r="AHK48" s="16"/>
      <c r="AHL48" s="16"/>
      <c r="AHM48" s="16"/>
      <c r="AHN48" s="16"/>
      <c r="AHO48" s="16"/>
      <c r="AHP48" s="16"/>
      <c r="AHQ48" s="16"/>
      <c r="AHR48" s="16"/>
      <c r="AHS48" s="16"/>
      <c r="AHT48" s="16"/>
      <c r="AHU48" s="16"/>
      <c r="AHV48" s="16"/>
      <c r="AHW48" s="16"/>
      <c r="AHX48" s="16"/>
      <c r="AHY48" s="16"/>
      <c r="AHZ48" s="16"/>
      <c r="AIA48" s="16"/>
      <c r="AIB48" s="16"/>
      <c r="AIC48" s="16"/>
      <c r="AID48" s="16"/>
      <c r="AIE48" s="16"/>
      <c r="AIF48" s="16"/>
      <c r="AIG48" s="16"/>
      <c r="AIH48" s="16"/>
      <c r="AII48" s="16"/>
      <c r="AIJ48" s="16"/>
      <c r="AIK48" s="16"/>
      <c r="AIL48" s="16"/>
      <c r="AIM48" s="16"/>
      <c r="AIN48" s="16"/>
      <c r="AIO48" s="16"/>
      <c r="AIP48" s="16"/>
      <c r="AIQ48" s="16"/>
      <c r="AIR48" s="16"/>
      <c r="AIS48" s="16"/>
      <c r="AIT48" s="16"/>
      <c r="AIU48" s="16"/>
      <c r="AIV48" s="16"/>
      <c r="AIW48" s="16"/>
      <c r="AIX48" s="16"/>
      <c r="AIY48" s="16"/>
      <c r="AIZ48" s="16"/>
      <c r="AJA48" s="16"/>
      <c r="AJB48" s="16"/>
      <c r="AJC48" s="16"/>
      <c r="AJD48" s="16"/>
      <c r="AJE48" s="16"/>
      <c r="AJF48" s="16"/>
      <c r="AJG48" s="16"/>
      <c r="AJH48" s="16"/>
      <c r="AJI48" s="16"/>
      <c r="AJJ48" s="16"/>
      <c r="AJK48" s="16"/>
      <c r="AJL48" s="16"/>
      <c r="AJM48" s="16"/>
      <c r="AJN48" s="16"/>
      <c r="AJO48" s="16"/>
      <c r="AJP48" s="16"/>
      <c r="AJQ48" s="16"/>
      <c r="AJR48" s="16"/>
      <c r="AJS48" s="16"/>
      <c r="AJT48" s="16"/>
      <c r="AJU48" s="16"/>
      <c r="AJV48" s="16"/>
      <c r="AJW48" s="16"/>
      <c r="AJX48" s="16"/>
      <c r="AJY48" s="16"/>
      <c r="AJZ48" s="16"/>
      <c r="AKA48" s="16"/>
      <c r="AKB48" s="16"/>
      <c r="AKC48" s="16"/>
      <c r="AKD48" s="16"/>
      <c r="AKE48" s="16"/>
      <c r="AKF48" s="16"/>
      <c r="AKG48" s="16"/>
      <c r="AKH48" s="16"/>
      <c r="AKI48" s="16"/>
      <c r="AKJ48" s="16"/>
      <c r="AKK48" s="16"/>
      <c r="AKL48" s="16"/>
      <c r="AKM48" s="16"/>
      <c r="AKN48" s="16"/>
      <c r="AKO48" s="16"/>
      <c r="AKP48" s="16"/>
      <c r="AKQ48" s="16"/>
      <c r="AKR48" s="16"/>
      <c r="AKS48" s="16"/>
      <c r="AKT48" s="16"/>
      <c r="AKU48" s="16"/>
      <c r="AKV48" s="16"/>
      <c r="AKW48" s="16"/>
      <c r="AKX48" s="16"/>
      <c r="AKY48" s="16"/>
      <c r="AKZ48" s="16"/>
      <c r="ALA48" s="16"/>
      <c r="ALB48" s="16"/>
      <c r="ALC48" s="16"/>
      <c r="ALD48" s="16"/>
      <c r="ALE48" s="16"/>
      <c r="ALF48" s="16"/>
      <c r="ALG48" s="16"/>
      <c r="ALH48" s="16"/>
      <c r="ALI48" s="16"/>
      <c r="ALJ48" s="16"/>
      <c r="ALK48" s="16"/>
      <c r="ALL48" s="16"/>
    </row>
    <row r="49" spans="1:1000" customFormat="1" ht="12.75" x14ac:dyDescent="0.2">
      <c r="A49" s="41" t="str">
        <f ca="1">IF(_xll.TM1RPTELLEV($H$40,$H49)=0,"Root",IF(OR(_xll.ELLEV($B$10,$H49)=0,_xll.TM1RPTELLEV($H$40,$H49)+1&gt;=VALUE($L$29)),"Base","Default"))</f>
        <v>Base</v>
      </c>
      <c r="B49" s="16"/>
      <c r="C49" s="16" t="str">
        <f ca="1">_xll.DBRW($G$16,$H49,C$38)</f>
        <v>1</v>
      </c>
      <c r="D49" s="16">
        <f ca="1">_xll.DBRW($D$16,E$7,$H$33,$E$9,$H49,$D$11,$H$34,$D$38)</f>
        <v>0</v>
      </c>
      <c r="E49" s="25">
        <f ca="1">_xll.DBRW($E$16,E$7,$H$33,$E$9,$H49,$D$11,E$38,E$12,E$13)</f>
        <v>0</v>
      </c>
      <c r="F49" s="22"/>
      <c r="G49" s="89" t="str">
        <f ca="1">_xll.DBRW($G$16,$H49,G$13)&amp;IF(_xll.ELLEV($B$10,$H49)&lt;&gt;0,"",IF($D49&lt;&gt;0,"Annual",IF($E49&lt;&gt;0,"LID","")))</f>
        <v/>
      </c>
      <c r="H49" s="116" t="s">
        <v>151</v>
      </c>
      <c r="I49" s="91">
        <f ca="1">_xll.DBRW($B$16,I$7,$H$33,$D$9,$H49,$D$11,I$12,I$13)</f>
        <v>3705467.6390269389</v>
      </c>
      <c r="J49" s="91">
        <f ca="1">_xll.DBRW($B$16,J$7,$H$33,$D$9,$H49,$D$11,J$12,J$13)</f>
        <v>3983528.1925214133</v>
      </c>
      <c r="K49" s="91">
        <f ca="1">_xll.DBRW($B$16,K$7,$H$33,$D$9,$H49,$D$11,K$12,K$13)</f>
        <v>4055604.3744494156</v>
      </c>
      <c r="L49" s="91">
        <f ca="1">_xll.DBRW($B$16,L$7,$H$33,$D$9,$H49,$D$11,L$12,L$13)</f>
        <v>4157738.8949056393</v>
      </c>
      <c r="M49" s="91">
        <f ca="1">_xll.DBRW($B$16,M$7,$H$33,$D$9,$H49,$D$11,M$12,M$13)</f>
        <v>4447244.5807846012</v>
      </c>
      <c r="N49" s="91">
        <f ca="1">_xll.DBRW($B$16,N$7,$H$33,$D$9,$H49,$D$11,N$12,N$13)</f>
        <v>4562001.5686347345</v>
      </c>
      <c r="O49" s="91">
        <f ca="1">_xll.DBRW($B$16,O$7,$H$33,$D$9,$H49,$D$11,O$12,O$13)</f>
        <v>4649589.4005294852</v>
      </c>
      <c r="P49" s="91">
        <f ca="1">_xll.DBRW($B$16,P$7,$H$33,$D$9,$H49,$D$11,P$12,P$13)</f>
        <v>4763052.9797869585</v>
      </c>
      <c r="Q49" s="91">
        <f ca="1">_xll.DBRW($B$16,Q$7,$H$33,$D$9,$H49,$D$11,Q$12,Q$13)</f>
        <v>4869809.9167150073</v>
      </c>
      <c r="R49" s="91">
        <f ca="1">_xll.DBRW($B$16,R$7,$H$33,$D$9,$H49,$D$11,R$12,R$13)</f>
        <v>4893175.8620390836</v>
      </c>
      <c r="S49" s="91">
        <f ca="1">_xll.DBRW($B$16,S$7,$H$33,$D$9,$H49,$D$11,S$12,S$13)</f>
        <v>4971024.4581942521</v>
      </c>
      <c r="T49" s="91">
        <f ca="1">_xll.DBRW($B$16,T$7,$H$33,$D$9,$H49,$D$11,T$12,T$13)</f>
        <v>5046463.3515781406</v>
      </c>
      <c r="U49" s="91">
        <f ca="1">_xll.DBRW($B$16,U$7,$H$33,$D$9,$H49,$D$11,U$12,U$13)</f>
        <v>5075672.0762494151</v>
      </c>
      <c r="V49" s="16"/>
      <c r="W49" s="92" t="str">
        <f ca="1">_xll.DBRW($B$16,W$7,$H$33,$D$9,$H49,$D$11,W$12,W$13)</f>
        <v>*KEY_ERR</v>
      </c>
      <c r="X49" s="93" t="e">
        <f t="shared" ca="1" si="6"/>
        <v>#VALUE!</v>
      </c>
      <c r="Y49" s="16"/>
      <c r="Z49" s="92" t="str">
        <f ca="1">_xll.DBRW($B$16,Z$7,$H$33,$D$9,$H49,$D$11,Z$12,Z$13)</f>
        <v>*KEY_ERR</v>
      </c>
      <c r="AA49" s="93" t="e">
        <f t="shared" ca="1" si="7"/>
        <v>#VALUE!</v>
      </c>
      <c r="AB49" s="16"/>
      <c r="AC49" s="111" t="str">
        <f ca="1">_xll.DBRW($B$16,AC$7,$H$33,$D$9,$H49,$D$11,AC$12,AC$13)</f>
        <v>*KEY_ERR</v>
      </c>
      <c r="AD49" s="111" t="str">
        <f ca="1">_xll.DBRW($B$16,AD$7,$H$33,$D$9,$H49,$D$11,AD$12,AD$13)</f>
        <v>*KEY_ERR</v>
      </c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  <c r="DW49" s="16"/>
      <c r="DX49" s="16"/>
      <c r="DY49" s="16"/>
      <c r="DZ49" s="16"/>
      <c r="EA49" s="16"/>
      <c r="EB49" s="16"/>
      <c r="EC49" s="16"/>
      <c r="ED49" s="16"/>
      <c r="EE49" s="16"/>
      <c r="EF49" s="16"/>
      <c r="EG49" s="16"/>
      <c r="EH49" s="16"/>
      <c r="EI49" s="16"/>
      <c r="EJ49" s="16"/>
      <c r="EK49" s="16"/>
      <c r="EL49" s="16"/>
      <c r="EM49" s="16"/>
      <c r="EN49" s="16"/>
      <c r="EO49" s="16"/>
      <c r="EP49" s="16"/>
      <c r="EQ49" s="16"/>
      <c r="ER49" s="16"/>
      <c r="ES49" s="16"/>
      <c r="ET49" s="16"/>
      <c r="EU49" s="16"/>
      <c r="EV49" s="16"/>
      <c r="EW49" s="16"/>
      <c r="EX49" s="16"/>
      <c r="EY49" s="16"/>
      <c r="EZ49" s="16"/>
      <c r="FA49" s="16"/>
      <c r="FB49" s="16"/>
      <c r="FC49" s="16"/>
      <c r="FD49" s="16"/>
      <c r="FE49" s="16"/>
      <c r="FF49" s="16"/>
      <c r="FG49" s="16"/>
      <c r="FH49" s="16"/>
      <c r="FI49" s="16"/>
      <c r="FJ49" s="16"/>
      <c r="FK49" s="16"/>
      <c r="FL49" s="16"/>
      <c r="FM49" s="16"/>
      <c r="FN49" s="16"/>
      <c r="FO49" s="16"/>
      <c r="FP49" s="16"/>
      <c r="FQ49" s="16"/>
      <c r="FR49" s="16"/>
      <c r="FS49" s="16"/>
      <c r="FT49" s="16"/>
      <c r="FU49" s="16"/>
      <c r="FV49" s="16"/>
      <c r="FW49" s="16"/>
      <c r="FX49" s="16"/>
      <c r="FY49" s="16"/>
      <c r="FZ49" s="16"/>
      <c r="GA49" s="16"/>
      <c r="GB49" s="16"/>
      <c r="GC49" s="16"/>
      <c r="GD49" s="16"/>
      <c r="GE49" s="16"/>
      <c r="GF49" s="16"/>
      <c r="GG49" s="16"/>
      <c r="GH49" s="16"/>
      <c r="GI49" s="16"/>
      <c r="GJ49" s="16"/>
      <c r="GK49" s="16"/>
      <c r="GL49" s="16"/>
      <c r="GM49" s="16"/>
      <c r="GN49" s="16"/>
      <c r="GO49" s="16"/>
      <c r="GP49" s="16"/>
      <c r="GQ49" s="16"/>
      <c r="GR49" s="16"/>
      <c r="GS49" s="16"/>
      <c r="GT49" s="16"/>
      <c r="GU49" s="16"/>
      <c r="GV49" s="16"/>
      <c r="GW49" s="16"/>
      <c r="GX49" s="16"/>
      <c r="GY49" s="16"/>
      <c r="GZ49" s="16"/>
      <c r="HA49" s="16"/>
      <c r="HB49" s="16"/>
      <c r="HC49" s="16"/>
      <c r="HD49" s="16"/>
      <c r="HE49" s="16"/>
      <c r="HF49" s="16"/>
      <c r="HG49" s="16"/>
      <c r="HH49" s="16"/>
      <c r="HI49" s="16"/>
      <c r="HJ49" s="16"/>
      <c r="HK49" s="16"/>
      <c r="HL49" s="16"/>
      <c r="HM49" s="16"/>
      <c r="HN49" s="16"/>
      <c r="HO49" s="16"/>
      <c r="HP49" s="16"/>
      <c r="HQ49" s="16"/>
      <c r="HR49" s="16"/>
      <c r="HS49" s="16"/>
      <c r="HT49" s="16"/>
      <c r="HU49" s="16"/>
      <c r="HV49" s="16"/>
      <c r="HW49" s="16"/>
      <c r="HX49" s="16"/>
      <c r="HY49" s="16"/>
      <c r="HZ49" s="16"/>
      <c r="IA49" s="16"/>
      <c r="IB49" s="16"/>
      <c r="IC49" s="16"/>
      <c r="ID49" s="16"/>
      <c r="IE49" s="16"/>
      <c r="IF49" s="16"/>
      <c r="IG49" s="16"/>
      <c r="IH49" s="16"/>
      <c r="II49" s="16"/>
      <c r="IJ49" s="16"/>
      <c r="IK49" s="16"/>
      <c r="IL49" s="16"/>
      <c r="IM49" s="16"/>
      <c r="IN49" s="16"/>
      <c r="IO49" s="16"/>
      <c r="IP49" s="16"/>
      <c r="IQ49" s="16"/>
      <c r="IR49" s="16"/>
      <c r="IS49" s="16"/>
      <c r="IT49" s="16"/>
      <c r="IU49" s="16"/>
      <c r="IV49" s="16"/>
      <c r="IW49" s="16"/>
      <c r="IX49" s="16"/>
      <c r="IY49" s="16"/>
      <c r="IZ49" s="16"/>
      <c r="JA49" s="16"/>
      <c r="JB49" s="16"/>
      <c r="JC49" s="16"/>
      <c r="JD49" s="16"/>
      <c r="JE49" s="16"/>
      <c r="JF49" s="16"/>
      <c r="JG49" s="16"/>
      <c r="JH49" s="16"/>
      <c r="JI49" s="16"/>
      <c r="JJ49" s="16"/>
      <c r="JK49" s="16"/>
      <c r="JL49" s="16"/>
      <c r="JM49" s="16"/>
      <c r="JN49" s="16"/>
      <c r="JO49" s="16"/>
      <c r="JP49" s="16"/>
      <c r="JQ49" s="16"/>
      <c r="JR49" s="16"/>
      <c r="JS49" s="16"/>
      <c r="JT49" s="16"/>
      <c r="JU49" s="16"/>
      <c r="JV49" s="16"/>
      <c r="JW49" s="16"/>
      <c r="JX49" s="16"/>
      <c r="JY49" s="16"/>
      <c r="JZ49" s="16"/>
      <c r="KA49" s="16"/>
      <c r="KB49" s="16"/>
      <c r="KC49" s="16"/>
      <c r="KD49" s="16"/>
      <c r="KE49" s="16"/>
      <c r="KF49" s="16"/>
      <c r="KG49" s="16"/>
      <c r="KH49" s="16"/>
      <c r="KI49" s="16"/>
      <c r="KJ49" s="16"/>
      <c r="KK49" s="16"/>
      <c r="KL49" s="16"/>
      <c r="KM49" s="16"/>
      <c r="KN49" s="16"/>
      <c r="KO49" s="16"/>
      <c r="KP49" s="16"/>
      <c r="KQ49" s="16"/>
      <c r="KR49" s="16"/>
      <c r="KS49" s="16"/>
      <c r="KT49" s="16"/>
      <c r="KU49" s="16"/>
      <c r="KV49" s="16"/>
      <c r="KW49" s="16"/>
      <c r="KX49" s="16"/>
      <c r="KY49" s="16"/>
      <c r="KZ49" s="16"/>
      <c r="LA49" s="16"/>
      <c r="LB49" s="16"/>
      <c r="LC49" s="16"/>
      <c r="LD49" s="16"/>
      <c r="LE49" s="16"/>
      <c r="LF49" s="16"/>
      <c r="LG49" s="16"/>
      <c r="LH49" s="16"/>
      <c r="LI49" s="16"/>
      <c r="LJ49" s="16"/>
      <c r="LK49" s="16"/>
      <c r="LL49" s="16"/>
      <c r="LM49" s="16"/>
      <c r="LN49" s="16"/>
      <c r="LO49" s="16"/>
      <c r="LP49" s="16"/>
      <c r="LQ49" s="16"/>
      <c r="LR49" s="16"/>
      <c r="LS49" s="16"/>
      <c r="LT49" s="16"/>
      <c r="LU49" s="16"/>
      <c r="LV49" s="16"/>
      <c r="LW49" s="16"/>
      <c r="LX49" s="16"/>
      <c r="LY49" s="16"/>
      <c r="LZ49" s="16"/>
      <c r="MA49" s="16"/>
      <c r="MB49" s="16"/>
      <c r="MC49" s="16"/>
      <c r="MD49" s="16"/>
      <c r="ME49" s="16"/>
      <c r="MF49" s="16"/>
      <c r="MG49" s="16"/>
      <c r="MH49" s="16"/>
      <c r="MI49" s="16"/>
      <c r="MJ49" s="16"/>
      <c r="MK49" s="16"/>
      <c r="ML49" s="16"/>
      <c r="MM49" s="16"/>
      <c r="MN49" s="16"/>
      <c r="MO49" s="16"/>
      <c r="MP49" s="16"/>
      <c r="MQ49" s="16"/>
      <c r="MR49" s="16"/>
      <c r="MS49" s="16"/>
      <c r="MT49" s="16"/>
      <c r="MU49" s="16"/>
      <c r="MV49" s="16"/>
      <c r="MW49" s="16"/>
      <c r="MX49" s="16"/>
      <c r="MY49" s="16"/>
      <c r="MZ49" s="16"/>
      <c r="NA49" s="16"/>
      <c r="NB49" s="16"/>
      <c r="NC49" s="16"/>
      <c r="ND49" s="16"/>
      <c r="NE49" s="16"/>
      <c r="NF49" s="16"/>
      <c r="NG49" s="16"/>
      <c r="NH49" s="16"/>
      <c r="NI49" s="16"/>
      <c r="NJ49" s="16"/>
      <c r="NK49" s="16"/>
      <c r="NL49" s="16"/>
      <c r="NM49" s="16"/>
      <c r="NN49" s="16"/>
      <c r="NO49" s="16"/>
      <c r="NP49" s="16"/>
      <c r="NQ49" s="16"/>
      <c r="NR49" s="16"/>
      <c r="NS49" s="16"/>
      <c r="NT49" s="16"/>
      <c r="NU49" s="16"/>
      <c r="NV49" s="16"/>
      <c r="NW49" s="16"/>
      <c r="NX49" s="16"/>
      <c r="NY49" s="16"/>
      <c r="NZ49" s="16"/>
      <c r="OA49" s="16"/>
      <c r="OB49" s="16"/>
      <c r="OC49" s="16"/>
      <c r="OD49" s="16"/>
      <c r="OE49" s="16"/>
      <c r="OF49" s="16"/>
      <c r="OG49" s="16"/>
      <c r="OH49" s="16"/>
      <c r="OI49" s="16"/>
      <c r="OJ49" s="16"/>
      <c r="OK49" s="16"/>
      <c r="OL49" s="16"/>
      <c r="OM49" s="16"/>
      <c r="ON49" s="16"/>
      <c r="OO49" s="16"/>
      <c r="OP49" s="16"/>
      <c r="OQ49" s="16"/>
      <c r="OR49" s="16"/>
      <c r="OS49" s="16"/>
      <c r="OT49" s="16"/>
      <c r="OU49" s="16"/>
      <c r="OV49" s="16"/>
      <c r="OW49" s="16"/>
      <c r="OX49" s="16"/>
      <c r="OY49" s="16"/>
      <c r="OZ49" s="16"/>
      <c r="PA49" s="16"/>
      <c r="PB49" s="16"/>
      <c r="PC49" s="16"/>
      <c r="PD49" s="16"/>
      <c r="PE49" s="16"/>
      <c r="PF49" s="16"/>
      <c r="PG49" s="16"/>
      <c r="PH49" s="16"/>
      <c r="PI49" s="16"/>
      <c r="PJ49" s="16"/>
      <c r="PK49" s="16"/>
      <c r="PL49" s="16"/>
      <c r="PM49" s="16"/>
      <c r="PN49" s="16"/>
      <c r="PO49" s="16"/>
      <c r="PP49" s="16"/>
      <c r="PQ49" s="16"/>
      <c r="PR49" s="16"/>
      <c r="PS49" s="16"/>
      <c r="PT49" s="16"/>
      <c r="PU49" s="16"/>
      <c r="PV49" s="16"/>
      <c r="PW49" s="16"/>
      <c r="PX49" s="16"/>
      <c r="PY49" s="16"/>
      <c r="PZ49" s="16"/>
      <c r="QA49" s="16"/>
      <c r="QB49" s="16"/>
      <c r="QC49" s="16"/>
      <c r="QD49" s="16"/>
      <c r="QE49" s="16"/>
      <c r="QF49" s="16"/>
      <c r="QG49" s="16"/>
      <c r="QH49" s="16"/>
      <c r="QI49" s="16"/>
      <c r="QJ49" s="16"/>
      <c r="QK49" s="16"/>
      <c r="QL49" s="16"/>
      <c r="QM49" s="16"/>
      <c r="QN49" s="16"/>
      <c r="QO49" s="16"/>
      <c r="QP49" s="16"/>
      <c r="QQ49" s="16"/>
      <c r="QR49" s="16"/>
      <c r="QS49" s="16"/>
      <c r="QT49" s="16"/>
      <c r="QU49" s="16"/>
      <c r="QV49" s="16"/>
      <c r="QW49" s="16"/>
      <c r="QX49" s="16"/>
      <c r="QY49" s="16"/>
      <c r="QZ49" s="16"/>
      <c r="RA49" s="16"/>
      <c r="RB49" s="16"/>
      <c r="RC49" s="16"/>
      <c r="RD49" s="16"/>
      <c r="RE49" s="16"/>
      <c r="RF49" s="16"/>
      <c r="RG49" s="16"/>
      <c r="RH49" s="16"/>
      <c r="RI49" s="16"/>
      <c r="RJ49" s="16"/>
      <c r="RK49" s="16"/>
      <c r="RL49" s="16"/>
      <c r="RM49" s="16"/>
      <c r="RN49" s="16"/>
      <c r="RO49" s="16"/>
      <c r="RP49" s="16"/>
      <c r="RQ49" s="16"/>
      <c r="RR49" s="16"/>
      <c r="RS49" s="16"/>
      <c r="RT49" s="16"/>
      <c r="RU49" s="16"/>
      <c r="RV49" s="16"/>
      <c r="RW49" s="16"/>
      <c r="RX49" s="16"/>
      <c r="RY49" s="16"/>
      <c r="RZ49" s="16"/>
      <c r="SA49" s="16"/>
      <c r="SB49" s="16"/>
      <c r="SC49" s="16"/>
      <c r="SD49" s="16"/>
      <c r="SE49" s="16"/>
      <c r="SF49" s="16"/>
      <c r="SG49" s="16"/>
      <c r="SH49" s="16"/>
      <c r="SI49" s="16"/>
      <c r="SJ49" s="16"/>
      <c r="SK49" s="16"/>
      <c r="SL49" s="16"/>
      <c r="SM49" s="16"/>
      <c r="SN49" s="16"/>
      <c r="SO49" s="16"/>
      <c r="SP49" s="16"/>
      <c r="SQ49" s="16"/>
      <c r="SR49" s="16"/>
      <c r="SS49" s="16"/>
      <c r="ST49" s="16"/>
      <c r="SU49" s="16"/>
      <c r="SV49" s="16"/>
      <c r="SW49" s="16"/>
      <c r="SX49" s="16"/>
      <c r="SY49" s="16"/>
      <c r="SZ49" s="16"/>
      <c r="TA49" s="16"/>
      <c r="TB49" s="16"/>
      <c r="TC49" s="16"/>
      <c r="TD49" s="16"/>
      <c r="TE49" s="16"/>
      <c r="TF49" s="16"/>
      <c r="TG49" s="16"/>
      <c r="TH49" s="16"/>
      <c r="TI49" s="16"/>
      <c r="TJ49" s="16"/>
      <c r="TK49" s="16"/>
      <c r="TL49" s="16"/>
      <c r="TM49" s="16"/>
      <c r="TN49" s="16"/>
      <c r="TO49" s="16"/>
      <c r="TP49" s="16"/>
      <c r="TQ49" s="16"/>
      <c r="TR49" s="16"/>
      <c r="TS49" s="16"/>
      <c r="TT49" s="16"/>
      <c r="TU49" s="16"/>
      <c r="TV49" s="16"/>
      <c r="TW49" s="16"/>
      <c r="TX49" s="16"/>
      <c r="TY49" s="16"/>
      <c r="TZ49" s="16"/>
      <c r="UA49" s="16"/>
      <c r="UB49" s="16"/>
      <c r="UC49" s="16"/>
      <c r="UD49" s="16"/>
      <c r="UE49" s="16"/>
      <c r="UF49" s="16"/>
      <c r="UG49" s="16"/>
      <c r="UH49" s="16"/>
      <c r="UI49" s="16"/>
      <c r="UJ49" s="16"/>
      <c r="UK49" s="16"/>
      <c r="UL49" s="16"/>
      <c r="UM49" s="16"/>
      <c r="UN49" s="16"/>
      <c r="UO49" s="16"/>
      <c r="UP49" s="16"/>
      <c r="UQ49" s="16"/>
      <c r="UR49" s="16"/>
      <c r="US49" s="16"/>
      <c r="UT49" s="16"/>
      <c r="UU49" s="16"/>
      <c r="UV49" s="16"/>
      <c r="UW49" s="16"/>
      <c r="UX49" s="16"/>
      <c r="UY49" s="16"/>
      <c r="UZ49" s="16"/>
      <c r="VA49" s="16"/>
      <c r="VB49" s="16"/>
      <c r="VC49" s="16"/>
      <c r="VD49" s="16"/>
      <c r="VE49" s="16"/>
      <c r="VF49" s="16"/>
      <c r="VG49" s="16"/>
      <c r="VH49" s="16"/>
      <c r="VI49" s="16"/>
      <c r="VJ49" s="16"/>
      <c r="VK49" s="16"/>
      <c r="VL49" s="16"/>
      <c r="VM49" s="16"/>
      <c r="VN49" s="16"/>
      <c r="VO49" s="16"/>
      <c r="VP49" s="16"/>
      <c r="VQ49" s="16"/>
      <c r="VR49" s="16"/>
      <c r="VS49" s="16"/>
      <c r="VT49" s="16"/>
      <c r="VU49" s="16"/>
      <c r="VV49" s="16"/>
      <c r="VW49" s="16"/>
      <c r="VX49" s="16"/>
      <c r="VY49" s="16"/>
      <c r="VZ49" s="16"/>
      <c r="WA49" s="16"/>
      <c r="WB49" s="16"/>
      <c r="WC49" s="16"/>
      <c r="WD49" s="16"/>
      <c r="WE49" s="16"/>
      <c r="WF49" s="16"/>
      <c r="WG49" s="16"/>
      <c r="WH49" s="16"/>
      <c r="WI49" s="16"/>
      <c r="WJ49" s="16"/>
      <c r="WK49" s="16"/>
      <c r="WL49" s="16"/>
      <c r="WM49" s="16"/>
      <c r="WN49" s="16"/>
      <c r="WO49" s="16"/>
      <c r="WP49" s="16"/>
      <c r="WQ49" s="16"/>
      <c r="WR49" s="16"/>
      <c r="WS49" s="16"/>
      <c r="WT49" s="16"/>
      <c r="WU49" s="16"/>
      <c r="WV49" s="16"/>
      <c r="WW49" s="16"/>
      <c r="WX49" s="16"/>
      <c r="WY49" s="16"/>
      <c r="WZ49" s="16"/>
      <c r="XA49" s="16"/>
      <c r="XB49" s="16"/>
      <c r="XC49" s="16"/>
      <c r="XD49" s="16"/>
      <c r="XE49" s="16"/>
      <c r="XF49" s="16"/>
      <c r="XG49" s="16"/>
      <c r="XH49" s="16"/>
      <c r="XI49" s="16"/>
      <c r="XJ49" s="16"/>
      <c r="XK49" s="16"/>
      <c r="XL49" s="16"/>
      <c r="XM49" s="16"/>
      <c r="XN49" s="16"/>
      <c r="XO49" s="16"/>
      <c r="XP49" s="16"/>
      <c r="XQ49" s="16"/>
      <c r="XR49" s="16"/>
      <c r="XS49" s="16"/>
      <c r="XT49" s="16"/>
      <c r="XU49" s="16"/>
      <c r="XV49" s="16"/>
      <c r="XW49" s="16"/>
      <c r="XX49" s="16"/>
      <c r="XY49" s="16"/>
      <c r="XZ49" s="16"/>
      <c r="YA49" s="16"/>
      <c r="YB49" s="16"/>
      <c r="YC49" s="16"/>
      <c r="YD49" s="16"/>
      <c r="YE49" s="16"/>
      <c r="YF49" s="16"/>
      <c r="YG49" s="16"/>
      <c r="YH49" s="16"/>
      <c r="YI49" s="16"/>
      <c r="YJ49" s="16"/>
      <c r="YK49" s="16"/>
      <c r="YL49" s="16"/>
      <c r="YM49" s="16"/>
      <c r="YN49" s="16"/>
      <c r="YO49" s="16"/>
      <c r="YP49" s="16"/>
      <c r="YQ49" s="16"/>
      <c r="YR49" s="16"/>
      <c r="YS49" s="16"/>
      <c r="YT49" s="16"/>
      <c r="YU49" s="16"/>
      <c r="YV49" s="16"/>
      <c r="YW49" s="16"/>
      <c r="YX49" s="16"/>
      <c r="YY49" s="16"/>
      <c r="YZ49" s="16"/>
      <c r="ZA49" s="16"/>
      <c r="ZB49" s="16"/>
      <c r="ZC49" s="16"/>
      <c r="ZD49" s="16"/>
      <c r="ZE49" s="16"/>
      <c r="ZF49" s="16"/>
      <c r="ZG49" s="16"/>
      <c r="ZH49" s="16"/>
      <c r="ZI49" s="16"/>
      <c r="ZJ49" s="16"/>
      <c r="ZK49" s="16"/>
      <c r="ZL49" s="16"/>
      <c r="ZM49" s="16"/>
      <c r="ZN49" s="16"/>
      <c r="ZO49" s="16"/>
      <c r="ZP49" s="16"/>
      <c r="ZQ49" s="16"/>
      <c r="ZR49" s="16"/>
      <c r="ZS49" s="16"/>
      <c r="ZT49" s="16"/>
      <c r="ZU49" s="16"/>
      <c r="ZV49" s="16"/>
      <c r="ZW49" s="16"/>
      <c r="ZX49" s="16"/>
      <c r="ZY49" s="16"/>
      <c r="ZZ49" s="16"/>
      <c r="AAA49" s="16"/>
      <c r="AAB49" s="16"/>
      <c r="AAC49" s="16"/>
      <c r="AAD49" s="16"/>
      <c r="AAE49" s="16"/>
      <c r="AAF49" s="16"/>
      <c r="AAG49" s="16"/>
      <c r="AAH49" s="16"/>
      <c r="AAI49" s="16"/>
      <c r="AAJ49" s="16"/>
      <c r="AAK49" s="16"/>
      <c r="AAL49" s="16"/>
      <c r="AAM49" s="16"/>
      <c r="AAN49" s="16"/>
      <c r="AAO49" s="16"/>
      <c r="AAP49" s="16"/>
      <c r="AAQ49" s="16"/>
      <c r="AAR49" s="16"/>
      <c r="AAS49" s="16"/>
      <c r="AAT49" s="16"/>
      <c r="AAU49" s="16"/>
      <c r="AAV49" s="16"/>
      <c r="AAW49" s="16"/>
      <c r="AAX49" s="16"/>
      <c r="AAY49" s="16"/>
      <c r="AAZ49" s="16"/>
      <c r="ABA49" s="16"/>
      <c r="ABB49" s="16"/>
      <c r="ABC49" s="16"/>
      <c r="ABD49" s="16"/>
      <c r="ABE49" s="16"/>
      <c r="ABF49" s="16"/>
      <c r="ABG49" s="16"/>
      <c r="ABH49" s="16"/>
      <c r="ABI49" s="16"/>
      <c r="ABJ49" s="16"/>
      <c r="ABK49" s="16"/>
      <c r="ABL49" s="16"/>
      <c r="ABM49" s="16"/>
      <c r="ABN49" s="16"/>
      <c r="ABO49" s="16"/>
      <c r="ABP49" s="16"/>
      <c r="ABQ49" s="16"/>
      <c r="ABR49" s="16"/>
      <c r="ABS49" s="16"/>
      <c r="ABT49" s="16"/>
      <c r="ABU49" s="16"/>
      <c r="ABV49" s="16"/>
      <c r="ABW49" s="16"/>
      <c r="ABX49" s="16"/>
      <c r="ABY49" s="16"/>
      <c r="ABZ49" s="16"/>
      <c r="ACA49" s="16"/>
      <c r="ACB49" s="16"/>
      <c r="ACC49" s="16"/>
      <c r="ACD49" s="16"/>
      <c r="ACE49" s="16"/>
      <c r="ACF49" s="16"/>
      <c r="ACG49" s="16"/>
      <c r="ACH49" s="16"/>
      <c r="ACI49" s="16"/>
      <c r="ACJ49" s="16"/>
      <c r="ACK49" s="16"/>
      <c r="ACL49" s="16"/>
      <c r="ACM49" s="16"/>
      <c r="ACN49" s="16"/>
      <c r="ACO49" s="16"/>
      <c r="ACP49" s="16"/>
      <c r="ACQ49" s="16"/>
      <c r="ACR49" s="16"/>
      <c r="ACS49" s="16"/>
      <c r="ACT49" s="16"/>
      <c r="ACU49" s="16"/>
      <c r="ACV49" s="16"/>
      <c r="ACW49" s="16"/>
      <c r="ACX49" s="16"/>
      <c r="ACY49" s="16"/>
      <c r="ACZ49" s="16"/>
      <c r="ADA49" s="16"/>
      <c r="ADB49" s="16"/>
      <c r="ADC49" s="16"/>
      <c r="ADD49" s="16"/>
      <c r="ADE49" s="16"/>
      <c r="ADF49" s="16"/>
      <c r="ADG49" s="16"/>
      <c r="ADH49" s="16"/>
      <c r="ADI49" s="16"/>
      <c r="ADJ49" s="16"/>
      <c r="ADK49" s="16"/>
      <c r="ADL49" s="16"/>
      <c r="ADM49" s="16"/>
      <c r="ADN49" s="16"/>
      <c r="ADO49" s="16"/>
      <c r="ADP49" s="16"/>
      <c r="ADQ49" s="16"/>
      <c r="ADR49" s="16"/>
      <c r="ADS49" s="16"/>
      <c r="ADT49" s="16"/>
      <c r="ADU49" s="16"/>
      <c r="ADV49" s="16"/>
      <c r="ADW49" s="16"/>
      <c r="ADX49" s="16"/>
      <c r="ADY49" s="16"/>
      <c r="ADZ49" s="16"/>
      <c r="AEA49" s="16"/>
      <c r="AEB49" s="16"/>
      <c r="AEC49" s="16"/>
      <c r="AED49" s="16"/>
      <c r="AEE49" s="16"/>
      <c r="AEF49" s="16"/>
      <c r="AEG49" s="16"/>
      <c r="AEH49" s="16"/>
      <c r="AEI49" s="16"/>
      <c r="AEJ49" s="16"/>
      <c r="AEK49" s="16"/>
      <c r="AEL49" s="16"/>
      <c r="AEM49" s="16"/>
      <c r="AEN49" s="16"/>
      <c r="AEO49" s="16"/>
      <c r="AEP49" s="16"/>
      <c r="AEQ49" s="16"/>
      <c r="AER49" s="16"/>
      <c r="AES49" s="16"/>
      <c r="AET49" s="16"/>
      <c r="AEU49" s="16"/>
      <c r="AEV49" s="16"/>
      <c r="AEW49" s="16"/>
      <c r="AEX49" s="16"/>
      <c r="AEY49" s="16"/>
      <c r="AEZ49" s="16"/>
      <c r="AFA49" s="16"/>
      <c r="AFB49" s="16"/>
      <c r="AFC49" s="16"/>
      <c r="AFD49" s="16"/>
      <c r="AFE49" s="16"/>
      <c r="AFF49" s="16"/>
      <c r="AFG49" s="16"/>
      <c r="AFH49" s="16"/>
      <c r="AFI49" s="16"/>
      <c r="AFJ49" s="16"/>
      <c r="AFK49" s="16"/>
      <c r="AFL49" s="16"/>
      <c r="AFM49" s="16"/>
      <c r="AFN49" s="16"/>
      <c r="AFO49" s="16"/>
      <c r="AFP49" s="16"/>
      <c r="AFQ49" s="16"/>
      <c r="AFR49" s="16"/>
      <c r="AFS49" s="16"/>
      <c r="AFT49" s="16"/>
      <c r="AFU49" s="16"/>
      <c r="AFV49" s="16"/>
      <c r="AFW49" s="16"/>
      <c r="AFX49" s="16"/>
      <c r="AFY49" s="16"/>
      <c r="AFZ49" s="16"/>
      <c r="AGA49" s="16"/>
      <c r="AGB49" s="16"/>
      <c r="AGC49" s="16"/>
      <c r="AGD49" s="16"/>
      <c r="AGE49" s="16"/>
      <c r="AGF49" s="16"/>
      <c r="AGG49" s="16"/>
      <c r="AGH49" s="16"/>
      <c r="AGI49" s="16"/>
      <c r="AGJ49" s="16"/>
      <c r="AGK49" s="16"/>
      <c r="AGL49" s="16"/>
      <c r="AGM49" s="16"/>
      <c r="AGN49" s="16"/>
      <c r="AGO49" s="16"/>
      <c r="AGP49" s="16"/>
      <c r="AGQ49" s="16"/>
      <c r="AGR49" s="16"/>
      <c r="AGS49" s="16"/>
      <c r="AGT49" s="16"/>
      <c r="AGU49" s="16"/>
      <c r="AGV49" s="16"/>
      <c r="AGW49" s="16"/>
      <c r="AGX49" s="16"/>
      <c r="AGY49" s="16"/>
      <c r="AGZ49" s="16"/>
      <c r="AHA49" s="16"/>
      <c r="AHB49" s="16"/>
      <c r="AHC49" s="16"/>
      <c r="AHD49" s="16"/>
      <c r="AHE49" s="16"/>
      <c r="AHF49" s="16"/>
      <c r="AHG49" s="16"/>
      <c r="AHH49" s="16"/>
      <c r="AHI49" s="16"/>
      <c r="AHJ49" s="16"/>
      <c r="AHK49" s="16"/>
      <c r="AHL49" s="16"/>
      <c r="AHM49" s="16"/>
      <c r="AHN49" s="16"/>
      <c r="AHO49" s="16"/>
      <c r="AHP49" s="16"/>
      <c r="AHQ49" s="16"/>
      <c r="AHR49" s="16"/>
      <c r="AHS49" s="16"/>
      <c r="AHT49" s="16"/>
      <c r="AHU49" s="16"/>
      <c r="AHV49" s="16"/>
      <c r="AHW49" s="16"/>
      <c r="AHX49" s="16"/>
      <c r="AHY49" s="16"/>
      <c r="AHZ49" s="16"/>
      <c r="AIA49" s="16"/>
      <c r="AIB49" s="16"/>
      <c r="AIC49" s="16"/>
      <c r="AID49" s="16"/>
      <c r="AIE49" s="16"/>
      <c r="AIF49" s="16"/>
      <c r="AIG49" s="16"/>
      <c r="AIH49" s="16"/>
      <c r="AII49" s="16"/>
      <c r="AIJ49" s="16"/>
      <c r="AIK49" s="16"/>
      <c r="AIL49" s="16"/>
      <c r="AIM49" s="16"/>
      <c r="AIN49" s="16"/>
      <c r="AIO49" s="16"/>
      <c r="AIP49" s="16"/>
      <c r="AIQ49" s="16"/>
      <c r="AIR49" s="16"/>
      <c r="AIS49" s="16"/>
      <c r="AIT49" s="16"/>
      <c r="AIU49" s="16"/>
      <c r="AIV49" s="16"/>
      <c r="AIW49" s="16"/>
      <c r="AIX49" s="16"/>
      <c r="AIY49" s="16"/>
      <c r="AIZ49" s="16"/>
      <c r="AJA49" s="16"/>
      <c r="AJB49" s="16"/>
      <c r="AJC49" s="16"/>
      <c r="AJD49" s="16"/>
      <c r="AJE49" s="16"/>
      <c r="AJF49" s="16"/>
      <c r="AJG49" s="16"/>
      <c r="AJH49" s="16"/>
      <c r="AJI49" s="16"/>
      <c r="AJJ49" s="16"/>
      <c r="AJK49" s="16"/>
      <c r="AJL49" s="16"/>
      <c r="AJM49" s="16"/>
      <c r="AJN49" s="16"/>
      <c r="AJO49" s="16"/>
      <c r="AJP49" s="16"/>
      <c r="AJQ49" s="16"/>
      <c r="AJR49" s="16"/>
      <c r="AJS49" s="16"/>
      <c r="AJT49" s="16"/>
      <c r="AJU49" s="16"/>
      <c r="AJV49" s="16"/>
      <c r="AJW49" s="16"/>
      <c r="AJX49" s="16"/>
      <c r="AJY49" s="16"/>
      <c r="AJZ49" s="16"/>
      <c r="AKA49" s="16"/>
      <c r="AKB49" s="16"/>
      <c r="AKC49" s="16"/>
      <c r="AKD49" s="16"/>
      <c r="AKE49" s="16"/>
      <c r="AKF49" s="16"/>
      <c r="AKG49" s="16"/>
      <c r="AKH49" s="16"/>
      <c r="AKI49" s="16"/>
      <c r="AKJ49" s="16"/>
      <c r="AKK49" s="16"/>
      <c r="AKL49" s="16"/>
      <c r="AKM49" s="16"/>
      <c r="AKN49" s="16"/>
      <c r="AKO49" s="16"/>
      <c r="AKP49" s="16"/>
      <c r="AKQ49" s="16"/>
      <c r="AKR49" s="16"/>
      <c r="AKS49" s="16"/>
      <c r="AKT49" s="16"/>
      <c r="AKU49" s="16"/>
      <c r="AKV49" s="16"/>
      <c r="AKW49" s="16"/>
      <c r="AKX49" s="16"/>
      <c r="AKY49" s="16"/>
      <c r="AKZ49" s="16"/>
      <c r="ALA49" s="16"/>
      <c r="ALB49" s="16"/>
      <c r="ALC49" s="16"/>
      <c r="ALD49" s="16"/>
      <c r="ALE49" s="16"/>
      <c r="ALF49" s="16"/>
      <c r="ALG49" s="16"/>
      <c r="ALH49" s="16"/>
      <c r="ALI49" s="16"/>
      <c r="ALJ49" s="16"/>
      <c r="ALK49" s="16"/>
      <c r="ALL49" s="16"/>
    </row>
    <row r="50" spans="1:1000" customFormat="1" ht="12.75" x14ac:dyDescent="0.2">
      <c r="A50" s="41" t="str">
        <f ca="1">IF(_xll.TM1RPTELLEV($H$40,$H50)=0,"Root",IF(OR(_xll.ELLEV($B$10,$H50)=0,_xll.TM1RPTELLEV($H$40,$H50)+1&gt;=VALUE($L$29)),"Base","Default"))</f>
        <v>Base</v>
      </c>
      <c r="B50" s="16"/>
      <c r="C50" s="16" t="str">
        <f ca="1">_xll.DBRW($G$16,$H50,C$38)</f>
        <v>1</v>
      </c>
      <c r="D50" s="16">
        <f ca="1">_xll.DBRW($D$16,E$7,$H$33,$E$9,$H50,$D$11,$H$34,$D$38)</f>
        <v>0</v>
      </c>
      <c r="E50" s="25">
        <f ca="1">_xll.DBRW($E$16,E$7,$H$33,$E$9,$H50,$D$11,E$38,E$12,E$13)</f>
        <v>0</v>
      </c>
      <c r="F50" s="22"/>
      <c r="G50" s="89" t="str">
        <f ca="1">_xll.DBRW($G$16,$H50,G$13)&amp;IF(_xll.ELLEV($B$10,$H50)&lt;&gt;0,"",IF($D50&lt;&gt;0,"Annual",IF($E50&lt;&gt;0,"LID","")))</f>
        <v/>
      </c>
      <c r="H50" s="116" t="s">
        <v>152</v>
      </c>
      <c r="I50" s="91">
        <f ca="1">_xll.DBRW($B$16,I$7,$H$33,$D$9,$H50,$D$11,I$12,I$13)</f>
        <v>377952.33073234488</v>
      </c>
      <c r="J50" s="91">
        <f ca="1">_xll.DBRW($B$16,J$7,$H$33,$D$9,$H50,$D$11,J$12,J$13)</f>
        <v>414809.71267406206</v>
      </c>
      <c r="K50" s="91">
        <f ca="1">_xll.DBRW($B$16,K$7,$H$33,$D$9,$H50,$D$11,K$12,K$13)</f>
        <v>415211.53621812863</v>
      </c>
      <c r="L50" s="91">
        <f ca="1">_xll.DBRW($B$16,L$7,$H$33,$D$9,$H50,$D$11,L$12,L$13)</f>
        <v>458729.03733143874</v>
      </c>
      <c r="M50" s="91">
        <f ca="1">_xll.DBRW($B$16,M$7,$H$33,$D$9,$H50,$D$11,M$12,M$13)</f>
        <v>490553.13495863957</v>
      </c>
      <c r="N50" s="91">
        <f ca="1">_xll.DBRW($B$16,N$7,$H$33,$D$9,$H50,$D$11,N$12,N$13)</f>
        <v>499037.94370492059</v>
      </c>
      <c r="O50" s="91">
        <f ca="1">_xll.DBRW($B$16,O$7,$H$33,$D$9,$H50,$D$11,O$12,O$13)</f>
        <v>498942.00688187632</v>
      </c>
      <c r="P50" s="91">
        <f ca="1">_xll.DBRW($B$16,P$7,$H$33,$D$9,$H50,$D$11,P$12,P$13)</f>
        <v>513981.79021184117</v>
      </c>
      <c r="Q50" s="91">
        <f ca="1">_xll.DBRW($B$16,Q$7,$H$33,$D$9,$H50,$D$11,Q$12,Q$13)</f>
        <v>514576.95840197877</v>
      </c>
      <c r="R50" s="91">
        <f ca="1">_xll.DBRW($B$16,R$7,$H$33,$D$9,$H50,$D$11,R$12,R$13)</f>
        <v>524532.72602209367</v>
      </c>
      <c r="S50" s="91">
        <f ca="1">_xll.DBRW($B$16,S$7,$H$33,$D$9,$H50,$D$11,S$12,S$13)</f>
        <v>533090.28273004165</v>
      </c>
      <c r="T50" s="91">
        <f ca="1">_xll.DBRW($B$16,T$7,$H$33,$D$9,$H50,$D$11,T$12,T$13)</f>
        <v>538013.649892963</v>
      </c>
      <c r="U50" s="91">
        <f ca="1">_xll.DBRW($B$16,U$7,$H$33,$D$9,$H50,$D$11,U$12,U$13)</f>
        <v>535954.00143055886</v>
      </c>
      <c r="V50" s="16"/>
      <c r="W50" s="92" t="str">
        <f ca="1">_xll.DBRW($B$16,W$7,$H$33,$D$9,$H50,$D$11,W$12,W$13)</f>
        <v>*KEY_ERR</v>
      </c>
      <c r="X50" s="93" t="e">
        <f t="shared" ca="1" si="6"/>
        <v>#VALUE!</v>
      </c>
      <c r="Y50" s="16"/>
      <c r="Z50" s="92" t="str">
        <f ca="1">_xll.DBRW($B$16,Z$7,$H$33,$D$9,$H50,$D$11,Z$12,Z$13)</f>
        <v>*KEY_ERR</v>
      </c>
      <c r="AA50" s="93" t="e">
        <f t="shared" ca="1" si="7"/>
        <v>#VALUE!</v>
      </c>
      <c r="AB50" s="16"/>
      <c r="AC50" s="111" t="str">
        <f ca="1">_xll.DBRW($B$16,AC$7,$H$33,$D$9,$H50,$D$11,AC$12,AC$13)</f>
        <v>*KEY_ERR</v>
      </c>
      <c r="AD50" s="111" t="str">
        <f ca="1">_xll.DBRW($B$16,AD$7,$H$33,$D$9,$H50,$D$11,AD$12,AD$13)</f>
        <v>*KEY_ERR</v>
      </c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  <c r="EF50" s="16"/>
      <c r="EG50" s="16"/>
      <c r="EH50" s="16"/>
      <c r="EI50" s="16"/>
      <c r="EJ50" s="16"/>
      <c r="EK50" s="16"/>
      <c r="EL50" s="16"/>
      <c r="EM50" s="16"/>
      <c r="EN50" s="16"/>
      <c r="EO50" s="16"/>
      <c r="EP50" s="16"/>
      <c r="EQ50" s="16"/>
      <c r="ER50" s="16"/>
      <c r="ES50" s="16"/>
      <c r="ET50" s="16"/>
      <c r="EU50" s="16"/>
      <c r="EV50" s="16"/>
      <c r="EW50" s="16"/>
      <c r="EX50" s="16"/>
      <c r="EY50" s="16"/>
      <c r="EZ50" s="16"/>
      <c r="FA50" s="16"/>
      <c r="FB50" s="16"/>
      <c r="FC50" s="16"/>
      <c r="FD50" s="16"/>
      <c r="FE50" s="16"/>
      <c r="FF50" s="16"/>
      <c r="FG50" s="16"/>
      <c r="FH50" s="16"/>
      <c r="FI50" s="16"/>
      <c r="FJ50" s="16"/>
      <c r="FK50" s="16"/>
      <c r="FL50" s="16"/>
      <c r="FM50" s="16"/>
      <c r="FN50" s="16"/>
      <c r="FO50" s="16"/>
      <c r="FP50" s="16"/>
      <c r="FQ50" s="16"/>
      <c r="FR50" s="16"/>
      <c r="FS50" s="16"/>
      <c r="FT50" s="16"/>
      <c r="FU50" s="16"/>
      <c r="FV50" s="16"/>
      <c r="FW50" s="16"/>
      <c r="FX50" s="16"/>
      <c r="FY50" s="16"/>
      <c r="FZ50" s="16"/>
      <c r="GA50" s="16"/>
      <c r="GB50" s="16"/>
      <c r="GC50" s="16"/>
      <c r="GD50" s="16"/>
      <c r="GE50" s="16"/>
      <c r="GF50" s="16"/>
      <c r="GG50" s="16"/>
      <c r="GH50" s="16"/>
      <c r="GI50" s="16"/>
      <c r="GJ50" s="16"/>
      <c r="GK50" s="16"/>
      <c r="GL50" s="16"/>
      <c r="GM50" s="16"/>
      <c r="GN50" s="16"/>
      <c r="GO50" s="16"/>
      <c r="GP50" s="16"/>
      <c r="GQ50" s="16"/>
      <c r="GR50" s="16"/>
      <c r="GS50" s="16"/>
      <c r="GT50" s="16"/>
      <c r="GU50" s="16"/>
      <c r="GV50" s="16"/>
      <c r="GW50" s="16"/>
      <c r="GX50" s="16"/>
      <c r="GY50" s="16"/>
      <c r="GZ50" s="16"/>
      <c r="HA50" s="16"/>
      <c r="HB50" s="16"/>
      <c r="HC50" s="16"/>
      <c r="HD50" s="16"/>
      <c r="HE50" s="16"/>
      <c r="HF50" s="16"/>
      <c r="HG50" s="16"/>
      <c r="HH50" s="16"/>
      <c r="HI50" s="16"/>
      <c r="HJ50" s="16"/>
      <c r="HK50" s="16"/>
      <c r="HL50" s="16"/>
      <c r="HM50" s="16"/>
      <c r="HN50" s="16"/>
      <c r="HO50" s="16"/>
      <c r="HP50" s="16"/>
      <c r="HQ50" s="16"/>
      <c r="HR50" s="16"/>
      <c r="HS50" s="16"/>
      <c r="HT50" s="16"/>
      <c r="HU50" s="16"/>
      <c r="HV50" s="16"/>
      <c r="HW50" s="16"/>
      <c r="HX50" s="16"/>
      <c r="HY50" s="16"/>
      <c r="HZ50" s="16"/>
      <c r="IA50" s="16"/>
      <c r="IB50" s="16"/>
      <c r="IC50" s="16"/>
      <c r="ID50" s="16"/>
      <c r="IE50" s="16"/>
      <c r="IF50" s="16"/>
      <c r="IG50" s="16"/>
      <c r="IH50" s="16"/>
      <c r="II50" s="16"/>
      <c r="IJ50" s="16"/>
      <c r="IK50" s="16"/>
      <c r="IL50" s="16"/>
      <c r="IM50" s="16"/>
      <c r="IN50" s="16"/>
      <c r="IO50" s="16"/>
      <c r="IP50" s="16"/>
      <c r="IQ50" s="16"/>
      <c r="IR50" s="16"/>
      <c r="IS50" s="16"/>
      <c r="IT50" s="16"/>
      <c r="IU50" s="16"/>
      <c r="IV50" s="16"/>
      <c r="IW50" s="16"/>
      <c r="IX50" s="16"/>
      <c r="IY50" s="16"/>
      <c r="IZ50" s="16"/>
      <c r="JA50" s="16"/>
      <c r="JB50" s="16"/>
      <c r="JC50" s="16"/>
      <c r="JD50" s="16"/>
      <c r="JE50" s="16"/>
      <c r="JF50" s="16"/>
      <c r="JG50" s="16"/>
      <c r="JH50" s="16"/>
      <c r="JI50" s="16"/>
      <c r="JJ50" s="16"/>
      <c r="JK50" s="16"/>
      <c r="JL50" s="16"/>
      <c r="JM50" s="16"/>
      <c r="JN50" s="16"/>
      <c r="JO50" s="16"/>
      <c r="JP50" s="16"/>
      <c r="JQ50" s="16"/>
      <c r="JR50" s="16"/>
      <c r="JS50" s="16"/>
      <c r="JT50" s="16"/>
      <c r="JU50" s="16"/>
      <c r="JV50" s="16"/>
      <c r="JW50" s="16"/>
      <c r="JX50" s="16"/>
      <c r="JY50" s="16"/>
      <c r="JZ50" s="16"/>
      <c r="KA50" s="16"/>
      <c r="KB50" s="16"/>
      <c r="KC50" s="16"/>
      <c r="KD50" s="16"/>
      <c r="KE50" s="16"/>
      <c r="KF50" s="16"/>
      <c r="KG50" s="16"/>
      <c r="KH50" s="16"/>
      <c r="KI50" s="16"/>
      <c r="KJ50" s="16"/>
      <c r="KK50" s="16"/>
      <c r="KL50" s="16"/>
      <c r="KM50" s="16"/>
      <c r="KN50" s="16"/>
      <c r="KO50" s="16"/>
      <c r="KP50" s="16"/>
      <c r="KQ50" s="16"/>
      <c r="KR50" s="16"/>
      <c r="KS50" s="16"/>
      <c r="KT50" s="16"/>
      <c r="KU50" s="16"/>
      <c r="KV50" s="16"/>
      <c r="KW50" s="16"/>
      <c r="KX50" s="16"/>
      <c r="KY50" s="16"/>
      <c r="KZ50" s="16"/>
      <c r="LA50" s="16"/>
      <c r="LB50" s="16"/>
      <c r="LC50" s="16"/>
      <c r="LD50" s="16"/>
      <c r="LE50" s="16"/>
      <c r="LF50" s="16"/>
      <c r="LG50" s="16"/>
      <c r="LH50" s="16"/>
      <c r="LI50" s="16"/>
      <c r="LJ50" s="16"/>
      <c r="LK50" s="16"/>
      <c r="LL50" s="16"/>
      <c r="LM50" s="16"/>
      <c r="LN50" s="16"/>
      <c r="LO50" s="16"/>
      <c r="LP50" s="16"/>
      <c r="LQ50" s="16"/>
      <c r="LR50" s="16"/>
      <c r="LS50" s="16"/>
      <c r="LT50" s="16"/>
      <c r="LU50" s="16"/>
      <c r="LV50" s="16"/>
      <c r="LW50" s="16"/>
      <c r="LX50" s="16"/>
      <c r="LY50" s="16"/>
      <c r="LZ50" s="16"/>
      <c r="MA50" s="16"/>
      <c r="MB50" s="16"/>
      <c r="MC50" s="16"/>
      <c r="MD50" s="16"/>
      <c r="ME50" s="16"/>
      <c r="MF50" s="16"/>
      <c r="MG50" s="16"/>
      <c r="MH50" s="16"/>
      <c r="MI50" s="16"/>
      <c r="MJ50" s="16"/>
      <c r="MK50" s="16"/>
      <c r="ML50" s="16"/>
      <c r="MM50" s="16"/>
      <c r="MN50" s="16"/>
      <c r="MO50" s="16"/>
      <c r="MP50" s="16"/>
      <c r="MQ50" s="16"/>
      <c r="MR50" s="16"/>
      <c r="MS50" s="16"/>
      <c r="MT50" s="16"/>
      <c r="MU50" s="16"/>
      <c r="MV50" s="16"/>
      <c r="MW50" s="16"/>
      <c r="MX50" s="16"/>
      <c r="MY50" s="16"/>
      <c r="MZ50" s="16"/>
      <c r="NA50" s="16"/>
      <c r="NB50" s="16"/>
      <c r="NC50" s="16"/>
      <c r="ND50" s="16"/>
      <c r="NE50" s="16"/>
      <c r="NF50" s="16"/>
      <c r="NG50" s="16"/>
      <c r="NH50" s="16"/>
      <c r="NI50" s="16"/>
      <c r="NJ50" s="16"/>
      <c r="NK50" s="16"/>
      <c r="NL50" s="16"/>
      <c r="NM50" s="16"/>
      <c r="NN50" s="16"/>
      <c r="NO50" s="16"/>
      <c r="NP50" s="16"/>
      <c r="NQ50" s="16"/>
      <c r="NR50" s="16"/>
      <c r="NS50" s="16"/>
      <c r="NT50" s="16"/>
      <c r="NU50" s="16"/>
      <c r="NV50" s="16"/>
      <c r="NW50" s="16"/>
      <c r="NX50" s="16"/>
      <c r="NY50" s="16"/>
      <c r="NZ50" s="16"/>
      <c r="OA50" s="16"/>
      <c r="OB50" s="16"/>
      <c r="OC50" s="16"/>
      <c r="OD50" s="16"/>
      <c r="OE50" s="16"/>
      <c r="OF50" s="16"/>
      <c r="OG50" s="16"/>
      <c r="OH50" s="16"/>
      <c r="OI50" s="16"/>
      <c r="OJ50" s="16"/>
      <c r="OK50" s="16"/>
      <c r="OL50" s="16"/>
      <c r="OM50" s="16"/>
      <c r="ON50" s="16"/>
      <c r="OO50" s="16"/>
      <c r="OP50" s="16"/>
      <c r="OQ50" s="16"/>
      <c r="OR50" s="16"/>
      <c r="OS50" s="16"/>
      <c r="OT50" s="16"/>
      <c r="OU50" s="16"/>
      <c r="OV50" s="16"/>
      <c r="OW50" s="16"/>
      <c r="OX50" s="16"/>
      <c r="OY50" s="16"/>
      <c r="OZ50" s="16"/>
      <c r="PA50" s="16"/>
      <c r="PB50" s="16"/>
      <c r="PC50" s="16"/>
      <c r="PD50" s="16"/>
      <c r="PE50" s="16"/>
      <c r="PF50" s="16"/>
      <c r="PG50" s="16"/>
      <c r="PH50" s="16"/>
      <c r="PI50" s="16"/>
      <c r="PJ50" s="16"/>
      <c r="PK50" s="16"/>
      <c r="PL50" s="16"/>
      <c r="PM50" s="16"/>
      <c r="PN50" s="16"/>
      <c r="PO50" s="16"/>
      <c r="PP50" s="16"/>
      <c r="PQ50" s="16"/>
      <c r="PR50" s="16"/>
      <c r="PS50" s="16"/>
      <c r="PT50" s="16"/>
      <c r="PU50" s="16"/>
      <c r="PV50" s="16"/>
      <c r="PW50" s="16"/>
      <c r="PX50" s="16"/>
      <c r="PY50" s="16"/>
      <c r="PZ50" s="16"/>
      <c r="QA50" s="16"/>
      <c r="QB50" s="16"/>
      <c r="QC50" s="16"/>
      <c r="QD50" s="16"/>
      <c r="QE50" s="16"/>
      <c r="QF50" s="16"/>
      <c r="QG50" s="16"/>
      <c r="QH50" s="16"/>
      <c r="QI50" s="16"/>
      <c r="QJ50" s="16"/>
      <c r="QK50" s="16"/>
      <c r="QL50" s="16"/>
      <c r="QM50" s="16"/>
      <c r="QN50" s="16"/>
      <c r="QO50" s="16"/>
      <c r="QP50" s="16"/>
      <c r="QQ50" s="16"/>
      <c r="QR50" s="16"/>
      <c r="QS50" s="16"/>
      <c r="QT50" s="16"/>
      <c r="QU50" s="16"/>
      <c r="QV50" s="16"/>
      <c r="QW50" s="16"/>
      <c r="QX50" s="16"/>
      <c r="QY50" s="16"/>
      <c r="QZ50" s="16"/>
      <c r="RA50" s="16"/>
      <c r="RB50" s="16"/>
      <c r="RC50" s="16"/>
      <c r="RD50" s="16"/>
      <c r="RE50" s="16"/>
      <c r="RF50" s="16"/>
      <c r="RG50" s="16"/>
      <c r="RH50" s="16"/>
      <c r="RI50" s="16"/>
      <c r="RJ50" s="16"/>
      <c r="RK50" s="16"/>
      <c r="RL50" s="16"/>
      <c r="RM50" s="16"/>
      <c r="RN50" s="16"/>
      <c r="RO50" s="16"/>
      <c r="RP50" s="16"/>
      <c r="RQ50" s="16"/>
      <c r="RR50" s="16"/>
      <c r="RS50" s="16"/>
      <c r="RT50" s="16"/>
      <c r="RU50" s="16"/>
      <c r="RV50" s="16"/>
      <c r="RW50" s="16"/>
      <c r="RX50" s="16"/>
      <c r="RY50" s="16"/>
      <c r="RZ50" s="16"/>
      <c r="SA50" s="16"/>
      <c r="SB50" s="16"/>
      <c r="SC50" s="16"/>
      <c r="SD50" s="16"/>
      <c r="SE50" s="16"/>
      <c r="SF50" s="16"/>
      <c r="SG50" s="16"/>
      <c r="SH50" s="16"/>
      <c r="SI50" s="16"/>
      <c r="SJ50" s="16"/>
      <c r="SK50" s="16"/>
      <c r="SL50" s="16"/>
      <c r="SM50" s="16"/>
      <c r="SN50" s="16"/>
      <c r="SO50" s="16"/>
      <c r="SP50" s="16"/>
      <c r="SQ50" s="16"/>
      <c r="SR50" s="16"/>
      <c r="SS50" s="16"/>
      <c r="ST50" s="16"/>
      <c r="SU50" s="16"/>
      <c r="SV50" s="16"/>
      <c r="SW50" s="16"/>
      <c r="SX50" s="16"/>
      <c r="SY50" s="16"/>
      <c r="SZ50" s="16"/>
      <c r="TA50" s="16"/>
      <c r="TB50" s="16"/>
      <c r="TC50" s="16"/>
      <c r="TD50" s="16"/>
      <c r="TE50" s="16"/>
      <c r="TF50" s="16"/>
      <c r="TG50" s="16"/>
      <c r="TH50" s="16"/>
      <c r="TI50" s="16"/>
      <c r="TJ50" s="16"/>
      <c r="TK50" s="16"/>
      <c r="TL50" s="16"/>
      <c r="TM50" s="16"/>
      <c r="TN50" s="16"/>
      <c r="TO50" s="16"/>
      <c r="TP50" s="16"/>
      <c r="TQ50" s="16"/>
      <c r="TR50" s="16"/>
      <c r="TS50" s="16"/>
      <c r="TT50" s="16"/>
      <c r="TU50" s="16"/>
      <c r="TV50" s="16"/>
      <c r="TW50" s="16"/>
      <c r="TX50" s="16"/>
      <c r="TY50" s="16"/>
      <c r="TZ50" s="16"/>
      <c r="UA50" s="16"/>
      <c r="UB50" s="16"/>
      <c r="UC50" s="16"/>
      <c r="UD50" s="16"/>
      <c r="UE50" s="16"/>
      <c r="UF50" s="16"/>
      <c r="UG50" s="16"/>
      <c r="UH50" s="16"/>
      <c r="UI50" s="16"/>
      <c r="UJ50" s="16"/>
      <c r="UK50" s="16"/>
      <c r="UL50" s="16"/>
      <c r="UM50" s="16"/>
      <c r="UN50" s="16"/>
      <c r="UO50" s="16"/>
      <c r="UP50" s="16"/>
      <c r="UQ50" s="16"/>
      <c r="UR50" s="16"/>
      <c r="US50" s="16"/>
      <c r="UT50" s="16"/>
      <c r="UU50" s="16"/>
      <c r="UV50" s="16"/>
      <c r="UW50" s="16"/>
      <c r="UX50" s="16"/>
      <c r="UY50" s="16"/>
      <c r="UZ50" s="16"/>
      <c r="VA50" s="16"/>
      <c r="VB50" s="16"/>
      <c r="VC50" s="16"/>
      <c r="VD50" s="16"/>
      <c r="VE50" s="16"/>
      <c r="VF50" s="16"/>
      <c r="VG50" s="16"/>
      <c r="VH50" s="16"/>
      <c r="VI50" s="16"/>
      <c r="VJ50" s="16"/>
      <c r="VK50" s="16"/>
      <c r="VL50" s="16"/>
      <c r="VM50" s="16"/>
      <c r="VN50" s="16"/>
      <c r="VO50" s="16"/>
      <c r="VP50" s="16"/>
      <c r="VQ50" s="16"/>
      <c r="VR50" s="16"/>
      <c r="VS50" s="16"/>
      <c r="VT50" s="16"/>
      <c r="VU50" s="16"/>
      <c r="VV50" s="16"/>
      <c r="VW50" s="16"/>
      <c r="VX50" s="16"/>
      <c r="VY50" s="16"/>
      <c r="VZ50" s="16"/>
      <c r="WA50" s="16"/>
      <c r="WB50" s="16"/>
      <c r="WC50" s="16"/>
      <c r="WD50" s="16"/>
      <c r="WE50" s="16"/>
      <c r="WF50" s="16"/>
      <c r="WG50" s="16"/>
      <c r="WH50" s="16"/>
      <c r="WI50" s="16"/>
      <c r="WJ50" s="16"/>
      <c r="WK50" s="16"/>
      <c r="WL50" s="16"/>
      <c r="WM50" s="16"/>
      <c r="WN50" s="16"/>
      <c r="WO50" s="16"/>
      <c r="WP50" s="16"/>
      <c r="WQ50" s="16"/>
      <c r="WR50" s="16"/>
      <c r="WS50" s="16"/>
      <c r="WT50" s="16"/>
      <c r="WU50" s="16"/>
      <c r="WV50" s="16"/>
      <c r="WW50" s="16"/>
      <c r="WX50" s="16"/>
      <c r="WY50" s="16"/>
      <c r="WZ50" s="16"/>
      <c r="XA50" s="16"/>
      <c r="XB50" s="16"/>
      <c r="XC50" s="16"/>
      <c r="XD50" s="16"/>
      <c r="XE50" s="16"/>
      <c r="XF50" s="16"/>
      <c r="XG50" s="16"/>
      <c r="XH50" s="16"/>
      <c r="XI50" s="16"/>
      <c r="XJ50" s="16"/>
      <c r="XK50" s="16"/>
      <c r="XL50" s="16"/>
      <c r="XM50" s="16"/>
      <c r="XN50" s="16"/>
      <c r="XO50" s="16"/>
      <c r="XP50" s="16"/>
      <c r="XQ50" s="16"/>
      <c r="XR50" s="16"/>
      <c r="XS50" s="16"/>
      <c r="XT50" s="16"/>
      <c r="XU50" s="16"/>
      <c r="XV50" s="16"/>
      <c r="XW50" s="16"/>
      <c r="XX50" s="16"/>
      <c r="XY50" s="16"/>
      <c r="XZ50" s="16"/>
      <c r="YA50" s="16"/>
      <c r="YB50" s="16"/>
      <c r="YC50" s="16"/>
      <c r="YD50" s="16"/>
      <c r="YE50" s="16"/>
      <c r="YF50" s="16"/>
      <c r="YG50" s="16"/>
      <c r="YH50" s="16"/>
      <c r="YI50" s="16"/>
      <c r="YJ50" s="16"/>
      <c r="YK50" s="16"/>
      <c r="YL50" s="16"/>
      <c r="YM50" s="16"/>
      <c r="YN50" s="16"/>
      <c r="YO50" s="16"/>
      <c r="YP50" s="16"/>
      <c r="YQ50" s="16"/>
      <c r="YR50" s="16"/>
      <c r="YS50" s="16"/>
      <c r="YT50" s="16"/>
      <c r="YU50" s="16"/>
      <c r="YV50" s="16"/>
      <c r="YW50" s="16"/>
      <c r="YX50" s="16"/>
      <c r="YY50" s="16"/>
      <c r="YZ50" s="16"/>
      <c r="ZA50" s="16"/>
      <c r="ZB50" s="16"/>
      <c r="ZC50" s="16"/>
      <c r="ZD50" s="16"/>
      <c r="ZE50" s="16"/>
      <c r="ZF50" s="16"/>
      <c r="ZG50" s="16"/>
      <c r="ZH50" s="16"/>
      <c r="ZI50" s="16"/>
      <c r="ZJ50" s="16"/>
      <c r="ZK50" s="16"/>
      <c r="ZL50" s="16"/>
      <c r="ZM50" s="16"/>
      <c r="ZN50" s="16"/>
      <c r="ZO50" s="16"/>
      <c r="ZP50" s="16"/>
      <c r="ZQ50" s="16"/>
      <c r="ZR50" s="16"/>
      <c r="ZS50" s="16"/>
      <c r="ZT50" s="16"/>
      <c r="ZU50" s="16"/>
      <c r="ZV50" s="16"/>
      <c r="ZW50" s="16"/>
      <c r="ZX50" s="16"/>
      <c r="ZY50" s="16"/>
      <c r="ZZ50" s="16"/>
      <c r="AAA50" s="16"/>
      <c r="AAB50" s="16"/>
      <c r="AAC50" s="16"/>
      <c r="AAD50" s="16"/>
      <c r="AAE50" s="16"/>
      <c r="AAF50" s="16"/>
      <c r="AAG50" s="16"/>
      <c r="AAH50" s="16"/>
      <c r="AAI50" s="16"/>
      <c r="AAJ50" s="16"/>
      <c r="AAK50" s="16"/>
      <c r="AAL50" s="16"/>
      <c r="AAM50" s="16"/>
      <c r="AAN50" s="16"/>
      <c r="AAO50" s="16"/>
      <c r="AAP50" s="16"/>
      <c r="AAQ50" s="16"/>
      <c r="AAR50" s="16"/>
      <c r="AAS50" s="16"/>
      <c r="AAT50" s="16"/>
      <c r="AAU50" s="16"/>
      <c r="AAV50" s="16"/>
      <c r="AAW50" s="16"/>
      <c r="AAX50" s="16"/>
      <c r="AAY50" s="16"/>
      <c r="AAZ50" s="16"/>
      <c r="ABA50" s="16"/>
      <c r="ABB50" s="16"/>
      <c r="ABC50" s="16"/>
      <c r="ABD50" s="16"/>
      <c r="ABE50" s="16"/>
      <c r="ABF50" s="16"/>
      <c r="ABG50" s="16"/>
      <c r="ABH50" s="16"/>
      <c r="ABI50" s="16"/>
      <c r="ABJ50" s="16"/>
      <c r="ABK50" s="16"/>
      <c r="ABL50" s="16"/>
      <c r="ABM50" s="16"/>
      <c r="ABN50" s="16"/>
      <c r="ABO50" s="16"/>
      <c r="ABP50" s="16"/>
      <c r="ABQ50" s="16"/>
      <c r="ABR50" s="16"/>
      <c r="ABS50" s="16"/>
      <c r="ABT50" s="16"/>
      <c r="ABU50" s="16"/>
      <c r="ABV50" s="16"/>
      <c r="ABW50" s="16"/>
      <c r="ABX50" s="16"/>
      <c r="ABY50" s="16"/>
      <c r="ABZ50" s="16"/>
      <c r="ACA50" s="16"/>
      <c r="ACB50" s="16"/>
      <c r="ACC50" s="16"/>
      <c r="ACD50" s="16"/>
      <c r="ACE50" s="16"/>
      <c r="ACF50" s="16"/>
      <c r="ACG50" s="16"/>
      <c r="ACH50" s="16"/>
      <c r="ACI50" s="16"/>
      <c r="ACJ50" s="16"/>
      <c r="ACK50" s="16"/>
      <c r="ACL50" s="16"/>
      <c r="ACM50" s="16"/>
      <c r="ACN50" s="16"/>
      <c r="ACO50" s="16"/>
      <c r="ACP50" s="16"/>
      <c r="ACQ50" s="16"/>
      <c r="ACR50" s="16"/>
      <c r="ACS50" s="16"/>
      <c r="ACT50" s="16"/>
      <c r="ACU50" s="16"/>
      <c r="ACV50" s="16"/>
      <c r="ACW50" s="16"/>
      <c r="ACX50" s="16"/>
      <c r="ACY50" s="16"/>
      <c r="ACZ50" s="16"/>
      <c r="ADA50" s="16"/>
      <c r="ADB50" s="16"/>
      <c r="ADC50" s="16"/>
      <c r="ADD50" s="16"/>
      <c r="ADE50" s="16"/>
      <c r="ADF50" s="16"/>
      <c r="ADG50" s="16"/>
      <c r="ADH50" s="16"/>
      <c r="ADI50" s="16"/>
      <c r="ADJ50" s="16"/>
      <c r="ADK50" s="16"/>
      <c r="ADL50" s="16"/>
      <c r="ADM50" s="16"/>
      <c r="ADN50" s="16"/>
      <c r="ADO50" s="16"/>
      <c r="ADP50" s="16"/>
      <c r="ADQ50" s="16"/>
      <c r="ADR50" s="16"/>
      <c r="ADS50" s="16"/>
      <c r="ADT50" s="16"/>
      <c r="ADU50" s="16"/>
      <c r="ADV50" s="16"/>
      <c r="ADW50" s="16"/>
      <c r="ADX50" s="16"/>
      <c r="ADY50" s="16"/>
      <c r="ADZ50" s="16"/>
      <c r="AEA50" s="16"/>
      <c r="AEB50" s="16"/>
      <c r="AEC50" s="16"/>
      <c r="AED50" s="16"/>
      <c r="AEE50" s="16"/>
      <c r="AEF50" s="16"/>
      <c r="AEG50" s="16"/>
      <c r="AEH50" s="16"/>
      <c r="AEI50" s="16"/>
      <c r="AEJ50" s="16"/>
      <c r="AEK50" s="16"/>
      <c r="AEL50" s="16"/>
      <c r="AEM50" s="16"/>
      <c r="AEN50" s="16"/>
      <c r="AEO50" s="16"/>
      <c r="AEP50" s="16"/>
      <c r="AEQ50" s="16"/>
      <c r="AER50" s="16"/>
      <c r="AES50" s="16"/>
      <c r="AET50" s="16"/>
      <c r="AEU50" s="16"/>
      <c r="AEV50" s="16"/>
      <c r="AEW50" s="16"/>
      <c r="AEX50" s="16"/>
      <c r="AEY50" s="16"/>
      <c r="AEZ50" s="16"/>
      <c r="AFA50" s="16"/>
      <c r="AFB50" s="16"/>
      <c r="AFC50" s="16"/>
      <c r="AFD50" s="16"/>
      <c r="AFE50" s="16"/>
      <c r="AFF50" s="16"/>
      <c r="AFG50" s="16"/>
      <c r="AFH50" s="16"/>
      <c r="AFI50" s="16"/>
      <c r="AFJ50" s="16"/>
      <c r="AFK50" s="16"/>
      <c r="AFL50" s="16"/>
      <c r="AFM50" s="16"/>
      <c r="AFN50" s="16"/>
      <c r="AFO50" s="16"/>
      <c r="AFP50" s="16"/>
      <c r="AFQ50" s="16"/>
      <c r="AFR50" s="16"/>
      <c r="AFS50" s="16"/>
      <c r="AFT50" s="16"/>
      <c r="AFU50" s="16"/>
      <c r="AFV50" s="16"/>
      <c r="AFW50" s="16"/>
      <c r="AFX50" s="16"/>
      <c r="AFY50" s="16"/>
      <c r="AFZ50" s="16"/>
      <c r="AGA50" s="16"/>
      <c r="AGB50" s="16"/>
      <c r="AGC50" s="16"/>
      <c r="AGD50" s="16"/>
      <c r="AGE50" s="16"/>
      <c r="AGF50" s="16"/>
      <c r="AGG50" s="16"/>
      <c r="AGH50" s="16"/>
      <c r="AGI50" s="16"/>
      <c r="AGJ50" s="16"/>
      <c r="AGK50" s="16"/>
      <c r="AGL50" s="16"/>
      <c r="AGM50" s="16"/>
      <c r="AGN50" s="16"/>
      <c r="AGO50" s="16"/>
      <c r="AGP50" s="16"/>
      <c r="AGQ50" s="16"/>
      <c r="AGR50" s="16"/>
      <c r="AGS50" s="16"/>
      <c r="AGT50" s="16"/>
      <c r="AGU50" s="16"/>
      <c r="AGV50" s="16"/>
      <c r="AGW50" s="16"/>
      <c r="AGX50" s="16"/>
      <c r="AGY50" s="16"/>
      <c r="AGZ50" s="16"/>
      <c r="AHA50" s="16"/>
      <c r="AHB50" s="16"/>
      <c r="AHC50" s="16"/>
      <c r="AHD50" s="16"/>
      <c r="AHE50" s="16"/>
      <c r="AHF50" s="16"/>
      <c r="AHG50" s="16"/>
      <c r="AHH50" s="16"/>
      <c r="AHI50" s="16"/>
      <c r="AHJ50" s="16"/>
      <c r="AHK50" s="16"/>
      <c r="AHL50" s="16"/>
      <c r="AHM50" s="16"/>
      <c r="AHN50" s="16"/>
      <c r="AHO50" s="16"/>
      <c r="AHP50" s="16"/>
      <c r="AHQ50" s="16"/>
      <c r="AHR50" s="16"/>
      <c r="AHS50" s="16"/>
      <c r="AHT50" s="16"/>
      <c r="AHU50" s="16"/>
      <c r="AHV50" s="16"/>
      <c r="AHW50" s="16"/>
      <c r="AHX50" s="16"/>
      <c r="AHY50" s="16"/>
      <c r="AHZ50" s="16"/>
      <c r="AIA50" s="16"/>
      <c r="AIB50" s="16"/>
      <c r="AIC50" s="16"/>
      <c r="AID50" s="16"/>
      <c r="AIE50" s="16"/>
      <c r="AIF50" s="16"/>
      <c r="AIG50" s="16"/>
      <c r="AIH50" s="16"/>
      <c r="AII50" s="16"/>
      <c r="AIJ50" s="16"/>
      <c r="AIK50" s="16"/>
      <c r="AIL50" s="16"/>
      <c r="AIM50" s="16"/>
      <c r="AIN50" s="16"/>
      <c r="AIO50" s="16"/>
      <c r="AIP50" s="16"/>
      <c r="AIQ50" s="16"/>
      <c r="AIR50" s="16"/>
      <c r="AIS50" s="16"/>
      <c r="AIT50" s="16"/>
      <c r="AIU50" s="16"/>
      <c r="AIV50" s="16"/>
      <c r="AIW50" s="16"/>
      <c r="AIX50" s="16"/>
      <c r="AIY50" s="16"/>
      <c r="AIZ50" s="16"/>
      <c r="AJA50" s="16"/>
      <c r="AJB50" s="16"/>
      <c r="AJC50" s="16"/>
      <c r="AJD50" s="16"/>
      <c r="AJE50" s="16"/>
      <c r="AJF50" s="16"/>
      <c r="AJG50" s="16"/>
      <c r="AJH50" s="16"/>
      <c r="AJI50" s="16"/>
      <c r="AJJ50" s="16"/>
      <c r="AJK50" s="16"/>
      <c r="AJL50" s="16"/>
      <c r="AJM50" s="16"/>
      <c r="AJN50" s="16"/>
      <c r="AJO50" s="16"/>
      <c r="AJP50" s="16"/>
      <c r="AJQ50" s="16"/>
      <c r="AJR50" s="16"/>
      <c r="AJS50" s="16"/>
      <c r="AJT50" s="16"/>
      <c r="AJU50" s="16"/>
      <c r="AJV50" s="16"/>
      <c r="AJW50" s="16"/>
      <c r="AJX50" s="16"/>
      <c r="AJY50" s="16"/>
      <c r="AJZ50" s="16"/>
      <c r="AKA50" s="16"/>
      <c r="AKB50" s="16"/>
      <c r="AKC50" s="16"/>
      <c r="AKD50" s="16"/>
      <c r="AKE50" s="16"/>
      <c r="AKF50" s="16"/>
      <c r="AKG50" s="16"/>
      <c r="AKH50" s="16"/>
      <c r="AKI50" s="16"/>
      <c r="AKJ50" s="16"/>
      <c r="AKK50" s="16"/>
      <c r="AKL50" s="16"/>
      <c r="AKM50" s="16"/>
      <c r="AKN50" s="16"/>
      <c r="AKO50" s="16"/>
      <c r="AKP50" s="16"/>
      <c r="AKQ50" s="16"/>
      <c r="AKR50" s="16"/>
      <c r="AKS50" s="16"/>
      <c r="AKT50" s="16"/>
      <c r="AKU50" s="16"/>
      <c r="AKV50" s="16"/>
      <c r="AKW50" s="16"/>
      <c r="AKX50" s="16"/>
      <c r="AKY50" s="16"/>
      <c r="AKZ50" s="16"/>
      <c r="ALA50" s="16"/>
      <c r="ALB50" s="16"/>
      <c r="ALC50" s="16"/>
      <c r="ALD50" s="16"/>
      <c r="ALE50" s="16"/>
      <c r="ALF50" s="16"/>
      <c r="ALG50" s="16"/>
      <c r="ALH50" s="16"/>
      <c r="ALI50" s="16"/>
      <c r="ALJ50" s="16"/>
      <c r="ALK50" s="16"/>
      <c r="ALL50" s="16"/>
    </row>
    <row r="51" spans="1:1000" customFormat="1" ht="12.75" x14ac:dyDescent="0.2">
      <c r="A51" s="41" t="str">
        <f ca="1">IF(_xll.TM1RPTELLEV($H$40,$H51)=0,"Root",IF(OR(_xll.ELLEV($B$10,$H51)=0,_xll.TM1RPTELLEV($H$40,$H51)+1&gt;=VALUE($L$29)),"Base","Default"))</f>
        <v>Default</v>
      </c>
      <c r="B51" s="16"/>
      <c r="C51" s="16" t="str">
        <f ca="1">_xll.DBRW($G$16,$H51,C$38)</f>
        <v>1</v>
      </c>
      <c r="D51" s="16">
        <f ca="1">_xll.DBRW($D$16,E$7,$H$33,$E$9,$H51,$D$11,$H$34,$D$38)</f>
        <v>0</v>
      </c>
      <c r="E51" s="25">
        <f ca="1">_xll.DBRW($E$16,E$7,$H$33,$E$9,$H51,$D$11,E$38,E$12,E$13)</f>
        <v>0</v>
      </c>
      <c r="F51" s="22"/>
      <c r="G51" s="44" t="str">
        <f ca="1">_xll.DBRW($G$16,$H51,G$13)&amp;IF(_xll.ELLEV($B$10,$H51)&lt;&gt;0,"",IF($D51&lt;&gt;0,"Annual",IF($E51&lt;&gt;0,"LID","")))</f>
        <v/>
      </c>
      <c r="H51" s="117" t="s">
        <v>153</v>
      </c>
      <c r="I51" s="46">
        <f ca="1">_xll.DBRW($B$16,I$7,$H$33,$D$9,$H51,$D$11,I$12,I$13)</f>
        <v>4083419.9697592836</v>
      </c>
      <c r="J51" s="46">
        <f ca="1">_xll.DBRW($B$16,J$7,$H$33,$D$9,$H51,$D$11,J$12,J$13)</f>
        <v>4398337.9051954756</v>
      </c>
      <c r="K51" s="46">
        <f ca="1">_xll.DBRW($B$16,K$7,$H$33,$D$9,$H51,$D$11,K$12,K$13)</f>
        <v>4470815.9106675442</v>
      </c>
      <c r="L51" s="46">
        <f ca="1">_xll.DBRW($B$16,L$7,$H$33,$D$9,$H51,$D$11,L$12,L$13)</f>
        <v>4616467.9322370784</v>
      </c>
      <c r="M51" s="46">
        <f ca="1">_xll.DBRW($B$16,M$7,$H$33,$D$9,$H51,$D$11,M$12,M$13)</f>
        <v>4937797.7157432409</v>
      </c>
      <c r="N51" s="46">
        <f ca="1">_xll.DBRW($B$16,N$7,$H$33,$D$9,$H51,$D$11,N$12,N$13)</f>
        <v>5061039.5123396553</v>
      </c>
      <c r="O51" s="46">
        <f ca="1">_xll.DBRW($B$16,O$7,$H$33,$D$9,$H51,$D$11,O$12,O$13)</f>
        <v>5148531.4074113611</v>
      </c>
      <c r="P51" s="46">
        <f ca="1">_xll.DBRW($B$16,P$7,$H$33,$D$9,$H51,$D$11,P$12,P$13)</f>
        <v>5277034.7699988</v>
      </c>
      <c r="Q51" s="46">
        <f ca="1">_xll.DBRW($B$16,Q$7,$H$33,$D$9,$H51,$D$11,Q$12,Q$13)</f>
        <v>5384386.8751169862</v>
      </c>
      <c r="R51" s="46">
        <f ca="1">_xll.DBRW($B$16,R$7,$H$33,$D$9,$H51,$D$11,R$12,R$13)</f>
        <v>5417708.5880611772</v>
      </c>
      <c r="S51" s="46">
        <f ca="1">_xll.DBRW($B$16,S$7,$H$33,$D$9,$H51,$D$11,S$12,S$13)</f>
        <v>5504114.7409242941</v>
      </c>
      <c r="T51" s="46">
        <f ca="1">_xll.DBRW($B$16,T$7,$H$33,$D$9,$H51,$D$11,T$12,T$13)</f>
        <v>5584477.0014711041</v>
      </c>
      <c r="U51" s="46">
        <f ca="1">_xll.DBRW($B$16,U$7,$H$33,$D$9,$H51,$D$11,U$12,U$13)</f>
        <v>5611626.077679974</v>
      </c>
      <c r="V51" s="16"/>
      <c r="W51" s="46" t="str">
        <f ca="1">_xll.DBRW($B$16,W$7,$H$33,$D$9,$H51,$D$11,W$12,W$13)</f>
        <v>*KEY_ERR</v>
      </c>
      <c r="X51" s="99" t="e">
        <f t="shared" ca="1" si="6"/>
        <v>#VALUE!</v>
      </c>
      <c r="Y51" s="16"/>
      <c r="Z51" s="46" t="str">
        <f ca="1">_xll.DBRW($B$16,Z$7,$H$33,$D$9,$H51,$D$11,Z$12,Z$13)</f>
        <v>*KEY_ERR</v>
      </c>
      <c r="AA51" s="99" t="e">
        <f t="shared" ca="1" si="7"/>
        <v>#VALUE!</v>
      </c>
      <c r="AB51" s="16"/>
      <c r="AC51" s="109" t="str">
        <f ca="1">_xll.DBRW($B$16,AC$7,$H$33,$D$9,$H51,$D$11,AC$12,AC$13)</f>
        <v>*KEY_ERR</v>
      </c>
      <c r="AD51" s="109" t="str">
        <f ca="1">_xll.DBRW($B$16,AD$7,$H$33,$D$9,$H51,$D$11,AD$12,AD$13)</f>
        <v>*KEY_ERR</v>
      </c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6"/>
      <c r="EJ51" s="16"/>
      <c r="EK51" s="16"/>
      <c r="EL51" s="16"/>
      <c r="EM51" s="16"/>
      <c r="EN51" s="16"/>
      <c r="EO51" s="16"/>
      <c r="EP51" s="16"/>
      <c r="EQ51" s="16"/>
      <c r="ER51" s="16"/>
      <c r="ES51" s="16"/>
      <c r="ET51" s="16"/>
      <c r="EU51" s="16"/>
      <c r="EV51" s="16"/>
      <c r="EW51" s="16"/>
      <c r="EX51" s="16"/>
      <c r="EY51" s="16"/>
      <c r="EZ51" s="16"/>
      <c r="FA51" s="16"/>
      <c r="FB51" s="16"/>
      <c r="FC51" s="16"/>
      <c r="FD51" s="16"/>
      <c r="FE51" s="16"/>
      <c r="FF51" s="16"/>
      <c r="FG51" s="16"/>
      <c r="FH51" s="16"/>
      <c r="FI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  <c r="FT51" s="16"/>
      <c r="FU51" s="16"/>
      <c r="FV51" s="16"/>
      <c r="FW51" s="16"/>
      <c r="FX51" s="16"/>
      <c r="FY51" s="16"/>
      <c r="FZ51" s="16"/>
      <c r="GA51" s="16"/>
      <c r="GB51" s="16"/>
      <c r="GC51" s="16"/>
      <c r="GD51" s="16"/>
      <c r="GE51" s="16"/>
      <c r="GF51" s="16"/>
      <c r="GG51" s="16"/>
      <c r="GH51" s="16"/>
      <c r="GI51" s="16"/>
      <c r="GJ51" s="16"/>
      <c r="GK51" s="16"/>
      <c r="GL51" s="16"/>
      <c r="GM51" s="16"/>
      <c r="GN51" s="16"/>
      <c r="GO51" s="16"/>
      <c r="GP51" s="16"/>
      <c r="GQ51" s="16"/>
      <c r="GR51" s="16"/>
      <c r="GS51" s="16"/>
      <c r="GT51" s="16"/>
      <c r="GU51" s="16"/>
      <c r="GV51" s="16"/>
      <c r="GW51" s="16"/>
      <c r="GX51" s="16"/>
      <c r="GY51" s="16"/>
      <c r="GZ51" s="16"/>
      <c r="HA51" s="16"/>
      <c r="HB51" s="16"/>
      <c r="HC51" s="16"/>
      <c r="HD51" s="16"/>
      <c r="HE51" s="16"/>
      <c r="HF51" s="16"/>
      <c r="HG51" s="16"/>
      <c r="HH51" s="16"/>
      <c r="HI51" s="16"/>
      <c r="HJ51" s="16"/>
      <c r="HK51" s="16"/>
      <c r="HL51" s="16"/>
      <c r="HM51" s="16"/>
      <c r="HN51" s="16"/>
      <c r="HO51" s="16"/>
      <c r="HP51" s="16"/>
      <c r="HQ51" s="16"/>
      <c r="HR51" s="16"/>
      <c r="HS51" s="16"/>
      <c r="HT51" s="16"/>
      <c r="HU51" s="16"/>
      <c r="HV51" s="16"/>
      <c r="HW51" s="16"/>
      <c r="HX51" s="16"/>
      <c r="HY51" s="16"/>
      <c r="HZ51" s="16"/>
      <c r="IA51" s="16"/>
      <c r="IB51" s="16"/>
      <c r="IC51" s="16"/>
      <c r="ID51" s="16"/>
      <c r="IE51" s="16"/>
      <c r="IF51" s="16"/>
      <c r="IG51" s="16"/>
      <c r="IH51" s="16"/>
      <c r="II51" s="16"/>
      <c r="IJ51" s="16"/>
      <c r="IK51" s="16"/>
      <c r="IL51" s="16"/>
      <c r="IM51" s="16"/>
      <c r="IN51" s="16"/>
      <c r="IO51" s="16"/>
      <c r="IP51" s="16"/>
      <c r="IQ51" s="16"/>
      <c r="IR51" s="16"/>
      <c r="IS51" s="16"/>
      <c r="IT51" s="16"/>
      <c r="IU51" s="16"/>
      <c r="IV51" s="16"/>
      <c r="IW51" s="16"/>
      <c r="IX51" s="16"/>
      <c r="IY51" s="16"/>
      <c r="IZ51" s="16"/>
      <c r="JA51" s="16"/>
      <c r="JB51" s="16"/>
      <c r="JC51" s="16"/>
      <c r="JD51" s="16"/>
      <c r="JE51" s="16"/>
      <c r="JF51" s="16"/>
      <c r="JG51" s="16"/>
      <c r="JH51" s="16"/>
      <c r="JI51" s="16"/>
      <c r="JJ51" s="16"/>
      <c r="JK51" s="16"/>
      <c r="JL51" s="16"/>
      <c r="JM51" s="16"/>
      <c r="JN51" s="16"/>
      <c r="JO51" s="16"/>
      <c r="JP51" s="16"/>
      <c r="JQ51" s="16"/>
      <c r="JR51" s="16"/>
      <c r="JS51" s="16"/>
      <c r="JT51" s="16"/>
      <c r="JU51" s="16"/>
      <c r="JV51" s="16"/>
      <c r="JW51" s="16"/>
      <c r="JX51" s="16"/>
      <c r="JY51" s="16"/>
      <c r="JZ51" s="16"/>
      <c r="KA51" s="16"/>
      <c r="KB51" s="16"/>
      <c r="KC51" s="16"/>
      <c r="KD51" s="16"/>
      <c r="KE51" s="16"/>
      <c r="KF51" s="16"/>
      <c r="KG51" s="16"/>
      <c r="KH51" s="16"/>
      <c r="KI51" s="16"/>
      <c r="KJ51" s="16"/>
      <c r="KK51" s="16"/>
      <c r="KL51" s="16"/>
      <c r="KM51" s="16"/>
      <c r="KN51" s="16"/>
      <c r="KO51" s="16"/>
      <c r="KP51" s="16"/>
      <c r="KQ51" s="16"/>
      <c r="KR51" s="16"/>
      <c r="KS51" s="16"/>
      <c r="KT51" s="16"/>
      <c r="KU51" s="16"/>
      <c r="KV51" s="16"/>
      <c r="KW51" s="16"/>
      <c r="KX51" s="16"/>
      <c r="KY51" s="16"/>
      <c r="KZ51" s="16"/>
      <c r="LA51" s="16"/>
      <c r="LB51" s="16"/>
      <c r="LC51" s="16"/>
      <c r="LD51" s="16"/>
      <c r="LE51" s="16"/>
      <c r="LF51" s="16"/>
      <c r="LG51" s="16"/>
      <c r="LH51" s="16"/>
      <c r="LI51" s="16"/>
      <c r="LJ51" s="16"/>
      <c r="LK51" s="16"/>
      <c r="LL51" s="16"/>
      <c r="LM51" s="16"/>
      <c r="LN51" s="16"/>
      <c r="LO51" s="16"/>
      <c r="LP51" s="16"/>
      <c r="LQ51" s="16"/>
      <c r="LR51" s="16"/>
      <c r="LS51" s="16"/>
      <c r="LT51" s="16"/>
      <c r="LU51" s="16"/>
      <c r="LV51" s="16"/>
      <c r="LW51" s="16"/>
      <c r="LX51" s="16"/>
      <c r="LY51" s="16"/>
      <c r="LZ51" s="16"/>
      <c r="MA51" s="16"/>
      <c r="MB51" s="16"/>
      <c r="MC51" s="16"/>
      <c r="MD51" s="16"/>
      <c r="ME51" s="16"/>
      <c r="MF51" s="16"/>
      <c r="MG51" s="16"/>
      <c r="MH51" s="16"/>
      <c r="MI51" s="16"/>
      <c r="MJ51" s="16"/>
      <c r="MK51" s="16"/>
      <c r="ML51" s="16"/>
      <c r="MM51" s="16"/>
      <c r="MN51" s="16"/>
      <c r="MO51" s="16"/>
      <c r="MP51" s="16"/>
      <c r="MQ51" s="16"/>
      <c r="MR51" s="16"/>
      <c r="MS51" s="16"/>
      <c r="MT51" s="16"/>
      <c r="MU51" s="16"/>
      <c r="MV51" s="16"/>
      <c r="MW51" s="16"/>
      <c r="MX51" s="16"/>
      <c r="MY51" s="16"/>
      <c r="MZ51" s="16"/>
      <c r="NA51" s="16"/>
      <c r="NB51" s="16"/>
      <c r="NC51" s="16"/>
      <c r="ND51" s="16"/>
      <c r="NE51" s="16"/>
      <c r="NF51" s="16"/>
      <c r="NG51" s="16"/>
      <c r="NH51" s="16"/>
      <c r="NI51" s="16"/>
      <c r="NJ51" s="16"/>
      <c r="NK51" s="16"/>
      <c r="NL51" s="16"/>
      <c r="NM51" s="16"/>
      <c r="NN51" s="16"/>
      <c r="NO51" s="16"/>
      <c r="NP51" s="16"/>
      <c r="NQ51" s="16"/>
      <c r="NR51" s="16"/>
      <c r="NS51" s="16"/>
      <c r="NT51" s="16"/>
      <c r="NU51" s="16"/>
      <c r="NV51" s="16"/>
      <c r="NW51" s="16"/>
      <c r="NX51" s="16"/>
      <c r="NY51" s="16"/>
      <c r="NZ51" s="16"/>
      <c r="OA51" s="16"/>
      <c r="OB51" s="16"/>
      <c r="OC51" s="16"/>
      <c r="OD51" s="16"/>
      <c r="OE51" s="16"/>
      <c r="OF51" s="16"/>
      <c r="OG51" s="16"/>
      <c r="OH51" s="16"/>
      <c r="OI51" s="16"/>
      <c r="OJ51" s="16"/>
      <c r="OK51" s="16"/>
      <c r="OL51" s="16"/>
      <c r="OM51" s="16"/>
      <c r="ON51" s="16"/>
      <c r="OO51" s="16"/>
      <c r="OP51" s="16"/>
      <c r="OQ51" s="16"/>
      <c r="OR51" s="16"/>
      <c r="OS51" s="16"/>
      <c r="OT51" s="16"/>
      <c r="OU51" s="16"/>
      <c r="OV51" s="16"/>
      <c r="OW51" s="16"/>
      <c r="OX51" s="16"/>
      <c r="OY51" s="16"/>
      <c r="OZ51" s="16"/>
      <c r="PA51" s="16"/>
      <c r="PB51" s="16"/>
      <c r="PC51" s="16"/>
      <c r="PD51" s="16"/>
      <c r="PE51" s="16"/>
      <c r="PF51" s="16"/>
      <c r="PG51" s="16"/>
      <c r="PH51" s="16"/>
      <c r="PI51" s="16"/>
      <c r="PJ51" s="16"/>
      <c r="PK51" s="16"/>
      <c r="PL51" s="16"/>
      <c r="PM51" s="16"/>
      <c r="PN51" s="16"/>
      <c r="PO51" s="16"/>
      <c r="PP51" s="16"/>
      <c r="PQ51" s="16"/>
      <c r="PR51" s="16"/>
      <c r="PS51" s="16"/>
      <c r="PT51" s="16"/>
      <c r="PU51" s="16"/>
      <c r="PV51" s="16"/>
      <c r="PW51" s="16"/>
      <c r="PX51" s="16"/>
      <c r="PY51" s="16"/>
      <c r="PZ51" s="16"/>
      <c r="QA51" s="16"/>
      <c r="QB51" s="16"/>
      <c r="QC51" s="16"/>
      <c r="QD51" s="16"/>
      <c r="QE51" s="16"/>
      <c r="QF51" s="16"/>
      <c r="QG51" s="16"/>
      <c r="QH51" s="16"/>
      <c r="QI51" s="16"/>
      <c r="QJ51" s="16"/>
      <c r="QK51" s="16"/>
      <c r="QL51" s="16"/>
      <c r="QM51" s="16"/>
      <c r="QN51" s="16"/>
      <c r="QO51" s="16"/>
      <c r="QP51" s="16"/>
      <c r="QQ51" s="16"/>
      <c r="QR51" s="16"/>
      <c r="QS51" s="16"/>
      <c r="QT51" s="16"/>
      <c r="QU51" s="16"/>
      <c r="QV51" s="16"/>
      <c r="QW51" s="16"/>
      <c r="QX51" s="16"/>
      <c r="QY51" s="16"/>
      <c r="QZ51" s="16"/>
      <c r="RA51" s="16"/>
      <c r="RB51" s="16"/>
      <c r="RC51" s="16"/>
      <c r="RD51" s="16"/>
      <c r="RE51" s="16"/>
      <c r="RF51" s="16"/>
      <c r="RG51" s="16"/>
      <c r="RH51" s="16"/>
      <c r="RI51" s="16"/>
      <c r="RJ51" s="16"/>
      <c r="RK51" s="16"/>
      <c r="RL51" s="16"/>
      <c r="RM51" s="16"/>
      <c r="RN51" s="16"/>
      <c r="RO51" s="16"/>
      <c r="RP51" s="16"/>
      <c r="RQ51" s="16"/>
      <c r="RR51" s="16"/>
      <c r="RS51" s="16"/>
      <c r="RT51" s="16"/>
      <c r="RU51" s="16"/>
      <c r="RV51" s="16"/>
      <c r="RW51" s="16"/>
      <c r="RX51" s="16"/>
      <c r="RY51" s="16"/>
      <c r="RZ51" s="16"/>
      <c r="SA51" s="16"/>
      <c r="SB51" s="16"/>
      <c r="SC51" s="16"/>
      <c r="SD51" s="16"/>
      <c r="SE51" s="16"/>
      <c r="SF51" s="16"/>
      <c r="SG51" s="16"/>
      <c r="SH51" s="16"/>
      <c r="SI51" s="16"/>
      <c r="SJ51" s="16"/>
      <c r="SK51" s="16"/>
      <c r="SL51" s="16"/>
      <c r="SM51" s="16"/>
      <c r="SN51" s="16"/>
      <c r="SO51" s="16"/>
      <c r="SP51" s="16"/>
      <c r="SQ51" s="16"/>
      <c r="SR51" s="16"/>
      <c r="SS51" s="16"/>
      <c r="ST51" s="16"/>
      <c r="SU51" s="16"/>
      <c r="SV51" s="16"/>
      <c r="SW51" s="16"/>
      <c r="SX51" s="16"/>
      <c r="SY51" s="16"/>
      <c r="SZ51" s="16"/>
      <c r="TA51" s="16"/>
      <c r="TB51" s="16"/>
      <c r="TC51" s="16"/>
      <c r="TD51" s="16"/>
      <c r="TE51" s="16"/>
      <c r="TF51" s="16"/>
      <c r="TG51" s="16"/>
      <c r="TH51" s="16"/>
      <c r="TI51" s="16"/>
      <c r="TJ51" s="16"/>
      <c r="TK51" s="16"/>
      <c r="TL51" s="16"/>
      <c r="TM51" s="16"/>
      <c r="TN51" s="16"/>
      <c r="TO51" s="16"/>
      <c r="TP51" s="16"/>
      <c r="TQ51" s="16"/>
      <c r="TR51" s="16"/>
      <c r="TS51" s="16"/>
      <c r="TT51" s="16"/>
      <c r="TU51" s="16"/>
      <c r="TV51" s="16"/>
      <c r="TW51" s="16"/>
      <c r="TX51" s="16"/>
      <c r="TY51" s="16"/>
      <c r="TZ51" s="16"/>
      <c r="UA51" s="16"/>
      <c r="UB51" s="16"/>
      <c r="UC51" s="16"/>
      <c r="UD51" s="16"/>
      <c r="UE51" s="16"/>
      <c r="UF51" s="16"/>
      <c r="UG51" s="16"/>
      <c r="UH51" s="16"/>
      <c r="UI51" s="16"/>
      <c r="UJ51" s="16"/>
      <c r="UK51" s="16"/>
      <c r="UL51" s="16"/>
      <c r="UM51" s="16"/>
      <c r="UN51" s="16"/>
      <c r="UO51" s="16"/>
      <c r="UP51" s="16"/>
      <c r="UQ51" s="16"/>
      <c r="UR51" s="16"/>
      <c r="US51" s="16"/>
      <c r="UT51" s="16"/>
      <c r="UU51" s="16"/>
      <c r="UV51" s="16"/>
      <c r="UW51" s="16"/>
      <c r="UX51" s="16"/>
      <c r="UY51" s="16"/>
      <c r="UZ51" s="16"/>
      <c r="VA51" s="16"/>
      <c r="VB51" s="16"/>
      <c r="VC51" s="16"/>
      <c r="VD51" s="16"/>
      <c r="VE51" s="16"/>
      <c r="VF51" s="16"/>
      <c r="VG51" s="16"/>
      <c r="VH51" s="16"/>
      <c r="VI51" s="16"/>
      <c r="VJ51" s="16"/>
      <c r="VK51" s="16"/>
      <c r="VL51" s="16"/>
      <c r="VM51" s="16"/>
      <c r="VN51" s="16"/>
      <c r="VO51" s="16"/>
      <c r="VP51" s="16"/>
      <c r="VQ51" s="16"/>
      <c r="VR51" s="16"/>
      <c r="VS51" s="16"/>
      <c r="VT51" s="16"/>
      <c r="VU51" s="16"/>
      <c r="VV51" s="16"/>
      <c r="VW51" s="16"/>
      <c r="VX51" s="16"/>
      <c r="VY51" s="16"/>
      <c r="VZ51" s="16"/>
      <c r="WA51" s="16"/>
      <c r="WB51" s="16"/>
      <c r="WC51" s="16"/>
      <c r="WD51" s="16"/>
      <c r="WE51" s="16"/>
      <c r="WF51" s="16"/>
      <c r="WG51" s="16"/>
      <c r="WH51" s="16"/>
      <c r="WI51" s="16"/>
      <c r="WJ51" s="16"/>
      <c r="WK51" s="16"/>
      <c r="WL51" s="16"/>
      <c r="WM51" s="16"/>
      <c r="WN51" s="16"/>
      <c r="WO51" s="16"/>
      <c r="WP51" s="16"/>
      <c r="WQ51" s="16"/>
      <c r="WR51" s="16"/>
      <c r="WS51" s="16"/>
      <c r="WT51" s="16"/>
      <c r="WU51" s="16"/>
      <c r="WV51" s="16"/>
      <c r="WW51" s="16"/>
      <c r="WX51" s="16"/>
      <c r="WY51" s="16"/>
      <c r="WZ51" s="16"/>
      <c r="XA51" s="16"/>
      <c r="XB51" s="16"/>
      <c r="XC51" s="16"/>
      <c r="XD51" s="16"/>
      <c r="XE51" s="16"/>
      <c r="XF51" s="16"/>
      <c r="XG51" s="16"/>
      <c r="XH51" s="16"/>
      <c r="XI51" s="16"/>
      <c r="XJ51" s="16"/>
      <c r="XK51" s="16"/>
      <c r="XL51" s="16"/>
      <c r="XM51" s="16"/>
      <c r="XN51" s="16"/>
      <c r="XO51" s="16"/>
      <c r="XP51" s="16"/>
      <c r="XQ51" s="16"/>
      <c r="XR51" s="16"/>
      <c r="XS51" s="16"/>
      <c r="XT51" s="16"/>
      <c r="XU51" s="16"/>
      <c r="XV51" s="16"/>
      <c r="XW51" s="16"/>
      <c r="XX51" s="16"/>
      <c r="XY51" s="16"/>
      <c r="XZ51" s="16"/>
      <c r="YA51" s="16"/>
      <c r="YB51" s="16"/>
      <c r="YC51" s="16"/>
      <c r="YD51" s="16"/>
      <c r="YE51" s="16"/>
      <c r="YF51" s="16"/>
      <c r="YG51" s="16"/>
      <c r="YH51" s="16"/>
      <c r="YI51" s="16"/>
      <c r="YJ51" s="16"/>
      <c r="YK51" s="16"/>
      <c r="YL51" s="16"/>
      <c r="YM51" s="16"/>
      <c r="YN51" s="16"/>
      <c r="YO51" s="16"/>
      <c r="YP51" s="16"/>
      <c r="YQ51" s="16"/>
      <c r="YR51" s="16"/>
      <c r="YS51" s="16"/>
      <c r="YT51" s="16"/>
      <c r="YU51" s="16"/>
      <c r="YV51" s="16"/>
      <c r="YW51" s="16"/>
      <c r="YX51" s="16"/>
      <c r="YY51" s="16"/>
      <c r="YZ51" s="16"/>
      <c r="ZA51" s="16"/>
      <c r="ZB51" s="16"/>
      <c r="ZC51" s="16"/>
      <c r="ZD51" s="16"/>
      <c r="ZE51" s="16"/>
      <c r="ZF51" s="16"/>
      <c r="ZG51" s="16"/>
      <c r="ZH51" s="16"/>
      <c r="ZI51" s="16"/>
      <c r="ZJ51" s="16"/>
      <c r="ZK51" s="16"/>
      <c r="ZL51" s="16"/>
      <c r="ZM51" s="16"/>
      <c r="ZN51" s="16"/>
      <c r="ZO51" s="16"/>
      <c r="ZP51" s="16"/>
      <c r="ZQ51" s="16"/>
      <c r="ZR51" s="16"/>
      <c r="ZS51" s="16"/>
      <c r="ZT51" s="16"/>
      <c r="ZU51" s="16"/>
      <c r="ZV51" s="16"/>
      <c r="ZW51" s="16"/>
      <c r="ZX51" s="16"/>
      <c r="ZY51" s="16"/>
      <c r="ZZ51" s="16"/>
      <c r="AAA51" s="16"/>
      <c r="AAB51" s="16"/>
      <c r="AAC51" s="16"/>
      <c r="AAD51" s="16"/>
      <c r="AAE51" s="16"/>
      <c r="AAF51" s="16"/>
      <c r="AAG51" s="16"/>
      <c r="AAH51" s="16"/>
      <c r="AAI51" s="16"/>
      <c r="AAJ51" s="16"/>
      <c r="AAK51" s="16"/>
      <c r="AAL51" s="16"/>
      <c r="AAM51" s="16"/>
      <c r="AAN51" s="16"/>
      <c r="AAO51" s="16"/>
      <c r="AAP51" s="16"/>
      <c r="AAQ51" s="16"/>
      <c r="AAR51" s="16"/>
      <c r="AAS51" s="16"/>
      <c r="AAT51" s="16"/>
      <c r="AAU51" s="16"/>
      <c r="AAV51" s="16"/>
      <c r="AAW51" s="16"/>
      <c r="AAX51" s="16"/>
      <c r="AAY51" s="16"/>
      <c r="AAZ51" s="16"/>
      <c r="ABA51" s="16"/>
      <c r="ABB51" s="16"/>
      <c r="ABC51" s="16"/>
      <c r="ABD51" s="16"/>
      <c r="ABE51" s="16"/>
      <c r="ABF51" s="16"/>
      <c r="ABG51" s="16"/>
      <c r="ABH51" s="16"/>
      <c r="ABI51" s="16"/>
      <c r="ABJ51" s="16"/>
      <c r="ABK51" s="16"/>
      <c r="ABL51" s="16"/>
      <c r="ABM51" s="16"/>
      <c r="ABN51" s="16"/>
      <c r="ABO51" s="16"/>
      <c r="ABP51" s="16"/>
      <c r="ABQ51" s="16"/>
      <c r="ABR51" s="16"/>
      <c r="ABS51" s="16"/>
      <c r="ABT51" s="16"/>
      <c r="ABU51" s="16"/>
      <c r="ABV51" s="16"/>
      <c r="ABW51" s="16"/>
      <c r="ABX51" s="16"/>
      <c r="ABY51" s="16"/>
      <c r="ABZ51" s="16"/>
      <c r="ACA51" s="16"/>
      <c r="ACB51" s="16"/>
      <c r="ACC51" s="16"/>
      <c r="ACD51" s="16"/>
      <c r="ACE51" s="16"/>
      <c r="ACF51" s="16"/>
      <c r="ACG51" s="16"/>
      <c r="ACH51" s="16"/>
      <c r="ACI51" s="16"/>
      <c r="ACJ51" s="16"/>
      <c r="ACK51" s="16"/>
      <c r="ACL51" s="16"/>
      <c r="ACM51" s="16"/>
      <c r="ACN51" s="16"/>
      <c r="ACO51" s="16"/>
      <c r="ACP51" s="16"/>
      <c r="ACQ51" s="16"/>
      <c r="ACR51" s="16"/>
      <c r="ACS51" s="16"/>
      <c r="ACT51" s="16"/>
      <c r="ACU51" s="16"/>
      <c r="ACV51" s="16"/>
      <c r="ACW51" s="16"/>
      <c r="ACX51" s="16"/>
      <c r="ACY51" s="16"/>
      <c r="ACZ51" s="16"/>
      <c r="ADA51" s="16"/>
      <c r="ADB51" s="16"/>
      <c r="ADC51" s="16"/>
      <c r="ADD51" s="16"/>
      <c r="ADE51" s="16"/>
      <c r="ADF51" s="16"/>
      <c r="ADG51" s="16"/>
      <c r="ADH51" s="16"/>
      <c r="ADI51" s="16"/>
      <c r="ADJ51" s="16"/>
      <c r="ADK51" s="16"/>
      <c r="ADL51" s="16"/>
      <c r="ADM51" s="16"/>
      <c r="ADN51" s="16"/>
      <c r="ADO51" s="16"/>
      <c r="ADP51" s="16"/>
      <c r="ADQ51" s="16"/>
      <c r="ADR51" s="16"/>
      <c r="ADS51" s="16"/>
      <c r="ADT51" s="16"/>
      <c r="ADU51" s="16"/>
      <c r="ADV51" s="16"/>
      <c r="ADW51" s="16"/>
      <c r="ADX51" s="16"/>
      <c r="ADY51" s="16"/>
      <c r="ADZ51" s="16"/>
      <c r="AEA51" s="16"/>
      <c r="AEB51" s="16"/>
      <c r="AEC51" s="16"/>
      <c r="AED51" s="16"/>
      <c r="AEE51" s="16"/>
      <c r="AEF51" s="16"/>
      <c r="AEG51" s="16"/>
      <c r="AEH51" s="16"/>
      <c r="AEI51" s="16"/>
      <c r="AEJ51" s="16"/>
      <c r="AEK51" s="16"/>
      <c r="AEL51" s="16"/>
      <c r="AEM51" s="16"/>
      <c r="AEN51" s="16"/>
      <c r="AEO51" s="16"/>
      <c r="AEP51" s="16"/>
      <c r="AEQ51" s="16"/>
      <c r="AER51" s="16"/>
      <c r="AES51" s="16"/>
      <c r="AET51" s="16"/>
      <c r="AEU51" s="16"/>
      <c r="AEV51" s="16"/>
      <c r="AEW51" s="16"/>
      <c r="AEX51" s="16"/>
      <c r="AEY51" s="16"/>
      <c r="AEZ51" s="16"/>
      <c r="AFA51" s="16"/>
      <c r="AFB51" s="16"/>
      <c r="AFC51" s="16"/>
      <c r="AFD51" s="16"/>
      <c r="AFE51" s="16"/>
      <c r="AFF51" s="16"/>
      <c r="AFG51" s="16"/>
      <c r="AFH51" s="16"/>
      <c r="AFI51" s="16"/>
      <c r="AFJ51" s="16"/>
      <c r="AFK51" s="16"/>
      <c r="AFL51" s="16"/>
      <c r="AFM51" s="16"/>
      <c r="AFN51" s="16"/>
      <c r="AFO51" s="16"/>
      <c r="AFP51" s="16"/>
      <c r="AFQ51" s="16"/>
      <c r="AFR51" s="16"/>
      <c r="AFS51" s="16"/>
      <c r="AFT51" s="16"/>
      <c r="AFU51" s="16"/>
      <c r="AFV51" s="16"/>
      <c r="AFW51" s="16"/>
      <c r="AFX51" s="16"/>
      <c r="AFY51" s="16"/>
      <c r="AFZ51" s="16"/>
      <c r="AGA51" s="16"/>
      <c r="AGB51" s="16"/>
      <c r="AGC51" s="16"/>
      <c r="AGD51" s="16"/>
      <c r="AGE51" s="16"/>
      <c r="AGF51" s="16"/>
      <c r="AGG51" s="16"/>
      <c r="AGH51" s="16"/>
      <c r="AGI51" s="16"/>
      <c r="AGJ51" s="16"/>
      <c r="AGK51" s="16"/>
      <c r="AGL51" s="16"/>
      <c r="AGM51" s="16"/>
      <c r="AGN51" s="16"/>
      <c r="AGO51" s="16"/>
      <c r="AGP51" s="16"/>
      <c r="AGQ51" s="16"/>
      <c r="AGR51" s="16"/>
      <c r="AGS51" s="16"/>
      <c r="AGT51" s="16"/>
      <c r="AGU51" s="16"/>
      <c r="AGV51" s="16"/>
      <c r="AGW51" s="16"/>
      <c r="AGX51" s="16"/>
      <c r="AGY51" s="16"/>
      <c r="AGZ51" s="16"/>
      <c r="AHA51" s="16"/>
      <c r="AHB51" s="16"/>
      <c r="AHC51" s="16"/>
      <c r="AHD51" s="16"/>
      <c r="AHE51" s="16"/>
      <c r="AHF51" s="16"/>
      <c r="AHG51" s="16"/>
      <c r="AHH51" s="16"/>
      <c r="AHI51" s="16"/>
      <c r="AHJ51" s="16"/>
      <c r="AHK51" s="16"/>
      <c r="AHL51" s="16"/>
      <c r="AHM51" s="16"/>
      <c r="AHN51" s="16"/>
      <c r="AHO51" s="16"/>
      <c r="AHP51" s="16"/>
      <c r="AHQ51" s="16"/>
      <c r="AHR51" s="16"/>
      <c r="AHS51" s="16"/>
      <c r="AHT51" s="16"/>
      <c r="AHU51" s="16"/>
      <c r="AHV51" s="16"/>
      <c r="AHW51" s="16"/>
      <c r="AHX51" s="16"/>
      <c r="AHY51" s="16"/>
      <c r="AHZ51" s="16"/>
      <c r="AIA51" s="16"/>
      <c r="AIB51" s="16"/>
      <c r="AIC51" s="16"/>
      <c r="AID51" s="16"/>
      <c r="AIE51" s="16"/>
      <c r="AIF51" s="16"/>
      <c r="AIG51" s="16"/>
      <c r="AIH51" s="16"/>
      <c r="AII51" s="16"/>
      <c r="AIJ51" s="16"/>
      <c r="AIK51" s="16"/>
      <c r="AIL51" s="16"/>
      <c r="AIM51" s="16"/>
      <c r="AIN51" s="16"/>
      <c r="AIO51" s="16"/>
      <c r="AIP51" s="16"/>
      <c r="AIQ51" s="16"/>
      <c r="AIR51" s="16"/>
      <c r="AIS51" s="16"/>
      <c r="AIT51" s="16"/>
      <c r="AIU51" s="16"/>
      <c r="AIV51" s="16"/>
      <c r="AIW51" s="16"/>
      <c r="AIX51" s="16"/>
      <c r="AIY51" s="16"/>
      <c r="AIZ51" s="16"/>
      <c r="AJA51" s="16"/>
      <c r="AJB51" s="16"/>
      <c r="AJC51" s="16"/>
      <c r="AJD51" s="16"/>
      <c r="AJE51" s="16"/>
      <c r="AJF51" s="16"/>
      <c r="AJG51" s="16"/>
      <c r="AJH51" s="16"/>
      <c r="AJI51" s="16"/>
      <c r="AJJ51" s="16"/>
      <c r="AJK51" s="16"/>
      <c r="AJL51" s="16"/>
      <c r="AJM51" s="16"/>
      <c r="AJN51" s="16"/>
      <c r="AJO51" s="16"/>
      <c r="AJP51" s="16"/>
      <c r="AJQ51" s="16"/>
      <c r="AJR51" s="16"/>
      <c r="AJS51" s="16"/>
      <c r="AJT51" s="16"/>
      <c r="AJU51" s="16"/>
      <c r="AJV51" s="16"/>
      <c r="AJW51" s="16"/>
      <c r="AJX51" s="16"/>
      <c r="AJY51" s="16"/>
      <c r="AJZ51" s="16"/>
      <c r="AKA51" s="16"/>
      <c r="AKB51" s="16"/>
      <c r="AKC51" s="16"/>
      <c r="AKD51" s="16"/>
      <c r="AKE51" s="16"/>
      <c r="AKF51" s="16"/>
      <c r="AKG51" s="16"/>
      <c r="AKH51" s="16"/>
      <c r="AKI51" s="16"/>
      <c r="AKJ51" s="16"/>
      <c r="AKK51" s="16"/>
      <c r="AKL51" s="16"/>
      <c r="AKM51" s="16"/>
      <c r="AKN51" s="16"/>
      <c r="AKO51" s="16"/>
      <c r="AKP51" s="16"/>
      <c r="AKQ51" s="16"/>
      <c r="AKR51" s="16"/>
      <c r="AKS51" s="16"/>
      <c r="AKT51" s="16"/>
      <c r="AKU51" s="16"/>
      <c r="AKV51" s="16"/>
      <c r="AKW51" s="16"/>
      <c r="AKX51" s="16"/>
      <c r="AKY51" s="16"/>
      <c r="AKZ51" s="16"/>
      <c r="ALA51" s="16"/>
      <c r="ALB51" s="16"/>
      <c r="ALC51" s="16"/>
      <c r="ALD51" s="16"/>
      <c r="ALE51" s="16"/>
      <c r="ALF51" s="16"/>
      <c r="ALG51" s="16"/>
      <c r="ALH51" s="16"/>
      <c r="ALI51" s="16"/>
      <c r="ALJ51" s="16"/>
      <c r="ALK51" s="16"/>
      <c r="ALL51" s="16"/>
    </row>
    <row r="52" spans="1:1000" customFormat="1" ht="12.75" x14ac:dyDescent="0.2">
      <c r="A52" s="41" t="str">
        <f ca="1">IF(_xll.TM1RPTELLEV($H$40,$H52)=0,"Root",IF(OR(_xll.ELLEV($B$10,$H52)=0,_xll.TM1RPTELLEV($H$40,$H52)+1&gt;=VALUE($L$29)),"Base","Default"))</f>
        <v>Default</v>
      </c>
      <c r="B52" s="16"/>
      <c r="C52" s="16" t="str">
        <f ca="1">_xll.DBRW($G$16,$H52,C$38)</f>
        <v>1</v>
      </c>
      <c r="D52" s="16">
        <f ca="1">_xll.DBRW($D$16,E$7,$H$33,$E$9,$H52,$D$11,$H$34,$D$38)</f>
        <v>0</v>
      </c>
      <c r="E52" s="25">
        <f ca="1">_xll.DBRW($E$16,E$7,$H$33,$E$9,$H52,$D$11,E$38,E$12,E$13)</f>
        <v>0</v>
      </c>
      <c r="F52" s="22"/>
      <c r="G52" s="44" t="str">
        <f ca="1">_xll.DBRW($G$16,$H52,G$13)&amp;IF(_xll.ELLEV($B$10,$H52)&lt;&gt;0,"",IF($D52&lt;&gt;0,"Annual",IF($E52&lt;&gt;0,"LID","")))</f>
        <v/>
      </c>
      <c r="H52" s="114" t="s">
        <v>154</v>
      </c>
      <c r="I52" s="46">
        <f ca="1">_xll.DBRW($B$16,I$7,$H$33,$D$9,$H52,$D$11,I$12,I$13)</f>
        <v>43526316.917070203</v>
      </c>
      <c r="J52" s="46">
        <f ca="1">_xll.DBRW($B$16,J$7,$H$33,$D$9,$H52,$D$11,J$12,J$13)</f>
        <v>45454494.373384036</v>
      </c>
      <c r="K52" s="46">
        <f ca="1">_xll.DBRW($B$16,K$7,$H$33,$D$9,$H52,$D$11,K$12,K$13)</f>
        <v>45876359.251457117</v>
      </c>
      <c r="L52" s="46">
        <f ca="1">_xll.DBRW($B$16,L$7,$H$33,$D$9,$H52,$D$11,L$12,L$13)</f>
        <v>48870049.430550173</v>
      </c>
      <c r="M52" s="46">
        <f ca="1">_xll.DBRW($B$16,M$7,$H$33,$D$9,$H52,$D$11,M$12,M$13)</f>
        <v>51060171.535877146</v>
      </c>
      <c r="N52" s="46">
        <f ca="1">_xll.DBRW($B$16,N$7,$H$33,$D$9,$H52,$D$11,N$12,N$13)</f>
        <v>51764957.190779179</v>
      </c>
      <c r="O52" s="46">
        <f ca="1">_xll.DBRW($B$16,O$7,$H$33,$D$9,$H52,$D$11,O$12,O$13)</f>
        <v>52083966.010378703</v>
      </c>
      <c r="P52" s="46">
        <f ca="1">_xll.DBRW($B$16,P$7,$H$33,$D$9,$H52,$D$11,P$12,P$13)</f>
        <v>52906571.776051804</v>
      </c>
      <c r="Q52" s="46">
        <f ca="1">_xll.DBRW($B$16,Q$7,$H$33,$D$9,$H52,$D$11,Q$12,Q$13)</f>
        <v>53558389.165881708</v>
      </c>
      <c r="R52" s="46">
        <f ca="1">_xll.DBRW($B$16,R$7,$H$33,$D$9,$H52,$D$11,R$12,R$13)</f>
        <v>54570555.528826296</v>
      </c>
      <c r="S52" s="46">
        <f ca="1">_xll.DBRW($B$16,S$7,$H$33,$D$9,$H52,$D$11,S$12,S$13)</f>
        <v>55183696.169920713</v>
      </c>
      <c r="T52" s="46">
        <f ca="1">_xll.DBRW($B$16,T$7,$H$33,$D$9,$H52,$D$11,T$12,T$13)</f>
        <v>56149069.391856097</v>
      </c>
      <c r="U52" s="46">
        <f ca="1">_xll.DBRW($B$16,U$7,$H$33,$D$9,$H52,$D$11,U$12,U$13)</f>
        <v>56750169.944896206</v>
      </c>
      <c r="V52" s="16"/>
      <c r="W52" s="46" t="str">
        <f ca="1">_xll.DBRW($B$16,W$7,$H$33,$D$9,$H52,$D$11,W$12,W$13)</f>
        <v>*KEY_ERR</v>
      </c>
      <c r="X52" s="99" t="e">
        <f t="shared" ca="1" si="6"/>
        <v>#VALUE!</v>
      </c>
      <c r="Y52" s="16"/>
      <c r="Z52" s="46" t="str">
        <f ca="1">_xll.DBRW($B$16,Z$7,$H$33,$D$9,$H52,$D$11,Z$12,Z$13)</f>
        <v>*KEY_ERR</v>
      </c>
      <c r="AA52" s="99" t="e">
        <f t="shared" ca="1" si="7"/>
        <v>#VALUE!</v>
      </c>
      <c r="AB52" s="16"/>
      <c r="AC52" s="109" t="str">
        <f ca="1">_xll.DBRW($B$16,AC$7,$H$33,$D$9,$H52,$D$11,AC$12,AC$13)</f>
        <v>*KEY_ERR</v>
      </c>
      <c r="AD52" s="109" t="str">
        <f ca="1">_xll.DBRW($B$16,AD$7,$H$33,$D$9,$H52,$D$11,AD$12,AD$13)</f>
        <v>*KEY_ERR</v>
      </c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  <c r="DW52" s="16"/>
      <c r="DX52" s="16"/>
      <c r="DY52" s="16"/>
      <c r="DZ52" s="16"/>
      <c r="EA52" s="16"/>
      <c r="EB52" s="16"/>
      <c r="EC52" s="16"/>
      <c r="ED52" s="16"/>
      <c r="EE52" s="16"/>
      <c r="EF52" s="16"/>
      <c r="EG52" s="16"/>
      <c r="EH52" s="16"/>
      <c r="EI52" s="16"/>
      <c r="EJ52" s="16"/>
      <c r="EK52" s="16"/>
      <c r="EL52" s="16"/>
      <c r="EM52" s="16"/>
      <c r="EN52" s="16"/>
      <c r="EO52" s="16"/>
      <c r="EP52" s="16"/>
      <c r="EQ52" s="16"/>
      <c r="ER52" s="16"/>
      <c r="ES52" s="16"/>
      <c r="ET52" s="16"/>
      <c r="EU52" s="16"/>
      <c r="EV52" s="16"/>
      <c r="EW52" s="16"/>
      <c r="EX52" s="16"/>
      <c r="EY52" s="16"/>
      <c r="EZ52" s="16"/>
      <c r="FA52" s="16"/>
      <c r="FB52" s="16"/>
      <c r="FC52" s="16"/>
      <c r="FD52" s="16"/>
      <c r="FE52" s="16"/>
      <c r="FF52" s="16"/>
      <c r="FG52" s="16"/>
      <c r="FH52" s="16"/>
      <c r="FI52" s="16"/>
      <c r="FJ52" s="16"/>
      <c r="FK52" s="16"/>
      <c r="FL52" s="16"/>
      <c r="FM52" s="16"/>
      <c r="FN52" s="16"/>
      <c r="FO52" s="16"/>
      <c r="FP52" s="16"/>
      <c r="FQ52" s="16"/>
      <c r="FR52" s="16"/>
      <c r="FS52" s="16"/>
      <c r="FT52" s="16"/>
      <c r="FU52" s="16"/>
      <c r="FV52" s="16"/>
      <c r="FW52" s="16"/>
      <c r="FX52" s="16"/>
      <c r="FY52" s="16"/>
      <c r="FZ52" s="16"/>
      <c r="GA52" s="16"/>
      <c r="GB52" s="16"/>
      <c r="GC52" s="16"/>
      <c r="GD52" s="16"/>
      <c r="GE52" s="16"/>
      <c r="GF52" s="16"/>
      <c r="GG52" s="16"/>
      <c r="GH52" s="16"/>
      <c r="GI52" s="16"/>
      <c r="GJ52" s="16"/>
      <c r="GK52" s="16"/>
      <c r="GL52" s="16"/>
      <c r="GM52" s="16"/>
      <c r="GN52" s="16"/>
      <c r="GO52" s="16"/>
      <c r="GP52" s="16"/>
      <c r="GQ52" s="16"/>
      <c r="GR52" s="16"/>
      <c r="GS52" s="16"/>
      <c r="GT52" s="16"/>
      <c r="GU52" s="16"/>
      <c r="GV52" s="16"/>
      <c r="GW52" s="16"/>
      <c r="GX52" s="16"/>
      <c r="GY52" s="16"/>
      <c r="GZ52" s="16"/>
      <c r="HA52" s="16"/>
      <c r="HB52" s="16"/>
      <c r="HC52" s="16"/>
      <c r="HD52" s="16"/>
      <c r="HE52" s="16"/>
      <c r="HF52" s="16"/>
      <c r="HG52" s="16"/>
      <c r="HH52" s="16"/>
      <c r="HI52" s="16"/>
      <c r="HJ52" s="16"/>
      <c r="HK52" s="16"/>
      <c r="HL52" s="16"/>
      <c r="HM52" s="16"/>
      <c r="HN52" s="16"/>
      <c r="HO52" s="16"/>
      <c r="HP52" s="16"/>
      <c r="HQ52" s="16"/>
      <c r="HR52" s="16"/>
      <c r="HS52" s="16"/>
      <c r="HT52" s="16"/>
      <c r="HU52" s="16"/>
      <c r="HV52" s="16"/>
      <c r="HW52" s="16"/>
      <c r="HX52" s="16"/>
      <c r="HY52" s="16"/>
      <c r="HZ52" s="16"/>
      <c r="IA52" s="16"/>
      <c r="IB52" s="16"/>
      <c r="IC52" s="16"/>
      <c r="ID52" s="16"/>
      <c r="IE52" s="16"/>
      <c r="IF52" s="16"/>
      <c r="IG52" s="16"/>
      <c r="IH52" s="16"/>
      <c r="II52" s="16"/>
      <c r="IJ52" s="16"/>
      <c r="IK52" s="16"/>
      <c r="IL52" s="16"/>
      <c r="IM52" s="16"/>
      <c r="IN52" s="16"/>
      <c r="IO52" s="16"/>
      <c r="IP52" s="16"/>
      <c r="IQ52" s="16"/>
      <c r="IR52" s="16"/>
      <c r="IS52" s="16"/>
      <c r="IT52" s="16"/>
      <c r="IU52" s="16"/>
      <c r="IV52" s="16"/>
      <c r="IW52" s="16"/>
      <c r="IX52" s="16"/>
      <c r="IY52" s="16"/>
      <c r="IZ52" s="16"/>
      <c r="JA52" s="16"/>
      <c r="JB52" s="16"/>
      <c r="JC52" s="16"/>
      <c r="JD52" s="16"/>
      <c r="JE52" s="16"/>
      <c r="JF52" s="16"/>
      <c r="JG52" s="16"/>
      <c r="JH52" s="16"/>
      <c r="JI52" s="16"/>
      <c r="JJ52" s="16"/>
      <c r="JK52" s="16"/>
      <c r="JL52" s="16"/>
      <c r="JM52" s="16"/>
      <c r="JN52" s="16"/>
      <c r="JO52" s="16"/>
      <c r="JP52" s="16"/>
      <c r="JQ52" s="16"/>
      <c r="JR52" s="16"/>
      <c r="JS52" s="16"/>
      <c r="JT52" s="16"/>
      <c r="JU52" s="16"/>
      <c r="JV52" s="16"/>
      <c r="JW52" s="16"/>
      <c r="JX52" s="16"/>
      <c r="JY52" s="16"/>
      <c r="JZ52" s="16"/>
      <c r="KA52" s="16"/>
      <c r="KB52" s="16"/>
      <c r="KC52" s="16"/>
      <c r="KD52" s="16"/>
      <c r="KE52" s="16"/>
      <c r="KF52" s="16"/>
      <c r="KG52" s="16"/>
      <c r="KH52" s="16"/>
      <c r="KI52" s="16"/>
      <c r="KJ52" s="16"/>
      <c r="KK52" s="16"/>
      <c r="KL52" s="16"/>
      <c r="KM52" s="16"/>
      <c r="KN52" s="16"/>
      <c r="KO52" s="16"/>
      <c r="KP52" s="16"/>
      <c r="KQ52" s="16"/>
      <c r="KR52" s="16"/>
      <c r="KS52" s="16"/>
      <c r="KT52" s="16"/>
      <c r="KU52" s="16"/>
      <c r="KV52" s="16"/>
      <c r="KW52" s="16"/>
      <c r="KX52" s="16"/>
      <c r="KY52" s="16"/>
      <c r="KZ52" s="16"/>
      <c r="LA52" s="16"/>
      <c r="LB52" s="16"/>
      <c r="LC52" s="16"/>
      <c r="LD52" s="16"/>
      <c r="LE52" s="16"/>
      <c r="LF52" s="16"/>
      <c r="LG52" s="16"/>
      <c r="LH52" s="16"/>
      <c r="LI52" s="16"/>
      <c r="LJ52" s="16"/>
      <c r="LK52" s="16"/>
      <c r="LL52" s="16"/>
      <c r="LM52" s="16"/>
      <c r="LN52" s="16"/>
      <c r="LO52" s="16"/>
      <c r="LP52" s="16"/>
      <c r="LQ52" s="16"/>
      <c r="LR52" s="16"/>
      <c r="LS52" s="16"/>
      <c r="LT52" s="16"/>
      <c r="LU52" s="16"/>
      <c r="LV52" s="16"/>
      <c r="LW52" s="16"/>
      <c r="LX52" s="16"/>
      <c r="LY52" s="16"/>
      <c r="LZ52" s="16"/>
      <c r="MA52" s="16"/>
      <c r="MB52" s="16"/>
      <c r="MC52" s="16"/>
      <c r="MD52" s="16"/>
      <c r="ME52" s="16"/>
      <c r="MF52" s="16"/>
      <c r="MG52" s="16"/>
      <c r="MH52" s="16"/>
      <c r="MI52" s="16"/>
      <c r="MJ52" s="16"/>
      <c r="MK52" s="16"/>
      <c r="ML52" s="16"/>
      <c r="MM52" s="16"/>
      <c r="MN52" s="16"/>
      <c r="MO52" s="16"/>
      <c r="MP52" s="16"/>
      <c r="MQ52" s="16"/>
      <c r="MR52" s="16"/>
      <c r="MS52" s="16"/>
      <c r="MT52" s="16"/>
      <c r="MU52" s="16"/>
      <c r="MV52" s="16"/>
      <c r="MW52" s="16"/>
      <c r="MX52" s="16"/>
      <c r="MY52" s="16"/>
      <c r="MZ52" s="16"/>
      <c r="NA52" s="16"/>
      <c r="NB52" s="16"/>
      <c r="NC52" s="16"/>
      <c r="ND52" s="16"/>
      <c r="NE52" s="16"/>
      <c r="NF52" s="16"/>
      <c r="NG52" s="16"/>
      <c r="NH52" s="16"/>
      <c r="NI52" s="16"/>
      <c r="NJ52" s="16"/>
      <c r="NK52" s="16"/>
      <c r="NL52" s="16"/>
      <c r="NM52" s="16"/>
      <c r="NN52" s="16"/>
      <c r="NO52" s="16"/>
      <c r="NP52" s="16"/>
      <c r="NQ52" s="16"/>
      <c r="NR52" s="16"/>
      <c r="NS52" s="16"/>
      <c r="NT52" s="16"/>
      <c r="NU52" s="16"/>
      <c r="NV52" s="16"/>
      <c r="NW52" s="16"/>
      <c r="NX52" s="16"/>
      <c r="NY52" s="16"/>
      <c r="NZ52" s="16"/>
      <c r="OA52" s="16"/>
      <c r="OB52" s="16"/>
      <c r="OC52" s="16"/>
      <c r="OD52" s="16"/>
      <c r="OE52" s="16"/>
      <c r="OF52" s="16"/>
      <c r="OG52" s="16"/>
      <c r="OH52" s="16"/>
      <c r="OI52" s="16"/>
      <c r="OJ52" s="16"/>
      <c r="OK52" s="16"/>
      <c r="OL52" s="16"/>
      <c r="OM52" s="16"/>
      <c r="ON52" s="16"/>
      <c r="OO52" s="16"/>
      <c r="OP52" s="16"/>
      <c r="OQ52" s="16"/>
      <c r="OR52" s="16"/>
      <c r="OS52" s="16"/>
      <c r="OT52" s="16"/>
      <c r="OU52" s="16"/>
      <c r="OV52" s="16"/>
      <c r="OW52" s="16"/>
      <c r="OX52" s="16"/>
      <c r="OY52" s="16"/>
      <c r="OZ52" s="16"/>
      <c r="PA52" s="16"/>
      <c r="PB52" s="16"/>
      <c r="PC52" s="16"/>
      <c r="PD52" s="16"/>
      <c r="PE52" s="16"/>
      <c r="PF52" s="16"/>
      <c r="PG52" s="16"/>
      <c r="PH52" s="16"/>
      <c r="PI52" s="16"/>
      <c r="PJ52" s="16"/>
      <c r="PK52" s="16"/>
      <c r="PL52" s="16"/>
      <c r="PM52" s="16"/>
      <c r="PN52" s="16"/>
      <c r="PO52" s="16"/>
      <c r="PP52" s="16"/>
      <c r="PQ52" s="16"/>
      <c r="PR52" s="16"/>
      <c r="PS52" s="16"/>
      <c r="PT52" s="16"/>
      <c r="PU52" s="16"/>
      <c r="PV52" s="16"/>
      <c r="PW52" s="16"/>
      <c r="PX52" s="16"/>
      <c r="PY52" s="16"/>
      <c r="PZ52" s="16"/>
      <c r="QA52" s="16"/>
      <c r="QB52" s="16"/>
      <c r="QC52" s="16"/>
      <c r="QD52" s="16"/>
      <c r="QE52" s="16"/>
      <c r="QF52" s="16"/>
      <c r="QG52" s="16"/>
      <c r="QH52" s="16"/>
      <c r="QI52" s="16"/>
      <c r="QJ52" s="16"/>
      <c r="QK52" s="16"/>
      <c r="QL52" s="16"/>
      <c r="QM52" s="16"/>
      <c r="QN52" s="16"/>
      <c r="QO52" s="16"/>
      <c r="QP52" s="16"/>
      <c r="QQ52" s="16"/>
      <c r="QR52" s="16"/>
      <c r="QS52" s="16"/>
      <c r="QT52" s="16"/>
      <c r="QU52" s="16"/>
      <c r="QV52" s="16"/>
      <c r="QW52" s="16"/>
      <c r="QX52" s="16"/>
      <c r="QY52" s="16"/>
      <c r="QZ52" s="16"/>
      <c r="RA52" s="16"/>
      <c r="RB52" s="16"/>
      <c r="RC52" s="16"/>
      <c r="RD52" s="16"/>
      <c r="RE52" s="16"/>
      <c r="RF52" s="16"/>
      <c r="RG52" s="16"/>
      <c r="RH52" s="16"/>
      <c r="RI52" s="16"/>
      <c r="RJ52" s="16"/>
      <c r="RK52" s="16"/>
      <c r="RL52" s="16"/>
      <c r="RM52" s="16"/>
      <c r="RN52" s="16"/>
      <c r="RO52" s="16"/>
      <c r="RP52" s="16"/>
      <c r="RQ52" s="16"/>
      <c r="RR52" s="16"/>
      <c r="RS52" s="16"/>
      <c r="RT52" s="16"/>
      <c r="RU52" s="16"/>
      <c r="RV52" s="16"/>
      <c r="RW52" s="16"/>
      <c r="RX52" s="16"/>
      <c r="RY52" s="16"/>
      <c r="RZ52" s="16"/>
      <c r="SA52" s="16"/>
      <c r="SB52" s="16"/>
      <c r="SC52" s="16"/>
      <c r="SD52" s="16"/>
      <c r="SE52" s="16"/>
      <c r="SF52" s="16"/>
      <c r="SG52" s="16"/>
      <c r="SH52" s="16"/>
      <c r="SI52" s="16"/>
      <c r="SJ52" s="16"/>
      <c r="SK52" s="16"/>
      <c r="SL52" s="16"/>
      <c r="SM52" s="16"/>
      <c r="SN52" s="16"/>
      <c r="SO52" s="16"/>
      <c r="SP52" s="16"/>
      <c r="SQ52" s="16"/>
      <c r="SR52" s="16"/>
      <c r="SS52" s="16"/>
      <c r="ST52" s="16"/>
      <c r="SU52" s="16"/>
      <c r="SV52" s="16"/>
      <c r="SW52" s="16"/>
      <c r="SX52" s="16"/>
      <c r="SY52" s="16"/>
      <c r="SZ52" s="16"/>
      <c r="TA52" s="16"/>
      <c r="TB52" s="16"/>
      <c r="TC52" s="16"/>
      <c r="TD52" s="16"/>
      <c r="TE52" s="16"/>
      <c r="TF52" s="16"/>
      <c r="TG52" s="16"/>
      <c r="TH52" s="16"/>
      <c r="TI52" s="16"/>
      <c r="TJ52" s="16"/>
      <c r="TK52" s="16"/>
      <c r="TL52" s="16"/>
      <c r="TM52" s="16"/>
      <c r="TN52" s="16"/>
      <c r="TO52" s="16"/>
      <c r="TP52" s="16"/>
      <c r="TQ52" s="16"/>
      <c r="TR52" s="16"/>
      <c r="TS52" s="16"/>
      <c r="TT52" s="16"/>
      <c r="TU52" s="16"/>
      <c r="TV52" s="16"/>
      <c r="TW52" s="16"/>
      <c r="TX52" s="16"/>
      <c r="TY52" s="16"/>
      <c r="TZ52" s="16"/>
      <c r="UA52" s="16"/>
      <c r="UB52" s="16"/>
      <c r="UC52" s="16"/>
      <c r="UD52" s="16"/>
      <c r="UE52" s="16"/>
      <c r="UF52" s="16"/>
      <c r="UG52" s="16"/>
      <c r="UH52" s="16"/>
      <c r="UI52" s="16"/>
      <c r="UJ52" s="16"/>
      <c r="UK52" s="16"/>
      <c r="UL52" s="16"/>
      <c r="UM52" s="16"/>
      <c r="UN52" s="16"/>
      <c r="UO52" s="16"/>
      <c r="UP52" s="16"/>
      <c r="UQ52" s="16"/>
      <c r="UR52" s="16"/>
      <c r="US52" s="16"/>
      <c r="UT52" s="16"/>
      <c r="UU52" s="16"/>
      <c r="UV52" s="16"/>
      <c r="UW52" s="16"/>
      <c r="UX52" s="16"/>
      <c r="UY52" s="16"/>
      <c r="UZ52" s="16"/>
      <c r="VA52" s="16"/>
      <c r="VB52" s="16"/>
      <c r="VC52" s="16"/>
      <c r="VD52" s="16"/>
      <c r="VE52" s="16"/>
      <c r="VF52" s="16"/>
      <c r="VG52" s="16"/>
      <c r="VH52" s="16"/>
      <c r="VI52" s="16"/>
      <c r="VJ52" s="16"/>
      <c r="VK52" s="16"/>
      <c r="VL52" s="16"/>
      <c r="VM52" s="16"/>
      <c r="VN52" s="16"/>
      <c r="VO52" s="16"/>
      <c r="VP52" s="16"/>
      <c r="VQ52" s="16"/>
      <c r="VR52" s="16"/>
      <c r="VS52" s="16"/>
      <c r="VT52" s="16"/>
      <c r="VU52" s="16"/>
      <c r="VV52" s="16"/>
      <c r="VW52" s="16"/>
      <c r="VX52" s="16"/>
      <c r="VY52" s="16"/>
      <c r="VZ52" s="16"/>
      <c r="WA52" s="16"/>
      <c r="WB52" s="16"/>
      <c r="WC52" s="16"/>
      <c r="WD52" s="16"/>
      <c r="WE52" s="16"/>
      <c r="WF52" s="16"/>
      <c r="WG52" s="16"/>
      <c r="WH52" s="16"/>
      <c r="WI52" s="16"/>
      <c r="WJ52" s="16"/>
      <c r="WK52" s="16"/>
      <c r="WL52" s="16"/>
      <c r="WM52" s="16"/>
      <c r="WN52" s="16"/>
      <c r="WO52" s="16"/>
      <c r="WP52" s="16"/>
      <c r="WQ52" s="16"/>
      <c r="WR52" s="16"/>
      <c r="WS52" s="16"/>
      <c r="WT52" s="16"/>
      <c r="WU52" s="16"/>
      <c r="WV52" s="16"/>
      <c r="WW52" s="16"/>
      <c r="WX52" s="16"/>
      <c r="WY52" s="16"/>
      <c r="WZ52" s="16"/>
      <c r="XA52" s="16"/>
      <c r="XB52" s="16"/>
      <c r="XC52" s="16"/>
      <c r="XD52" s="16"/>
      <c r="XE52" s="16"/>
      <c r="XF52" s="16"/>
      <c r="XG52" s="16"/>
      <c r="XH52" s="16"/>
      <c r="XI52" s="16"/>
      <c r="XJ52" s="16"/>
      <c r="XK52" s="16"/>
      <c r="XL52" s="16"/>
      <c r="XM52" s="16"/>
      <c r="XN52" s="16"/>
      <c r="XO52" s="16"/>
      <c r="XP52" s="16"/>
      <c r="XQ52" s="16"/>
      <c r="XR52" s="16"/>
      <c r="XS52" s="16"/>
      <c r="XT52" s="16"/>
      <c r="XU52" s="16"/>
      <c r="XV52" s="16"/>
      <c r="XW52" s="16"/>
      <c r="XX52" s="16"/>
      <c r="XY52" s="16"/>
      <c r="XZ52" s="16"/>
      <c r="YA52" s="16"/>
      <c r="YB52" s="16"/>
      <c r="YC52" s="16"/>
      <c r="YD52" s="16"/>
      <c r="YE52" s="16"/>
      <c r="YF52" s="16"/>
      <c r="YG52" s="16"/>
      <c r="YH52" s="16"/>
      <c r="YI52" s="16"/>
      <c r="YJ52" s="16"/>
      <c r="YK52" s="16"/>
      <c r="YL52" s="16"/>
      <c r="YM52" s="16"/>
      <c r="YN52" s="16"/>
      <c r="YO52" s="16"/>
      <c r="YP52" s="16"/>
      <c r="YQ52" s="16"/>
      <c r="YR52" s="16"/>
      <c r="YS52" s="16"/>
      <c r="YT52" s="16"/>
      <c r="YU52" s="16"/>
      <c r="YV52" s="16"/>
      <c r="YW52" s="16"/>
      <c r="YX52" s="16"/>
      <c r="YY52" s="16"/>
      <c r="YZ52" s="16"/>
      <c r="ZA52" s="16"/>
      <c r="ZB52" s="16"/>
      <c r="ZC52" s="16"/>
      <c r="ZD52" s="16"/>
      <c r="ZE52" s="16"/>
      <c r="ZF52" s="16"/>
      <c r="ZG52" s="16"/>
      <c r="ZH52" s="16"/>
      <c r="ZI52" s="16"/>
      <c r="ZJ52" s="16"/>
      <c r="ZK52" s="16"/>
      <c r="ZL52" s="16"/>
      <c r="ZM52" s="16"/>
      <c r="ZN52" s="16"/>
      <c r="ZO52" s="16"/>
      <c r="ZP52" s="16"/>
      <c r="ZQ52" s="16"/>
      <c r="ZR52" s="16"/>
      <c r="ZS52" s="16"/>
      <c r="ZT52" s="16"/>
      <c r="ZU52" s="16"/>
      <c r="ZV52" s="16"/>
      <c r="ZW52" s="16"/>
      <c r="ZX52" s="16"/>
      <c r="ZY52" s="16"/>
      <c r="ZZ52" s="16"/>
      <c r="AAA52" s="16"/>
      <c r="AAB52" s="16"/>
      <c r="AAC52" s="16"/>
      <c r="AAD52" s="16"/>
      <c r="AAE52" s="16"/>
      <c r="AAF52" s="16"/>
      <c r="AAG52" s="16"/>
      <c r="AAH52" s="16"/>
      <c r="AAI52" s="16"/>
      <c r="AAJ52" s="16"/>
      <c r="AAK52" s="16"/>
      <c r="AAL52" s="16"/>
      <c r="AAM52" s="16"/>
      <c r="AAN52" s="16"/>
      <c r="AAO52" s="16"/>
      <c r="AAP52" s="16"/>
      <c r="AAQ52" s="16"/>
      <c r="AAR52" s="16"/>
      <c r="AAS52" s="16"/>
      <c r="AAT52" s="16"/>
      <c r="AAU52" s="16"/>
      <c r="AAV52" s="16"/>
      <c r="AAW52" s="16"/>
      <c r="AAX52" s="16"/>
      <c r="AAY52" s="16"/>
      <c r="AAZ52" s="16"/>
      <c r="ABA52" s="16"/>
      <c r="ABB52" s="16"/>
      <c r="ABC52" s="16"/>
      <c r="ABD52" s="16"/>
      <c r="ABE52" s="16"/>
      <c r="ABF52" s="16"/>
      <c r="ABG52" s="16"/>
      <c r="ABH52" s="16"/>
      <c r="ABI52" s="16"/>
      <c r="ABJ52" s="16"/>
      <c r="ABK52" s="16"/>
      <c r="ABL52" s="16"/>
      <c r="ABM52" s="16"/>
      <c r="ABN52" s="16"/>
      <c r="ABO52" s="16"/>
      <c r="ABP52" s="16"/>
      <c r="ABQ52" s="16"/>
      <c r="ABR52" s="16"/>
      <c r="ABS52" s="16"/>
      <c r="ABT52" s="16"/>
      <c r="ABU52" s="16"/>
      <c r="ABV52" s="16"/>
      <c r="ABW52" s="16"/>
      <c r="ABX52" s="16"/>
      <c r="ABY52" s="16"/>
      <c r="ABZ52" s="16"/>
      <c r="ACA52" s="16"/>
      <c r="ACB52" s="16"/>
      <c r="ACC52" s="16"/>
      <c r="ACD52" s="16"/>
      <c r="ACE52" s="16"/>
      <c r="ACF52" s="16"/>
      <c r="ACG52" s="16"/>
      <c r="ACH52" s="16"/>
      <c r="ACI52" s="16"/>
      <c r="ACJ52" s="16"/>
      <c r="ACK52" s="16"/>
      <c r="ACL52" s="16"/>
      <c r="ACM52" s="16"/>
      <c r="ACN52" s="16"/>
      <c r="ACO52" s="16"/>
      <c r="ACP52" s="16"/>
      <c r="ACQ52" s="16"/>
      <c r="ACR52" s="16"/>
      <c r="ACS52" s="16"/>
      <c r="ACT52" s="16"/>
      <c r="ACU52" s="16"/>
      <c r="ACV52" s="16"/>
      <c r="ACW52" s="16"/>
      <c r="ACX52" s="16"/>
      <c r="ACY52" s="16"/>
      <c r="ACZ52" s="16"/>
      <c r="ADA52" s="16"/>
      <c r="ADB52" s="16"/>
      <c r="ADC52" s="16"/>
      <c r="ADD52" s="16"/>
      <c r="ADE52" s="16"/>
      <c r="ADF52" s="16"/>
      <c r="ADG52" s="16"/>
      <c r="ADH52" s="16"/>
      <c r="ADI52" s="16"/>
      <c r="ADJ52" s="16"/>
      <c r="ADK52" s="16"/>
      <c r="ADL52" s="16"/>
      <c r="ADM52" s="16"/>
      <c r="ADN52" s="16"/>
      <c r="ADO52" s="16"/>
      <c r="ADP52" s="16"/>
      <c r="ADQ52" s="16"/>
      <c r="ADR52" s="16"/>
      <c r="ADS52" s="16"/>
      <c r="ADT52" s="16"/>
      <c r="ADU52" s="16"/>
      <c r="ADV52" s="16"/>
      <c r="ADW52" s="16"/>
      <c r="ADX52" s="16"/>
      <c r="ADY52" s="16"/>
      <c r="ADZ52" s="16"/>
      <c r="AEA52" s="16"/>
      <c r="AEB52" s="16"/>
      <c r="AEC52" s="16"/>
      <c r="AED52" s="16"/>
      <c r="AEE52" s="16"/>
      <c r="AEF52" s="16"/>
      <c r="AEG52" s="16"/>
      <c r="AEH52" s="16"/>
      <c r="AEI52" s="16"/>
      <c r="AEJ52" s="16"/>
      <c r="AEK52" s="16"/>
      <c r="AEL52" s="16"/>
      <c r="AEM52" s="16"/>
      <c r="AEN52" s="16"/>
      <c r="AEO52" s="16"/>
      <c r="AEP52" s="16"/>
      <c r="AEQ52" s="16"/>
      <c r="AER52" s="16"/>
      <c r="AES52" s="16"/>
      <c r="AET52" s="16"/>
      <c r="AEU52" s="16"/>
      <c r="AEV52" s="16"/>
      <c r="AEW52" s="16"/>
      <c r="AEX52" s="16"/>
      <c r="AEY52" s="16"/>
      <c r="AEZ52" s="16"/>
      <c r="AFA52" s="16"/>
      <c r="AFB52" s="16"/>
      <c r="AFC52" s="16"/>
      <c r="AFD52" s="16"/>
      <c r="AFE52" s="16"/>
      <c r="AFF52" s="16"/>
      <c r="AFG52" s="16"/>
      <c r="AFH52" s="16"/>
      <c r="AFI52" s="16"/>
      <c r="AFJ52" s="16"/>
      <c r="AFK52" s="16"/>
      <c r="AFL52" s="16"/>
      <c r="AFM52" s="16"/>
      <c r="AFN52" s="16"/>
      <c r="AFO52" s="16"/>
      <c r="AFP52" s="16"/>
      <c r="AFQ52" s="16"/>
      <c r="AFR52" s="16"/>
      <c r="AFS52" s="16"/>
      <c r="AFT52" s="16"/>
      <c r="AFU52" s="16"/>
      <c r="AFV52" s="16"/>
      <c r="AFW52" s="16"/>
      <c r="AFX52" s="16"/>
      <c r="AFY52" s="16"/>
      <c r="AFZ52" s="16"/>
      <c r="AGA52" s="16"/>
      <c r="AGB52" s="16"/>
      <c r="AGC52" s="16"/>
      <c r="AGD52" s="16"/>
      <c r="AGE52" s="16"/>
      <c r="AGF52" s="16"/>
      <c r="AGG52" s="16"/>
      <c r="AGH52" s="16"/>
      <c r="AGI52" s="16"/>
      <c r="AGJ52" s="16"/>
      <c r="AGK52" s="16"/>
      <c r="AGL52" s="16"/>
      <c r="AGM52" s="16"/>
      <c r="AGN52" s="16"/>
      <c r="AGO52" s="16"/>
      <c r="AGP52" s="16"/>
      <c r="AGQ52" s="16"/>
      <c r="AGR52" s="16"/>
      <c r="AGS52" s="16"/>
      <c r="AGT52" s="16"/>
      <c r="AGU52" s="16"/>
      <c r="AGV52" s="16"/>
      <c r="AGW52" s="16"/>
      <c r="AGX52" s="16"/>
      <c r="AGY52" s="16"/>
      <c r="AGZ52" s="16"/>
      <c r="AHA52" s="16"/>
      <c r="AHB52" s="16"/>
      <c r="AHC52" s="16"/>
      <c r="AHD52" s="16"/>
      <c r="AHE52" s="16"/>
      <c r="AHF52" s="16"/>
      <c r="AHG52" s="16"/>
      <c r="AHH52" s="16"/>
      <c r="AHI52" s="16"/>
      <c r="AHJ52" s="16"/>
      <c r="AHK52" s="16"/>
      <c r="AHL52" s="16"/>
      <c r="AHM52" s="16"/>
      <c r="AHN52" s="16"/>
      <c r="AHO52" s="16"/>
      <c r="AHP52" s="16"/>
      <c r="AHQ52" s="16"/>
      <c r="AHR52" s="16"/>
      <c r="AHS52" s="16"/>
      <c r="AHT52" s="16"/>
      <c r="AHU52" s="16"/>
      <c r="AHV52" s="16"/>
      <c r="AHW52" s="16"/>
      <c r="AHX52" s="16"/>
      <c r="AHY52" s="16"/>
      <c r="AHZ52" s="16"/>
      <c r="AIA52" s="16"/>
      <c r="AIB52" s="16"/>
      <c r="AIC52" s="16"/>
      <c r="AID52" s="16"/>
      <c r="AIE52" s="16"/>
      <c r="AIF52" s="16"/>
      <c r="AIG52" s="16"/>
      <c r="AIH52" s="16"/>
      <c r="AII52" s="16"/>
      <c r="AIJ52" s="16"/>
      <c r="AIK52" s="16"/>
      <c r="AIL52" s="16"/>
      <c r="AIM52" s="16"/>
      <c r="AIN52" s="16"/>
      <c r="AIO52" s="16"/>
      <c r="AIP52" s="16"/>
      <c r="AIQ52" s="16"/>
      <c r="AIR52" s="16"/>
      <c r="AIS52" s="16"/>
      <c r="AIT52" s="16"/>
      <c r="AIU52" s="16"/>
      <c r="AIV52" s="16"/>
      <c r="AIW52" s="16"/>
      <c r="AIX52" s="16"/>
      <c r="AIY52" s="16"/>
      <c r="AIZ52" s="16"/>
      <c r="AJA52" s="16"/>
      <c r="AJB52" s="16"/>
      <c r="AJC52" s="16"/>
      <c r="AJD52" s="16"/>
      <c r="AJE52" s="16"/>
      <c r="AJF52" s="16"/>
      <c r="AJG52" s="16"/>
      <c r="AJH52" s="16"/>
      <c r="AJI52" s="16"/>
      <c r="AJJ52" s="16"/>
      <c r="AJK52" s="16"/>
      <c r="AJL52" s="16"/>
      <c r="AJM52" s="16"/>
      <c r="AJN52" s="16"/>
      <c r="AJO52" s="16"/>
      <c r="AJP52" s="16"/>
      <c r="AJQ52" s="16"/>
      <c r="AJR52" s="16"/>
      <c r="AJS52" s="16"/>
      <c r="AJT52" s="16"/>
      <c r="AJU52" s="16"/>
      <c r="AJV52" s="16"/>
      <c r="AJW52" s="16"/>
      <c r="AJX52" s="16"/>
      <c r="AJY52" s="16"/>
      <c r="AJZ52" s="16"/>
      <c r="AKA52" s="16"/>
      <c r="AKB52" s="16"/>
      <c r="AKC52" s="16"/>
      <c r="AKD52" s="16"/>
      <c r="AKE52" s="16"/>
      <c r="AKF52" s="16"/>
      <c r="AKG52" s="16"/>
      <c r="AKH52" s="16"/>
      <c r="AKI52" s="16"/>
      <c r="AKJ52" s="16"/>
      <c r="AKK52" s="16"/>
      <c r="AKL52" s="16"/>
      <c r="AKM52" s="16"/>
      <c r="AKN52" s="16"/>
      <c r="AKO52" s="16"/>
      <c r="AKP52" s="16"/>
      <c r="AKQ52" s="16"/>
      <c r="AKR52" s="16"/>
      <c r="AKS52" s="16"/>
      <c r="AKT52" s="16"/>
      <c r="AKU52" s="16"/>
      <c r="AKV52" s="16"/>
      <c r="AKW52" s="16"/>
      <c r="AKX52" s="16"/>
      <c r="AKY52" s="16"/>
      <c r="AKZ52" s="16"/>
      <c r="ALA52" s="16"/>
      <c r="ALB52" s="16"/>
      <c r="ALC52" s="16"/>
      <c r="ALD52" s="16"/>
      <c r="ALE52" s="16"/>
      <c r="ALF52" s="16"/>
      <c r="ALG52" s="16"/>
      <c r="ALH52" s="16"/>
      <c r="ALI52" s="16"/>
      <c r="ALJ52" s="16"/>
      <c r="ALK52" s="16"/>
      <c r="ALL52" s="16"/>
    </row>
    <row r="53" spans="1:1000" customFormat="1" ht="12.75" x14ac:dyDescent="0.2">
      <c r="A53" s="41" t="str">
        <f ca="1">IF(_xll.TM1RPTELLEV($H$40,$H53)=0,"Root",IF(OR(_xll.ELLEV($B$10,$H53)=0,_xll.TM1RPTELLEV($H$40,$H53)+1&gt;=VALUE($L$29)),"Base","Default"))</f>
        <v>Base</v>
      </c>
      <c r="B53" s="16"/>
      <c r="C53" s="16" t="str">
        <f ca="1">_xll.DBRW($G$16,$H53,C$38)</f>
        <v>1</v>
      </c>
      <c r="D53" s="16">
        <f ca="1">_xll.DBRW($D$16,E$7,$H$33,$E$9,$H53,$D$11,$H$34,$D$38)</f>
        <v>0</v>
      </c>
      <c r="E53" s="25">
        <f ca="1">_xll.DBRW($E$16,E$7,$H$33,$E$9,$H53,$D$11,E$38,E$12,E$13)</f>
        <v>0</v>
      </c>
      <c r="F53" s="22"/>
      <c r="G53" s="89" t="str">
        <f ca="1">_xll.DBRW($G$16,$H53,G$13)&amp;IF(_xll.ELLEV($B$10,$H53)&lt;&gt;0,"",IF($D53&lt;&gt;0,"Annual",IF($E53&lt;&gt;0,"LID","")))</f>
        <v/>
      </c>
      <c r="H53" s="118" t="s">
        <v>155</v>
      </c>
      <c r="I53" s="91">
        <f ca="1">_xll.DBRW($B$16,I$7,$H$33,$D$9,$H53,$D$11,I$12,I$13)</f>
        <v>854542.02924511756</v>
      </c>
      <c r="J53" s="91">
        <f ca="1">_xll.DBRW($B$16,J$7,$H$33,$D$9,$H53,$D$11,J$12,J$13)</f>
        <v>837516.6766186466</v>
      </c>
      <c r="K53" s="91">
        <f ca="1">_xll.DBRW($B$16,K$7,$H$33,$D$9,$H53,$D$11,K$12,K$13)</f>
        <v>853224.58111664723</v>
      </c>
      <c r="L53" s="91">
        <f ca="1">_xll.DBRW($B$16,L$7,$H$33,$D$9,$H53,$D$11,L$12,L$13)</f>
        <v>844520.11278838827</v>
      </c>
      <c r="M53" s="91">
        <f ca="1">_xll.DBRW($B$16,M$7,$H$33,$D$9,$H53,$D$11,M$12,M$13)</f>
        <v>872647.61424248724</v>
      </c>
      <c r="N53" s="91">
        <f ca="1">_xll.DBRW($B$16,N$7,$H$33,$D$9,$H53,$D$11,N$12,N$13)</f>
        <v>849921.48736851814</v>
      </c>
      <c r="O53" s="91">
        <f ca="1">_xll.DBRW($B$16,O$7,$H$33,$D$9,$H53,$D$11,O$12,O$13)</f>
        <v>871673.92129684589</v>
      </c>
      <c r="P53" s="91">
        <f ca="1">_xll.DBRW($B$16,P$7,$H$33,$D$9,$H53,$D$11,P$12,P$13)</f>
        <v>864726.66674080398</v>
      </c>
      <c r="Q53" s="91">
        <f ca="1">_xll.DBRW($B$16,Q$7,$H$33,$D$9,$H53,$D$11,Q$12,Q$13)</f>
        <v>887992.71281743969</v>
      </c>
      <c r="R53" s="91">
        <f ca="1">_xll.DBRW($B$16,R$7,$H$33,$D$9,$H53,$D$11,R$12,R$13)</f>
        <v>886001.33781391743</v>
      </c>
      <c r="S53" s="91">
        <f ca="1">_xll.DBRW($B$16,S$7,$H$33,$D$9,$H53,$D$11,S$12,S$13)</f>
        <v>893564.87320668879</v>
      </c>
      <c r="T53" s="91">
        <f ca="1">_xll.DBRW($B$16,T$7,$H$33,$D$9,$H53,$D$11,T$12,T$13)</f>
        <v>904133.71202065342</v>
      </c>
      <c r="U53" s="91">
        <f ca="1">_xll.DBRW($B$16,U$7,$H$33,$D$9,$H53,$D$11,U$12,U$13)</f>
        <v>911818.56769842375</v>
      </c>
      <c r="V53" s="16"/>
      <c r="W53" s="92" t="str">
        <f ca="1">_xll.DBRW($B$16,W$7,$H$33,$D$9,$H53,$D$11,W$12,W$13)</f>
        <v>*KEY_ERR</v>
      </c>
      <c r="X53" s="93" t="e">
        <f t="shared" ca="1" si="6"/>
        <v>#VALUE!</v>
      </c>
      <c r="Y53" s="16"/>
      <c r="Z53" s="92" t="str">
        <f ca="1">_xll.DBRW($B$16,Z$7,$H$33,$D$9,$H53,$D$11,Z$12,Z$13)</f>
        <v>*KEY_ERR</v>
      </c>
      <c r="AA53" s="93" t="e">
        <f t="shared" ca="1" si="7"/>
        <v>#VALUE!</v>
      </c>
      <c r="AB53" s="16"/>
      <c r="AC53" s="111" t="str">
        <f ca="1">_xll.DBRW($B$16,AC$7,$H$33,$D$9,$H53,$D$11,AC$12,AC$13)</f>
        <v>*KEY_ERR</v>
      </c>
      <c r="AD53" s="111" t="str">
        <f ca="1">_xll.DBRW($B$16,AD$7,$H$33,$D$9,$H53,$D$11,AD$12,AD$13)</f>
        <v>*KEY_ERR</v>
      </c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6"/>
      <c r="EJ53" s="16"/>
      <c r="EK53" s="16"/>
      <c r="EL53" s="16"/>
      <c r="EM53" s="16"/>
      <c r="EN53" s="16"/>
      <c r="EO53" s="16"/>
      <c r="EP53" s="16"/>
      <c r="EQ53" s="16"/>
      <c r="ER53" s="16"/>
      <c r="ES53" s="16"/>
      <c r="ET53" s="16"/>
      <c r="EU53" s="16"/>
      <c r="EV53" s="16"/>
      <c r="EW53" s="16"/>
      <c r="EX53" s="16"/>
      <c r="EY53" s="16"/>
      <c r="EZ53" s="16"/>
      <c r="FA53" s="16"/>
      <c r="FB53" s="16"/>
      <c r="FC53" s="16"/>
      <c r="FD53" s="16"/>
      <c r="FE53" s="16"/>
      <c r="FF53" s="16"/>
      <c r="FG53" s="16"/>
      <c r="FH53" s="16"/>
      <c r="FI53" s="16"/>
      <c r="FJ53" s="16"/>
      <c r="FK53" s="16"/>
      <c r="FL53" s="16"/>
      <c r="FM53" s="16"/>
      <c r="FN53" s="16"/>
      <c r="FO53" s="16"/>
      <c r="FP53" s="16"/>
      <c r="FQ53" s="16"/>
      <c r="FR53" s="16"/>
      <c r="FS53" s="16"/>
      <c r="FT53" s="16"/>
      <c r="FU53" s="16"/>
      <c r="FV53" s="16"/>
      <c r="FW53" s="16"/>
      <c r="FX53" s="16"/>
      <c r="FY53" s="16"/>
      <c r="FZ53" s="16"/>
      <c r="GA53" s="16"/>
      <c r="GB53" s="16"/>
      <c r="GC53" s="16"/>
      <c r="GD53" s="16"/>
      <c r="GE53" s="16"/>
      <c r="GF53" s="16"/>
      <c r="GG53" s="16"/>
      <c r="GH53" s="16"/>
      <c r="GI53" s="16"/>
      <c r="GJ53" s="16"/>
      <c r="GK53" s="16"/>
      <c r="GL53" s="16"/>
      <c r="GM53" s="16"/>
      <c r="GN53" s="16"/>
      <c r="GO53" s="16"/>
      <c r="GP53" s="16"/>
      <c r="GQ53" s="16"/>
      <c r="GR53" s="16"/>
      <c r="GS53" s="16"/>
      <c r="GT53" s="16"/>
      <c r="GU53" s="16"/>
      <c r="GV53" s="16"/>
      <c r="GW53" s="16"/>
      <c r="GX53" s="16"/>
      <c r="GY53" s="16"/>
      <c r="GZ53" s="16"/>
      <c r="HA53" s="16"/>
      <c r="HB53" s="16"/>
      <c r="HC53" s="16"/>
      <c r="HD53" s="16"/>
      <c r="HE53" s="16"/>
      <c r="HF53" s="16"/>
      <c r="HG53" s="16"/>
      <c r="HH53" s="16"/>
      <c r="HI53" s="16"/>
      <c r="HJ53" s="16"/>
      <c r="HK53" s="16"/>
      <c r="HL53" s="16"/>
      <c r="HM53" s="16"/>
      <c r="HN53" s="16"/>
      <c r="HO53" s="16"/>
      <c r="HP53" s="16"/>
      <c r="HQ53" s="16"/>
      <c r="HR53" s="16"/>
      <c r="HS53" s="16"/>
      <c r="HT53" s="16"/>
      <c r="HU53" s="16"/>
      <c r="HV53" s="16"/>
      <c r="HW53" s="16"/>
      <c r="HX53" s="16"/>
      <c r="HY53" s="16"/>
      <c r="HZ53" s="16"/>
      <c r="IA53" s="16"/>
      <c r="IB53" s="16"/>
      <c r="IC53" s="16"/>
      <c r="ID53" s="16"/>
      <c r="IE53" s="16"/>
      <c r="IF53" s="16"/>
      <c r="IG53" s="16"/>
      <c r="IH53" s="16"/>
      <c r="II53" s="16"/>
      <c r="IJ53" s="16"/>
      <c r="IK53" s="16"/>
      <c r="IL53" s="16"/>
      <c r="IM53" s="16"/>
      <c r="IN53" s="16"/>
      <c r="IO53" s="16"/>
      <c r="IP53" s="16"/>
      <c r="IQ53" s="16"/>
      <c r="IR53" s="16"/>
      <c r="IS53" s="16"/>
      <c r="IT53" s="16"/>
      <c r="IU53" s="16"/>
      <c r="IV53" s="16"/>
      <c r="IW53" s="16"/>
      <c r="IX53" s="16"/>
      <c r="IY53" s="16"/>
      <c r="IZ53" s="16"/>
      <c r="JA53" s="16"/>
      <c r="JB53" s="16"/>
      <c r="JC53" s="16"/>
      <c r="JD53" s="16"/>
      <c r="JE53" s="16"/>
      <c r="JF53" s="16"/>
      <c r="JG53" s="16"/>
      <c r="JH53" s="16"/>
      <c r="JI53" s="16"/>
      <c r="JJ53" s="16"/>
      <c r="JK53" s="16"/>
      <c r="JL53" s="16"/>
      <c r="JM53" s="16"/>
      <c r="JN53" s="16"/>
      <c r="JO53" s="16"/>
      <c r="JP53" s="16"/>
      <c r="JQ53" s="16"/>
      <c r="JR53" s="16"/>
      <c r="JS53" s="16"/>
      <c r="JT53" s="16"/>
      <c r="JU53" s="16"/>
      <c r="JV53" s="16"/>
      <c r="JW53" s="16"/>
      <c r="JX53" s="16"/>
      <c r="JY53" s="16"/>
      <c r="JZ53" s="16"/>
      <c r="KA53" s="16"/>
      <c r="KB53" s="16"/>
      <c r="KC53" s="16"/>
      <c r="KD53" s="16"/>
      <c r="KE53" s="16"/>
      <c r="KF53" s="16"/>
      <c r="KG53" s="16"/>
      <c r="KH53" s="16"/>
      <c r="KI53" s="16"/>
      <c r="KJ53" s="16"/>
      <c r="KK53" s="16"/>
      <c r="KL53" s="16"/>
      <c r="KM53" s="16"/>
      <c r="KN53" s="16"/>
      <c r="KO53" s="16"/>
      <c r="KP53" s="16"/>
      <c r="KQ53" s="16"/>
      <c r="KR53" s="16"/>
      <c r="KS53" s="16"/>
      <c r="KT53" s="16"/>
      <c r="KU53" s="16"/>
      <c r="KV53" s="16"/>
      <c r="KW53" s="16"/>
      <c r="KX53" s="16"/>
      <c r="KY53" s="16"/>
      <c r="KZ53" s="16"/>
      <c r="LA53" s="16"/>
      <c r="LB53" s="16"/>
      <c r="LC53" s="16"/>
      <c r="LD53" s="16"/>
      <c r="LE53" s="16"/>
      <c r="LF53" s="16"/>
      <c r="LG53" s="16"/>
      <c r="LH53" s="16"/>
      <c r="LI53" s="16"/>
      <c r="LJ53" s="16"/>
      <c r="LK53" s="16"/>
      <c r="LL53" s="16"/>
      <c r="LM53" s="16"/>
      <c r="LN53" s="16"/>
      <c r="LO53" s="16"/>
      <c r="LP53" s="16"/>
      <c r="LQ53" s="16"/>
      <c r="LR53" s="16"/>
      <c r="LS53" s="16"/>
      <c r="LT53" s="16"/>
      <c r="LU53" s="16"/>
      <c r="LV53" s="16"/>
      <c r="LW53" s="16"/>
      <c r="LX53" s="16"/>
      <c r="LY53" s="16"/>
      <c r="LZ53" s="16"/>
      <c r="MA53" s="16"/>
      <c r="MB53" s="16"/>
      <c r="MC53" s="16"/>
      <c r="MD53" s="16"/>
      <c r="ME53" s="16"/>
      <c r="MF53" s="16"/>
      <c r="MG53" s="16"/>
      <c r="MH53" s="16"/>
      <c r="MI53" s="16"/>
      <c r="MJ53" s="16"/>
      <c r="MK53" s="16"/>
      <c r="ML53" s="16"/>
      <c r="MM53" s="16"/>
      <c r="MN53" s="16"/>
      <c r="MO53" s="16"/>
      <c r="MP53" s="16"/>
      <c r="MQ53" s="16"/>
      <c r="MR53" s="16"/>
      <c r="MS53" s="16"/>
      <c r="MT53" s="16"/>
      <c r="MU53" s="16"/>
      <c r="MV53" s="16"/>
      <c r="MW53" s="16"/>
      <c r="MX53" s="16"/>
      <c r="MY53" s="16"/>
      <c r="MZ53" s="16"/>
      <c r="NA53" s="16"/>
      <c r="NB53" s="16"/>
      <c r="NC53" s="16"/>
      <c r="ND53" s="16"/>
      <c r="NE53" s="16"/>
      <c r="NF53" s="16"/>
      <c r="NG53" s="16"/>
      <c r="NH53" s="16"/>
      <c r="NI53" s="16"/>
      <c r="NJ53" s="16"/>
      <c r="NK53" s="16"/>
      <c r="NL53" s="16"/>
      <c r="NM53" s="16"/>
      <c r="NN53" s="16"/>
      <c r="NO53" s="16"/>
      <c r="NP53" s="16"/>
      <c r="NQ53" s="16"/>
      <c r="NR53" s="16"/>
      <c r="NS53" s="16"/>
      <c r="NT53" s="16"/>
      <c r="NU53" s="16"/>
      <c r="NV53" s="16"/>
      <c r="NW53" s="16"/>
      <c r="NX53" s="16"/>
      <c r="NY53" s="16"/>
      <c r="NZ53" s="16"/>
      <c r="OA53" s="16"/>
      <c r="OB53" s="16"/>
      <c r="OC53" s="16"/>
      <c r="OD53" s="16"/>
      <c r="OE53" s="16"/>
      <c r="OF53" s="16"/>
      <c r="OG53" s="16"/>
      <c r="OH53" s="16"/>
      <c r="OI53" s="16"/>
      <c r="OJ53" s="16"/>
      <c r="OK53" s="16"/>
      <c r="OL53" s="16"/>
      <c r="OM53" s="16"/>
      <c r="ON53" s="16"/>
      <c r="OO53" s="16"/>
      <c r="OP53" s="16"/>
      <c r="OQ53" s="16"/>
      <c r="OR53" s="16"/>
      <c r="OS53" s="16"/>
      <c r="OT53" s="16"/>
      <c r="OU53" s="16"/>
      <c r="OV53" s="16"/>
      <c r="OW53" s="16"/>
      <c r="OX53" s="16"/>
      <c r="OY53" s="16"/>
      <c r="OZ53" s="16"/>
      <c r="PA53" s="16"/>
      <c r="PB53" s="16"/>
      <c r="PC53" s="16"/>
      <c r="PD53" s="16"/>
      <c r="PE53" s="16"/>
      <c r="PF53" s="16"/>
      <c r="PG53" s="16"/>
      <c r="PH53" s="16"/>
      <c r="PI53" s="16"/>
      <c r="PJ53" s="16"/>
      <c r="PK53" s="16"/>
      <c r="PL53" s="16"/>
      <c r="PM53" s="16"/>
      <c r="PN53" s="16"/>
      <c r="PO53" s="16"/>
      <c r="PP53" s="16"/>
      <c r="PQ53" s="16"/>
      <c r="PR53" s="16"/>
      <c r="PS53" s="16"/>
      <c r="PT53" s="16"/>
      <c r="PU53" s="16"/>
      <c r="PV53" s="16"/>
      <c r="PW53" s="16"/>
      <c r="PX53" s="16"/>
      <c r="PY53" s="16"/>
      <c r="PZ53" s="16"/>
      <c r="QA53" s="16"/>
      <c r="QB53" s="16"/>
      <c r="QC53" s="16"/>
      <c r="QD53" s="16"/>
      <c r="QE53" s="16"/>
      <c r="QF53" s="16"/>
      <c r="QG53" s="16"/>
      <c r="QH53" s="16"/>
      <c r="QI53" s="16"/>
      <c r="QJ53" s="16"/>
      <c r="QK53" s="16"/>
      <c r="QL53" s="16"/>
      <c r="QM53" s="16"/>
      <c r="QN53" s="16"/>
      <c r="QO53" s="16"/>
      <c r="QP53" s="16"/>
      <c r="QQ53" s="16"/>
      <c r="QR53" s="16"/>
      <c r="QS53" s="16"/>
      <c r="QT53" s="16"/>
      <c r="QU53" s="16"/>
      <c r="QV53" s="16"/>
      <c r="QW53" s="16"/>
      <c r="QX53" s="16"/>
      <c r="QY53" s="16"/>
      <c r="QZ53" s="16"/>
      <c r="RA53" s="16"/>
      <c r="RB53" s="16"/>
      <c r="RC53" s="16"/>
      <c r="RD53" s="16"/>
      <c r="RE53" s="16"/>
      <c r="RF53" s="16"/>
      <c r="RG53" s="16"/>
      <c r="RH53" s="16"/>
      <c r="RI53" s="16"/>
      <c r="RJ53" s="16"/>
      <c r="RK53" s="16"/>
      <c r="RL53" s="16"/>
      <c r="RM53" s="16"/>
      <c r="RN53" s="16"/>
      <c r="RO53" s="16"/>
      <c r="RP53" s="16"/>
      <c r="RQ53" s="16"/>
      <c r="RR53" s="16"/>
      <c r="RS53" s="16"/>
      <c r="RT53" s="16"/>
      <c r="RU53" s="16"/>
      <c r="RV53" s="16"/>
      <c r="RW53" s="16"/>
      <c r="RX53" s="16"/>
      <c r="RY53" s="16"/>
      <c r="RZ53" s="16"/>
      <c r="SA53" s="16"/>
      <c r="SB53" s="16"/>
      <c r="SC53" s="16"/>
      <c r="SD53" s="16"/>
      <c r="SE53" s="16"/>
      <c r="SF53" s="16"/>
      <c r="SG53" s="16"/>
      <c r="SH53" s="16"/>
      <c r="SI53" s="16"/>
      <c r="SJ53" s="16"/>
      <c r="SK53" s="16"/>
      <c r="SL53" s="16"/>
      <c r="SM53" s="16"/>
      <c r="SN53" s="16"/>
      <c r="SO53" s="16"/>
      <c r="SP53" s="16"/>
      <c r="SQ53" s="16"/>
      <c r="SR53" s="16"/>
      <c r="SS53" s="16"/>
      <c r="ST53" s="16"/>
      <c r="SU53" s="16"/>
      <c r="SV53" s="16"/>
      <c r="SW53" s="16"/>
      <c r="SX53" s="16"/>
      <c r="SY53" s="16"/>
      <c r="SZ53" s="16"/>
      <c r="TA53" s="16"/>
      <c r="TB53" s="16"/>
      <c r="TC53" s="16"/>
      <c r="TD53" s="16"/>
      <c r="TE53" s="16"/>
      <c r="TF53" s="16"/>
      <c r="TG53" s="16"/>
      <c r="TH53" s="16"/>
      <c r="TI53" s="16"/>
      <c r="TJ53" s="16"/>
      <c r="TK53" s="16"/>
      <c r="TL53" s="16"/>
      <c r="TM53" s="16"/>
      <c r="TN53" s="16"/>
      <c r="TO53" s="16"/>
      <c r="TP53" s="16"/>
      <c r="TQ53" s="16"/>
      <c r="TR53" s="16"/>
      <c r="TS53" s="16"/>
      <c r="TT53" s="16"/>
      <c r="TU53" s="16"/>
      <c r="TV53" s="16"/>
      <c r="TW53" s="16"/>
      <c r="TX53" s="16"/>
      <c r="TY53" s="16"/>
      <c r="TZ53" s="16"/>
      <c r="UA53" s="16"/>
      <c r="UB53" s="16"/>
      <c r="UC53" s="16"/>
      <c r="UD53" s="16"/>
      <c r="UE53" s="16"/>
      <c r="UF53" s="16"/>
      <c r="UG53" s="16"/>
      <c r="UH53" s="16"/>
      <c r="UI53" s="16"/>
      <c r="UJ53" s="16"/>
      <c r="UK53" s="16"/>
      <c r="UL53" s="16"/>
      <c r="UM53" s="16"/>
      <c r="UN53" s="16"/>
      <c r="UO53" s="16"/>
      <c r="UP53" s="16"/>
      <c r="UQ53" s="16"/>
      <c r="UR53" s="16"/>
      <c r="US53" s="16"/>
      <c r="UT53" s="16"/>
      <c r="UU53" s="16"/>
      <c r="UV53" s="16"/>
      <c r="UW53" s="16"/>
      <c r="UX53" s="16"/>
      <c r="UY53" s="16"/>
      <c r="UZ53" s="16"/>
      <c r="VA53" s="16"/>
      <c r="VB53" s="16"/>
      <c r="VC53" s="16"/>
      <c r="VD53" s="16"/>
      <c r="VE53" s="16"/>
      <c r="VF53" s="16"/>
      <c r="VG53" s="16"/>
      <c r="VH53" s="16"/>
      <c r="VI53" s="16"/>
      <c r="VJ53" s="16"/>
      <c r="VK53" s="16"/>
      <c r="VL53" s="16"/>
      <c r="VM53" s="16"/>
      <c r="VN53" s="16"/>
      <c r="VO53" s="16"/>
      <c r="VP53" s="16"/>
      <c r="VQ53" s="16"/>
      <c r="VR53" s="16"/>
      <c r="VS53" s="16"/>
      <c r="VT53" s="16"/>
      <c r="VU53" s="16"/>
      <c r="VV53" s="16"/>
      <c r="VW53" s="16"/>
      <c r="VX53" s="16"/>
      <c r="VY53" s="16"/>
      <c r="VZ53" s="16"/>
      <c r="WA53" s="16"/>
      <c r="WB53" s="16"/>
      <c r="WC53" s="16"/>
      <c r="WD53" s="16"/>
      <c r="WE53" s="16"/>
      <c r="WF53" s="16"/>
      <c r="WG53" s="16"/>
      <c r="WH53" s="16"/>
      <c r="WI53" s="16"/>
      <c r="WJ53" s="16"/>
      <c r="WK53" s="16"/>
      <c r="WL53" s="16"/>
      <c r="WM53" s="16"/>
      <c r="WN53" s="16"/>
      <c r="WO53" s="16"/>
      <c r="WP53" s="16"/>
      <c r="WQ53" s="16"/>
      <c r="WR53" s="16"/>
      <c r="WS53" s="16"/>
      <c r="WT53" s="16"/>
      <c r="WU53" s="16"/>
      <c r="WV53" s="16"/>
      <c r="WW53" s="16"/>
      <c r="WX53" s="16"/>
      <c r="WY53" s="16"/>
      <c r="WZ53" s="16"/>
      <c r="XA53" s="16"/>
      <c r="XB53" s="16"/>
      <c r="XC53" s="16"/>
      <c r="XD53" s="16"/>
      <c r="XE53" s="16"/>
      <c r="XF53" s="16"/>
      <c r="XG53" s="16"/>
      <c r="XH53" s="16"/>
      <c r="XI53" s="16"/>
      <c r="XJ53" s="16"/>
      <c r="XK53" s="16"/>
      <c r="XL53" s="16"/>
      <c r="XM53" s="16"/>
      <c r="XN53" s="16"/>
      <c r="XO53" s="16"/>
      <c r="XP53" s="16"/>
      <c r="XQ53" s="16"/>
      <c r="XR53" s="16"/>
      <c r="XS53" s="16"/>
      <c r="XT53" s="16"/>
      <c r="XU53" s="16"/>
      <c r="XV53" s="16"/>
      <c r="XW53" s="16"/>
      <c r="XX53" s="16"/>
      <c r="XY53" s="16"/>
      <c r="XZ53" s="16"/>
      <c r="YA53" s="16"/>
      <c r="YB53" s="16"/>
      <c r="YC53" s="16"/>
      <c r="YD53" s="16"/>
      <c r="YE53" s="16"/>
      <c r="YF53" s="16"/>
      <c r="YG53" s="16"/>
      <c r="YH53" s="16"/>
      <c r="YI53" s="16"/>
      <c r="YJ53" s="16"/>
      <c r="YK53" s="16"/>
      <c r="YL53" s="16"/>
      <c r="YM53" s="16"/>
      <c r="YN53" s="16"/>
      <c r="YO53" s="16"/>
      <c r="YP53" s="16"/>
      <c r="YQ53" s="16"/>
      <c r="YR53" s="16"/>
      <c r="YS53" s="16"/>
      <c r="YT53" s="16"/>
      <c r="YU53" s="16"/>
      <c r="YV53" s="16"/>
      <c r="YW53" s="16"/>
      <c r="YX53" s="16"/>
      <c r="YY53" s="16"/>
      <c r="YZ53" s="16"/>
      <c r="ZA53" s="16"/>
      <c r="ZB53" s="16"/>
      <c r="ZC53" s="16"/>
      <c r="ZD53" s="16"/>
      <c r="ZE53" s="16"/>
      <c r="ZF53" s="16"/>
      <c r="ZG53" s="16"/>
      <c r="ZH53" s="16"/>
      <c r="ZI53" s="16"/>
      <c r="ZJ53" s="16"/>
      <c r="ZK53" s="16"/>
      <c r="ZL53" s="16"/>
      <c r="ZM53" s="16"/>
      <c r="ZN53" s="16"/>
      <c r="ZO53" s="16"/>
      <c r="ZP53" s="16"/>
      <c r="ZQ53" s="16"/>
      <c r="ZR53" s="16"/>
      <c r="ZS53" s="16"/>
      <c r="ZT53" s="16"/>
      <c r="ZU53" s="16"/>
      <c r="ZV53" s="16"/>
      <c r="ZW53" s="16"/>
      <c r="ZX53" s="16"/>
      <c r="ZY53" s="16"/>
      <c r="ZZ53" s="16"/>
      <c r="AAA53" s="16"/>
      <c r="AAB53" s="16"/>
      <c r="AAC53" s="16"/>
      <c r="AAD53" s="16"/>
      <c r="AAE53" s="16"/>
      <c r="AAF53" s="16"/>
      <c r="AAG53" s="16"/>
      <c r="AAH53" s="16"/>
      <c r="AAI53" s="16"/>
      <c r="AAJ53" s="16"/>
      <c r="AAK53" s="16"/>
      <c r="AAL53" s="16"/>
      <c r="AAM53" s="16"/>
      <c r="AAN53" s="16"/>
      <c r="AAO53" s="16"/>
      <c r="AAP53" s="16"/>
      <c r="AAQ53" s="16"/>
      <c r="AAR53" s="16"/>
      <c r="AAS53" s="16"/>
      <c r="AAT53" s="16"/>
      <c r="AAU53" s="16"/>
      <c r="AAV53" s="16"/>
      <c r="AAW53" s="16"/>
      <c r="AAX53" s="16"/>
      <c r="AAY53" s="16"/>
      <c r="AAZ53" s="16"/>
      <c r="ABA53" s="16"/>
      <c r="ABB53" s="16"/>
      <c r="ABC53" s="16"/>
      <c r="ABD53" s="16"/>
      <c r="ABE53" s="16"/>
      <c r="ABF53" s="16"/>
      <c r="ABG53" s="16"/>
      <c r="ABH53" s="16"/>
      <c r="ABI53" s="16"/>
      <c r="ABJ53" s="16"/>
      <c r="ABK53" s="16"/>
      <c r="ABL53" s="16"/>
      <c r="ABM53" s="16"/>
      <c r="ABN53" s="16"/>
      <c r="ABO53" s="16"/>
      <c r="ABP53" s="16"/>
      <c r="ABQ53" s="16"/>
      <c r="ABR53" s="16"/>
      <c r="ABS53" s="16"/>
      <c r="ABT53" s="16"/>
      <c r="ABU53" s="16"/>
      <c r="ABV53" s="16"/>
      <c r="ABW53" s="16"/>
      <c r="ABX53" s="16"/>
      <c r="ABY53" s="16"/>
      <c r="ABZ53" s="16"/>
      <c r="ACA53" s="16"/>
      <c r="ACB53" s="16"/>
      <c r="ACC53" s="16"/>
      <c r="ACD53" s="16"/>
      <c r="ACE53" s="16"/>
      <c r="ACF53" s="16"/>
      <c r="ACG53" s="16"/>
      <c r="ACH53" s="16"/>
      <c r="ACI53" s="16"/>
      <c r="ACJ53" s="16"/>
      <c r="ACK53" s="16"/>
      <c r="ACL53" s="16"/>
      <c r="ACM53" s="16"/>
      <c r="ACN53" s="16"/>
      <c r="ACO53" s="16"/>
      <c r="ACP53" s="16"/>
      <c r="ACQ53" s="16"/>
      <c r="ACR53" s="16"/>
      <c r="ACS53" s="16"/>
      <c r="ACT53" s="16"/>
      <c r="ACU53" s="16"/>
      <c r="ACV53" s="16"/>
      <c r="ACW53" s="16"/>
      <c r="ACX53" s="16"/>
      <c r="ACY53" s="16"/>
      <c r="ACZ53" s="16"/>
      <c r="ADA53" s="16"/>
      <c r="ADB53" s="16"/>
      <c r="ADC53" s="16"/>
      <c r="ADD53" s="16"/>
      <c r="ADE53" s="16"/>
      <c r="ADF53" s="16"/>
      <c r="ADG53" s="16"/>
      <c r="ADH53" s="16"/>
      <c r="ADI53" s="16"/>
      <c r="ADJ53" s="16"/>
      <c r="ADK53" s="16"/>
      <c r="ADL53" s="16"/>
      <c r="ADM53" s="16"/>
      <c r="ADN53" s="16"/>
      <c r="ADO53" s="16"/>
      <c r="ADP53" s="16"/>
      <c r="ADQ53" s="16"/>
      <c r="ADR53" s="16"/>
      <c r="ADS53" s="16"/>
      <c r="ADT53" s="16"/>
      <c r="ADU53" s="16"/>
      <c r="ADV53" s="16"/>
      <c r="ADW53" s="16"/>
      <c r="ADX53" s="16"/>
      <c r="ADY53" s="16"/>
      <c r="ADZ53" s="16"/>
      <c r="AEA53" s="16"/>
      <c r="AEB53" s="16"/>
      <c r="AEC53" s="16"/>
      <c r="AED53" s="16"/>
      <c r="AEE53" s="16"/>
      <c r="AEF53" s="16"/>
      <c r="AEG53" s="16"/>
      <c r="AEH53" s="16"/>
      <c r="AEI53" s="16"/>
      <c r="AEJ53" s="16"/>
      <c r="AEK53" s="16"/>
      <c r="AEL53" s="16"/>
      <c r="AEM53" s="16"/>
      <c r="AEN53" s="16"/>
      <c r="AEO53" s="16"/>
      <c r="AEP53" s="16"/>
      <c r="AEQ53" s="16"/>
      <c r="AER53" s="16"/>
      <c r="AES53" s="16"/>
      <c r="AET53" s="16"/>
      <c r="AEU53" s="16"/>
      <c r="AEV53" s="16"/>
      <c r="AEW53" s="16"/>
      <c r="AEX53" s="16"/>
      <c r="AEY53" s="16"/>
      <c r="AEZ53" s="16"/>
      <c r="AFA53" s="16"/>
      <c r="AFB53" s="16"/>
      <c r="AFC53" s="16"/>
      <c r="AFD53" s="16"/>
      <c r="AFE53" s="16"/>
      <c r="AFF53" s="16"/>
      <c r="AFG53" s="16"/>
      <c r="AFH53" s="16"/>
      <c r="AFI53" s="16"/>
      <c r="AFJ53" s="16"/>
      <c r="AFK53" s="16"/>
      <c r="AFL53" s="16"/>
      <c r="AFM53" s="16"/>
      <c r="AFN53" s="16"/>
      <c r="AFO53" s="16"/>
      <c r="AFP53" s="16"/>
      <c r="AFQ53" s="16"/>
      <c r="AFR53" s="16"/>
      <c r="AFS53" s="16"/>
      <c r="AFT53" s="16"/>
      <c r="AFU53" s="16"/>
      <c r="AFV53" s="16"/>
      <c r="AFW53" s="16"/>
      <c r="AFX53" s="16"/>
      <c r="AFY53" s="16"/>
      <c r="AFZ53" s="16"/>
      <c r="AGA53" s="16"/>
      <c r="AGB53" s="16"/>
      <c r="AGC53" s="16"/>
      <c r="AGD53" s="16"/>
      <c r="AGE53" s="16"/>
      <c r="AGF53" s="16"/>
      <c r="AGG53" s="16"/>
      <c r="AGH53" s="16"/>
      <c r="AGI53" s="16"/>
      <c r="AGJ53" s="16"/>
      <c r="AGK53" s="16"/>
      <c r="AGL53" s="16"/>
      <c r="AGM53" s="16"/>
      <c r="AGN53" s="16"/>
      <c r="AGO53" s="16"/>
      <c r="AGP53" s="16"/>
      <c r="AGQ53" s="16"/>
      <c r="AGR53" s="16"/>
      <c r="AGS53" s="16"/>
      <c r="AGT53" s="16"/>
      <c r="AGU53" s="16"/>
      <c r="AGV53" s="16"/>
      <c r="AGW53" s="16"/>
      <c r="AGX53" s="16"/>
      <c r="AGY53" s="16"/>
      <c r="AGZ53" s="16"/>
      <c r="AHA53" s="16"/>
      <c r="AHB53" s="16"/>
      <c r="AHC53" s="16"/>
      <c r="AHD53" s="16"/>
      <c r="AHE53" s="16"/>
      <c r="AHF53" s="16"/>
      <c r="AHG53" s="16"/>
      <c r="AHH53" s="16"/>
      <c r="AHI53" s="16"/>
      <c r="AHJ53" s="16"/>
      <c r="AHK53" s="16"/>
      <c r="AHL53" s="16"/>
      <c r="AHM53" s="16"/>
      <c r="AHN53" s="16"/>
      <c r="AHO53" s="16"/>
      <c r="AHP53" s="16"/>
      <c r="AHQ53" s="16"/>
      <c r="AHR53" s="16"/>
      <c r="AHS53" s="16"/>
      <c r="AHT53" s="16"/>
      <c r="AHU53" s="16"/>
      <c r="AHV53" s="16"/>
      <c r="AHW53" s="16"/>
      <c r="AHX53" s="16"/>
      <c r="AHY53" s="16"/>
      <c r="AHZ53" s="16"/>
      <c r="AIA53" s="16"/>
      <c r="AIB53" s="16"/>
      <c r="AIC53" s="16"/>
      <c r="AID53" s="16"/>
      <c r="AIE53" s="16"/>
      <c r="AIF53" s="16"/>
      <c r="AIG53" s="16"/>
      <c r="AIH53" s="16"/>
      <c r="AII53" s="16"/>
      <c r="AIJ53" s="16"/>
      <c r="AIK53" s="16"/>
      <c r="AIL53" s="16"/>
      <c r="AIM53" s="16"/>
      <c r="AIN53" s="16"/>
      <c r="AIO53" s="16"/>
      <c r="AIP53" s="16"/>
      <c r="AIQ53" s="16"/>
      <c r="AIR53" s="16"/>
      <c r="AIS53" s="16"/>
      <c r="AIT53" s="16"/>
      <c r="AIU53" s="16"/>
      <c r="AIV53" s="16"/>
      <c r="AIW53" s="16"/>
      <c r="AIX53" s="16"/>
      <c r="AIY53" s="16"/>
      <c r="AIZ53" s="16"/>
      <c r="AJA53" s="16"/>
      <c r="AJB53" s="16"/>
      <c r="AJC53" s="16"/>
      <c r="AJD53" s="16"/>
      <c r="AJE53" s="16"/>
      <c r="AJF53" s="16"/>
      <c r="AJG53" s="16"/>
      <c r="AJH53" s="16"/>
      <c r="AJI53" s="16"/>
      <c r="AJJ53" s="16"/>
      <c r="AJK53" s="16"/>
      <c r="AJL53" s="16"/>
      <c r="AJM53" s="16"/>
      <c r="AJN53" s="16"/>
      <c r="AJO53" s="16"/>
      <c r="AJP53" s="16"/>
      <c r="AJQ53" s="16"/>
      <c r="AJR53" s="16"/>
      <c r="AJS53" s="16"/>
      <c r="AJT53" s="16"/>
      <c r="AJU53" s="16"/>
      <c r="AJV53" s="16"/>
      <c r="AJW53" s="16"/>
      <c r="AJX53" s="16"/>
      <c r="AJY53" s="16"/>
      <c r="AJZ53" s="16"/>
      <c r="AKA53" s="16"/>
      <c r="AKB53" s="16"/>
      <c r="AKC53" s="16"/>
      <c r="AKD53" s="16"/>
      <c r="AKE53" s="16"/>
      <c r="AKF53" s="16"/>
      <c r="AKG53" s="16"/>
      <c r="AKH53" s="16"/>
      <c r="AKI53" s="16"/>
      <c r="AKJ53" s="16"/>
      <c r="AKK53" s="16"/>
      <c r="AKL53" s="16"/>
      <c r="AKM53" s="16"/>
      <c r="AKN53" s="16"/>
      <c r="AKO53" s="16"/>
      <c r="AKP53" s="16"/>
      <c r="AKQ53" s="16"/>
      <c r="AKR53" s="16"/>
      <c r="AKS53" s="16"/>
      <c r="AKT53" s="16"/>
      <c r="AKU53" s="16"/>
      <c r="AKV53" s="16"/>
      <c r="AKW53" s="16"/>
      <c r="AKX53" s="16"/>
      <c r="AKY53" s="16"/>
      <c r="AKZ53" s="16"/>
      <c r="ALA53" s="16"/>
      <c r="ALB53" s="16"/>
      <c r="ALC53" s="16"/>
      <c r="ALD53" s="16"/>
      <c r="ALE53" s="16"/>
      <c r="ALF53" s="16"/>
      <c r="ALG53" s="16"/>
      <c r="ALH53" s="16"/>
      <c r="ALI53" s="16"/>
      <c r="ALJ53" s="16"/>
      <c r="ALK53" s="16"/>
      <c r="ALL53" s="16"/>
    </row>
    <row r="54" spans="1:1000" customFormat="1" ht="12.75" x14ac:dyDescent="0.2">
      <c r="A54" s="41" t="str">
        <f ca="1">IF(_xll.TM1RPTELLEV($H$40,$H54)=0,"Root",IF(OR(_xll.ELLEV($B$10,$H54)=0,_xll.TM1RPTELLEV($H$40,$H54)+1&gt;=VALUE($L$29)),"Base","Default"))</f>
        <v>Default</v>
      </c>
      <c r="B54" s="16"/>
      <c r="C54" s="16" t="str">
        <f ca="1">_xll.DBRW($G$16,$H54,C$38)</f>
        <v>1</v>
      </c>
      <c r="D54" s="16">
        <f ca="1">_xll.DBRW($D$16,E$7,$H$33,$E$9,$H54,$D$11,$H$34,$D$38)</f>
        <v>0</v>
      </c>
      <c r="E54" s="25">
        <f ca="1">_xll.DBRW($E$16,E$7,$H$33,$E$9,$H54,$D$11,E$38,E$12,E$13)</f>
        <v>0</v>
      </c>
      <c r="F54" s="22"/>
      <c r="G54" s="44" t="str">
        <f ca="1">_xll.DBRW($G$16,$H54,G$13)&amp;IF(_xll.ELLEV($B$10,$H54)&lt;&gt;0,"",IF($D54&lt;&gt;0,"Annual",IF($E54&lt;&gt;0,"LID","")))</f>
        <v/>
      </c>
      <c r="H54" s="119" t="s">
        <v>156</v>
      </c>
      <c r="I54" s="46">
        <f ca="1">_xll.DBRW($B$16,I$7,$H$33,$D$9,$H54,$D$11,I$12,I$13)</f>
        <v>854542.02924511756</v>
      </c>
      <c r="J54" s="46">
        <f ca="1">_xll.DBRW($B$16,J$7,$H$33,$D$9,$H54,$D$11,J$12,J$13)</f>
        <v>837516.6766186466</v>
      </c>
      <c r="K54" s="46">
        <f ca="1">_xll.DBRW($B$16,K$7,$H$33,$D$9,$H54,$D$11,K$12,K$13)</f>
        <v>853224.58111664723</v>
      </c>
      <c r="L54" s="46">
        <f ca="1">_xll.DBRW($B$16,L$7,$H$33,$D$9,$H54,$D$11,L$12,L$13)</f>
        <v>844520.11278838827</v>
      </c>
      <c r="M54" s="46">
        <f ca="1">_xll.DBRW($B$16,M$7,$H$33,$D$9,$H54,$D$11,M$12,M$13)</f>
        <v>872647.61424248724</v>
      </c>
      <c r="N54" s="46">
        <f ca="1">_xll.DBRW($B$16,N$7,$H$33,$D$9,$H54,$D$11,N$12,N$13)</f>
        <v>849921.48736851814</v>
      </c>
      <c r="O54" s="46">
        <f ca="1">_xll.DBRW($B$16,O$7,$H$33,$D$9,$H54,$D$11,O$12,O$13)</f>
        <v>871673.92129684589</v>
      </c>
      <c r="P54" s="46">
        <f ca="1">_xll.DBRW($B$16,P$7,$H$33,$D$9,$H54,$D$11,P$12,P$13)</f>
        <v>864726.66674080398</v>
      </c>
      <c r="Q54" s="46">
        <f ca="1">_xll.DBRW($B$16,Q$7,$H$33,$D$9,$H54,$D$11,Q$12,Q$13)</f>
        <v>887992.71281743969</v>
      </c>
      <c r="R54" s="46">
        <f ca="1">_xll.DBRW($B$16,R$7,$H$33,$D$9,$H54,$D$11,R$12,R$13)</f>
        <v>886001.33781391743</v>
      </c>
      <c r="S54" s="46">
        <f ca="1">_xll.DBRW($B$16,S$7,$H$33,$D$9,$H54,$D$11,S$12,S$13)</f>
        <v>893564.87320668879</v>
      </c>
      <c r="T54" s="46">
        <f ca="1">_xll.DBRW($B$16,T$7,$H$33,$D$9,$H54,$D$11,T$12,T$13)</f>
        <v>904133.71202065342</v>
      </c>
      <c r="U54" s="46">
        <f ca="1">_xll.DBRW($B$16,U$7,$H$33,$D$9,$H54,$D$11,U$12,U$13)</f>
        <v>911818.56769842375</v>
      </c>
      <c r="V54" s="16"/>
      <c r="W54" s="46" t="str">
        <f ca="1">_xll.DBRW($B$16,W$7,$H$33,$D$9,$H54,$D$11,W$12,W$13)</f>
        <v>*KEY_ERR</v>
      </c>
      <c r="X54" s="99" t="e">
        <f t="shared" ca="1" si="6"/>
        <v>#VALUE!</v>
      </c>
      <c r="Y54" s="16"/>
      <c r="Z54" s="46" t="str">
        <f ca="1">_xll.DBRW($B$16,Z$7,$H$33,$D$9,$H54,$D$11,Z$12,Z$13)</f>
        <v>*KEY_ERR</v>
      </c>
      <c r="AA54" s="99" t="e">
        <f t="shared" ca="1" si="7"/>
        <v>#VALUE!</v>
      </c>
      <c r="AB54" s="16"/>
      <c r="AC54" s="109" t="str">
        <f ca="1">_xll.DBRW($B$16,AC$7,$H$33,$D$9,$H54,$D$11,AC$12,AC$13)</f>
        <v>*KEY_ERR</v>
      </c>
      <c r="AD54" s="109" t="str">
        <f ca="1">_xll.DBRW($B$16,AD$7,$H$33,$D$9,$H54,$D$11,AD$12,AD$13)</f>
        <v>*KEY_ERR</v>
      </c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  <c r="DN54" s="16"/>
      <c r="DO54" s="16"/>
      <c r="DP54" s="16"/>
      <c r="DQ54" s="16"/>
      <c r="DR54" s="16"/>
      <c r="DS54" s="16"/>
      <c r="DT54" s="16"/>
      <c r="DU54" s="16"/>
      <c r="DV54" s="16"/>
      <c r="DW54" s="16"/>
      <c r="DX54" s="16"/>
      <c r="DY54" s="16"/>
      <c r="DZ54" s="16"/>
      <c r="EA54" s="16"/>
      <c r="EB54" s="16"/>
      <c r="EC54" s="16"/>
      <c r="ED54" s="16"/>
      <c r="EE54" s="16"/>
      <c r="EF54" s="16"/>
      <c r="EG54" s="16"/>
      <c r="EH54" s="16"/>
      <c r="EI54" s="16"/>
      <c r="EJ54" s="16"/>
      <c r="EK54" s="16"/>
      <c r="EL54" s="16"/>
      <c r="EM54" s="16"/>
      <c r="EN54" s="16"/>
      <c r="EO54" s="16"/>
      <c r="EP54" s="16"/>
      <c r="EQ54" s="16"/>
      <c r="ER54" s="16"/>
      <c r="ES54" s="16"/>
      <c r="ET54" s="16"/>
      <c r="EU54" s="16"/>
      <c r="EV54" s="16"/>
      <c r="EW54" s="16"/>
      <c r="EX54" s="16"/>
      <c r="EY54" s="16"/>
      <c r="EZ54" s="16"/>
      <c r="FA54" s="16"/>
      <c r="FB54" s="16"/>
      <c r="FC54" s="16"/>
      <c r="FD54" s="16"/>
      <c r="FE54" s="16"/>
      <c r="FF54" s="16"/>
      <c r="FG54" s="16"/>
      <c r="FH54" s="16"/>
      <c r="FI54" s="16"/>
      <c r="FJ54" s="16"/>
      <c r="FK54" s="16"/>
      <c r="FL54" s="16"/>
      <c r="FM54" s="16"/>
      <c r="FN54" s="16"/>
      <c r="FO54" s="16"/>
      <c r="FP54" s="16"/>
      <c r="FQ54" s="16"/>
      <c r="FR54" s="16"/>
      <c r="FS54" s="16"/>
      <c r="FT54" s="16"/>
      <c r="FU54" s="16"/>
      <c r="FV54" s="16"/>
      <c r="FW54" s="16"/>
      <c r="FX54" s="16"/>
      <c r="FY54" s="16"/>
      <c r="FZ54" s="16"/>
      <c r="GA54" s="16"/>
      <c r="GB54" s="16"/>
      <c r="GC54" s="16"/>
      <c r="GD54" s="16"/>
      <c r="GE54" s="16"/>
      <c r="GF54" s="16"/>
      <c r="GG54" s="16"/>
      <c r="GH54" s="16"/>
      <c r="GI54" s="16"/>
      <c r="GJ54" s="16"/>
      <c r="GK54" s="16"/>
      <c r="GL54" s="16"/>
      <c r="GM54" s="16"/>
      <c r="GN54" s="16"/>
      <c r="GO54" s="16"/>
      <c r="GP54" s="16"/>
      <c r="GQ54" s="16"/>
      <c r="GR54" s="16"/>
      <c r="GS54" s="16"/>
      <c r="GT54" s="16"/>
      <c r="GU54" s="16"/>
      <c r="GV54" s="16"/>
      <c r="GW54" s="16"/>
      <c r="GX54" s="16"/>
      <c r="GY54" s="16"/>
      <c r="GZ54" s="16"/>
      <c r="HA54" s="16"/>
      <c r="HB54" s="16"/>
      <c r="HC54" s="16"/>
      <c r="HD54" s="16"/>
      <c r="HE54" s="16"/>
      <c r="HF54" s="16"/>
      <c r="HG54" s="16"/>
      <c r="HH54" s="16"/>
      <c r="HI54" s="16"/>
      <c r="HJ54" s="16"/>
      <c r="HK54" s="16"/>
      <c r="HL54" s="16"/>
      <c r="HM54" s="16"/>
      <c r="HN54" s="16"/>
      <c r="HO54" s="16"/>
      <c r="HP54" s="16"/>
      <c r="HQ54" s="16"/>
      <c r="HR54" s="16"/>
      <c r="HS54" s="16"/>
      <c r="HT54" s="16"/>
      <c r="HU54" s="16"/>
      <c r="HV54" s="16"/>
      <c r="HW54" s="16"/>
      <c r="HX54" s="16"/>
      <c r="HY54" s="16"/>
      <c r="HZ54" s="16"/>
      <c r="IA54" s="16"/>
      <c r="IB54" s="16"/>
      <c r="IC54" s="16"/>
      <c r="ID54" s="16"/>
      <c r="IE54" s="16"/>
      <c r="IF54" s="16"/>
      <c r="IG54" s="16"/>
      <c r="IH54" s="16"/>
      <c r="II54" s="16"/>
      <c r="IJ54" s="16"/>
      <c r="IK54" s="16"/>
      <c r="IL54" s="16"/>
      <c r="IM54" s="16"/>
      <c r="IN54" s="16"/>
      <c r="IO54" s="16"/>
      <c r="IP54" s="16"/>
      <c r="IQ54" s="16"/>
      <c r="IR54" s="16"/>
      <c r="IS54" s="16"/>
      <c r="IT54" s="16"/>
      <c r="IU54" s="16"/>
      <c r="IV54" s="16"/>
      <c r="IW54" s="16"/>
      <c r="IX54" s="16"/>
      <c r="IY54" s="16"/>
      <c r="IZ54" s="16"/>
      <c r="JA54" s="16"/>
      <c r="JB54" s="16"/>
      <c r="JC54" s="16"/>
      <c r="JD54" s="16"/>
      <c r="JE54" s="16"/>
      <c r="JF54" s="16"/>
      <c r="JG54" s="16"/>
      <c r="JH54" s="16"/>
      <c r="JI54" s="16"/>
      <c r="JJ54" s="16"/>
      <c r="JK54" s="16"/>
      <c r="JL54" s="16"/>
      <c r="JM54" s="16"/>
      <c r="JN54" s="16"/>
      <c r="JO54" s="16"/>
      <c r="JP54" s="16"/>
      <c r="JQ54" s="16"/>
      <c r="JR54" s="16"/>
      <c r="JS54" s="16"/>
      <c r="JT54" s="16"/>
      <c r="JU54" s="16"/>
      <c r="JV54" s="16"/>
      <c r="JW54" s="16"/>
      <c r="JX54" s="16"/>
      <c r="JY54" s="16"/>
      <c r="JZ54" s="16"/>
      <c r="KA54" s="16"/>
      <c r="KB54" s="16"/>
      <c r="KC54" s="16"/>
      <c r="KD54" s="16"/>
      <c r="KE54" s="16"/>
      <c r="KF54" s="16"/>
      <c r="KG54" s="16"/>
      <c r="KH54" s="16"/>
      <c r="KI54" s="16"/>
      <c r="KJ54" s="16"/>
      <c r="KK54" s="16"/>
      <c r="KL54" s="16"/>
      <c r="KM54" s="16"/>
      <c r="KN54" s="16"/>
      <c r="KO54" s="16"/>
      <c r="KP54" s="16"/>
      <c r="KQ54" s="16"/>
      <c r="KR54" s="16"/>
      <c r="KS54" s="16"/>
      <c r="KT54" s="16"/>
      <c r="KU54" s="16"/>
      <c r="KV54" s="16"/>
      <c r="KW54" s="16"/>
      <c r="KX54" s="16"/>
      <c r="KY54" s="16"/>
      <c r="KZ54" s="16"/>
      <c r="LA54" s="16"/>
      <c r="LB54" s="16"/>
      <c r="LC54" s="16"/>
      <c r="LD54" s="16"/>
      <c r="LE54" s="16"/>
      <c r="LF54" s="16"/>
      <c r="LG54" s="16"/>
      <c r="LH54" s="16"/>
      <c r="LI54" s="16"/>
      <c r="LJ54" s="16"/>
      <c r="LK54" s="16"/>
      <c r="LL54" s="16"/>
      <c r="LM54" s="16"/>
      <c r="LN54" s="16"/>
      <c r="LO54" s="16"/>
      <c r="LP54" s="16"/>
      <c r="LQ54" s="16"/>
      <c r="LR54" s="16"/>
      <c r="LS54" s="16"/>
      <c r="LT54" s="16"/>
      <c r="LU54" s="16"/>
      <c r="LV54" s="16"/>
      <c r="LW54" s="16"/>
      <c r="LX54" s="16"/>
      <c r="LY54" s="16"/>
      <c r="LZ54" s="16"/>
      <c r="MA54" s="16"/>
      <c r="MB54" s="16"/>
      <c r="MC54" s="16"/>
      <c r="MD54" s="16"/>
      <c r="ME54" s="16"/>
      <c r="MF54" s="16"/>
      <c r="MG54" s="16"/>
      <c r="MH54" s="16"/>
      <c r="MI54" s="16"/>
      <c r="MJ54" s="16"/>
      <c r="MK54" s="16"/>
      <c r="ML54" s="16"/>
      <c r="MM54" s="16"/>
      <c r="MN54" s="16"/>
      <c r="MO54" s="16"/>
      <c r="MP54" s="16"/>
      <c r="MQ54" s="16"/>
      <c r="MR54" s="16"/>
      <c r="MS54" s="16"/>
      <c r="MT54" s="16"/>
      <c r="MU54" s="16"/>
      <c r="MV54" s="16"/>
      <c r="MW54" s="16"/>
      <c r="MX54" s="16"/>
      <c r="MY54" s="16"/>
      <c r="MZ54" s="16"/>
      <c r="NA54" s="16"/>
      <c r="NB54" s="16"/>
      <c r="NC54" s="16"/>
      <c r="ND54" s="16"/>
      <c r="NE54" s="16"/>
      <c r="NF54" s="16"/>
      <c r="NG54" s="16"/>
      <c r="NH54" s="16"/>
      <c r="NI54" s="16"/>
      <c r="NJ54" s="16"/>
      <c r="NK54" s="16"/>
      <c r="NL54" s="16"/>
      <c r="NM54" s="16"/>
      <c r="NN54" s="16"/>
      <c r="NO54" s="16"/>
      <c r="NP54" s="16"/>
      <c r="NQ54" s="16"/>
      <c r="NR54" s="16"/>
      <c r="NS54" s="16"/>
      <c r="NT54" s="16"/>
      <c r="NU54" s="16"/>
      <c r="NV54" s="16"/>
      <c r="NW54" s="16"/>
      <c r="NX54" s="16"/>
      <c r="NY54" s="16"/>
      <c r="NZ54" s="16"/>
      <c r="OA54" s="16"/>
      <c r="OB54" s="16"/>
      <c r="OC54" s="16"/>
      <c r="OD54" s="16"/>
      <c r="OE54" s="16"/>
      <c r="OF54" s="16"/>
      <c r="OG54" s="16"/>
      <c r="OH54" s="16"/>
      <c r="OI54" s="16"/>
      <c r="OJ54" s="16"/>
      <c r="OK54" s="16"/>
      <c r="OL54" s="16"/>
      <c r="OM54" s="16"/>
      <c r="ON54" s="16"/>
      <c r="OO54" s="16"/>
      <c r="OP54" s="16"/>
      <c r="OQ54" s="16"/>
      <c r="OR54" s="16"/>
      <c r="OS54" s="16"/>
      <c r="OT54" s="16"/>
      <c r="OU54" s="16"/>
      <c r="OV54" s="16"/>
      <c r="OW54" s="16"/>
      <c r="OX54" s="16"/>
      <c r="OY54" s="16"/>
      <c r="OZ54" s="16"/>
      <c r="PA54" s="16"/>
      <c r="PB54" s="16"/>
      <c r="PC54" s="16"/>
      <c r="PD54" s="16"/>
      <c r="PE54" s="16"/>
      <c r="PF54" s="16"/>
      <c r="PG54" s="16"/>
      <c r="PH54" s="16"/>
      <c r="PI54" s="16"/>
      <c r="PJ54" s="16"/>
      <c r="PK54" s="16"/>
      <c r="PL54" s="16"/>
      <c r="PM54" s="16"/>
      <c r="PN54" s="16"/>
      <c r="PO54" s="16"/>
      <c r="PP54" s="16"/>
      <c r="PQ54" s="16"/>
      <c r="PR54" s="16"/>
      <c r="PS54" s="16"/>
      <c r="PT54" s="16"/>
      <c r="PU54" s="16"/>
      <c r="PV54" s="16"/>
      <c r="PW54" s="16"/>
      <c r="PX54" s="16"/>
      <c r="PY54" s="16"/>
      <c r="PZ54" s="16"/>
      <c r="QA54" s="16"/>
      <c r="QB54" s="16"/>
      <c r="QC54" s="16"/>
      <c r="QD54" s="16"/>
      <c r="QE54" s="16"/>
      <c r="QF54" s="16"/>
      <c r="QG54" s="16"/>
      <c r="QH54" s="16"/>
      <c r="QI54" s="16"/>
      <c r="QJ54" s="16"/>
      <c r="QK54" s="16"/>
      <c r="QL54" s="16"/>
      <c r="QM54" s="16"/>
      <c r="QN54" s="16"/>
      <c r="QO54" s="16"/>
      <c r="QP54" s="16"/>
      <c r="QQ54" s="16"/>
      <c r="QR54" s="16"/>
      <c r="QS54" s="16"/>
      <c r="QT54" s="16"/>
      <c r="QU54" s="16"/>
      <c r="QV54" s="16"/>
      <c r="QW54" s="16"/>
      <c r="QX54" s="16"/>
      <c r="QY54" s="16"/>
      <c r="QZ54" s="16"/>
      <c r="RA54" s="16"/>
      <c r="RB54" s="16"/>
      <c r="RC54" s="16"/>
      <c r="RD54" s="16"/>
      <c r="RE54" s="16"/>
      <c r="RF54" s="16"/>
      <c r="RG54" s="16"/>
      <c r="RH54" s="16"/>
      <c r="RI54" s="16"/>
      <c r="RJ54" s="16"/>
      <c r="RK54" s="16"/>
      <c r="RL54" s="16"/>
      <c r="RM54" s="16"/>
      <c r="RN54" s="16"/>
      <c r="RO54" s="16"/>
      <c r="RP54" s="16"/>
      <c r="RQ54" s="16"/>
      <c r="RR54" s="16"/>
      <c r="RS54" s="16"/>
      <c r="RT54" s="16"/>
      <c r="RU54" s="16"/>
      <c r="RV54" s="16"/>
      <c r="RW54" s="16"/>
      <c r="RX54" s="16"/>
      <c r="RY54" s="16"/>
      <c r="RZ54" s="16"/>
      <c r="SA54" s="16"/>
      <c r="SB54" s="16"/>
      <c r="SC54" s="16"/>
      <c r="SD54" s="16"/>
      <c r="SE54" s="16"/>
      <c r="SF54" s="16"/>
      <c r="SG54" s="16"/>
      <c r="SH54" s="16"/>
      <c r="SI54" s="16"/>
      <c r="SJ54" s="16"/>
      <c r="SK54" s="16"/>
      <c r="SL54" s="16"/>
      <c r="SM54" s="16"/>
      <c r="SN54" s="16"/>
      <c r="SO54" s="16"/>
      <c r="SP54" s="16"/>
      <c r="SQ54" s="16"/>
      <c r="SR54" s="16"/>
      <c r="SS54" s="16"/>
      <c r="ST54" s="16"/>
      <c r="SU54" s="16"/>
      <c r="SV54" s="16"/>
      <c r="SW54" s="16"/>
      <c r="SX54" s="16"/>
      <c r="SY54" s="16"/>
      <c r="SZ54" s="16"/>
      <c r="TA54" s="16"/>
      <c r="TB54" s="16"/>
      <c r="TC54" s="16"/>
      <c r="TD54" s="16"/>
      <c r="TE54" s="16"/>
      <c r="TF54" s="16"/>
      <c r="TG54" s="16"/>
      <c r="TH54" s="16"/>
      <c r="TI54" s="16"/>
      <c r="TJ54" s="16"/>
      <c r="TK54" s="16"/>
      <c r="TL54" s="16"/>
      <c r="TM54" s="16"/>
      <c r="TN54" s="16"/>
      <c r="TO54" s="16"/>
      <c r="TP54" s="16"/>
      <c r="TQ54" s="16"/>
      <c r="TR54" s="16"/>
      <c r="TS54" s="16"/>
      <c r="TT54" s="16"/>
      <c r="TU54" s="16"/>
      <c r="TV54" s="16"/>
      <c r="TW54" s="16"/>
      <c r="TX54" s="16"/>
      <c r="TY54" s="16"/>
      <c r="TZ54" s="16"/>
      <c r="UA54" s="16"/>
      <c r="UB54" s="16"/>
      <c r="UC54" s="16"/>
      <c r="UD54" s="16"/>
      <c r="UE54" s="16"/>
      <c r="UF54" s="16"/>
      <c r="UG54" s="16"/>
      <c r="UH54" s="16"/>
      <c r="UI54" s="16"/>
      <c r="UJ54" s="16"/>
      <c r="UK54" s="16"/>
      <c r="UL54" s="16"/>
      <c r="UM54" s="16"/>
      <c r="UN54" s="16"/>
      <c r="UO54" s="16"/>
      <c r="UP54" s="16"/>
      <c r="UQ54" s="16"/>
      <c r="UR54" s="16"/>
      <c r="US54" s="16"/>
      <c r="UT54" s="16"/>
      <c r="UU54" s="16"/>
      <c r="UV54" s="16"/>
      <c r="UW54" s="16"/>
      <c r="UX54" s="16"/>
      <c r="UY54" s="16"/>
      <c r="UZ54" s="16"/>
      <c r="VA54" s="16"/>
      <c r="VB54" s="16"/>
      <c r="VC54" s="16"/>
      <c r="VD54" s="16"/>
      <c r="VE54" s="16"/>
      <c r="VF54" s="16"/>
      <c r="VG54" s="16"/>
      <c r="VH54" s="16"/>
      <c r="VI54" s="16"/>
      <c r="VJ54" s="16"/>
      <c r="VK54" s="16"/>
      <c r="VL54" s="16"/>
      <c r="VM54" s="16"/>
      <c r="VN54" s="16"/>
      <c r="VO54" s="16"/>
      <c r="VP54" s="16"/>
      <c r="VQ54" s="16"/>
      <c r="VR54" s="16"/>
      <c r="VS54" s="16"/>
      <c r="VT54" s="16"/>
      <c r="VU54" s="16"/>
      <c r="VV54" s="16"/>
      <c r="VW54" s="16"/>
      <c r="VX54" s="16"/>
      <c r="VY54" s="16"/>
      <c r="VZ54" s="16"/>
      <c r="WA54" s="16"/>
      <c r="WB54" s="16"/>
      <c r="WC54" s="16"/>
      <c r="WD54" s="16"/>
      <c r="WE54" s="16"/>
      <c r="WF54" s="16"/>
      <c r="WG54" s="16"/>
      <c r="WH54" s="16"/>
      <c r="WI54" s="16"/>
      <c r="WJ54" s="16"/>
      <c r="WK54" s="16"/>
      <c r="WL54" s="16"/>
      <c r="WM54" s="16"/>
      <c r="WN54" s="16"/>
      <c r="WO54" s="16"/>
      <c r="WP54" s="16"/>
      <c r="WQ54" s="16"/>
      <c r="WR54" s="16"/>
      <c r="WS54" s="16"/>
      <c r="WT54" s="16"/>
      <c r="WU54" s="16"/>
      <c r="WV54" s="16"/>
      <c r="WW54" s="16"/>
      <c r="WX54" s="16"/>
      <c r="WY54" s="16"/>
      <c r="WZ54" s="16"/>
      <c r="XA54" s="16"/>
      <c r="XB54" s="16"/>
      <c r="XC54" s="16"/>
      <c r="XD54" s="16"/>
      <c r="XE54" s="16"/>
      <c r="XF54" s="16"/>
      <c r="XG54" s="16"/>
      <c r="XH54" s="16"/>
      <c r="XI54" s="16"/>
      <c r="XJ54" s="16"/>
      <c r="XK54" s="16"/>
      <c r="XL54" s="16"/>
      <c r="XM54" s="16"/>
      <c r="XN54" s="16"/>
      <c r="XO54" s="16"/>
      <c r="XP54" s="16"/>
      <c r="XQ54" s="16"/>
      <c r="XR54" s="16"/>
      <c r="XS54" s="16"/>
      <c r="XT54" s="16"/>
      <c r="XU54" s="16"/>
      <c r="XV54" s="16"/>
      <c r="XW54" s="16"/>
      <c r="XX54" s="16"/>
      <c r="XY54" s="16"/>
      <c r="XZ54" s="16"/>
      <c r="YA54" s="16"/>
      <c r="YB54" s="16"/>
      <c r="YC54" s="16"/>
      <c r="YD54" s="16"/>
      <c r="YE54" s="16"/>
      <c r="YF54" s="16"/>
      <c r="YG54" s="16"/>
      <c r="YH54" s="16"/>
      <c r="YI54" s="16"/>
      <c r="YJ54" s="16"/>
      <c r="YK54" s="16"/>
      <c r="YL54" s="16"/>
      <c r="YM54" s="16"/>
      <c r="YN54" s="16"/>
      <c r="YO54" s="16"/>
      <c r="YP54" s="16"/>
      <c r="YQ54" s="16"/>
      <c r="YR54" s="16"/>
      <c r="YS54" s="16"/>
      <c r="YT54" s="16"/>
      <c r="YU54" s="16"/>
      <c r="YV54" s="16"/>
      <c r="YW54" s="16"/>
      <c r="YX54" s="16"/>
      <c r="YY54" s="16"/>
      <c r="YZ54" s="16"/>
      <c r="ZA54" s="16"/>
      <c r="ZB54" s="16"/>
      <c r="ZC54" s="16"/>
      <c r="ZD54" s="16"/>
      <c r="ZE54" s="16"/>
      <c r="ZF54" s="16"/>
      <c r="ZG54" s="16"/>
      <c r="ZH54" s="16"/>
      <c r="ZI54" s="16"/>
      <c r="ZJ54" s="16"/>
      <c r="ZK54" s="16"/>
      <c r="ZL54" s="16"/>
      <c r="ZM54" s="16"/>
      <c r="ZN54" s="16"/>
      <c r="ZO54" s="16"/>
      <c r="ZP54" s="16"/>
      <c r="ZQ54" s="16"/>
      <c r="ZR54" s="16"/>
      <c r="ZS54" s="16"/>
      <c r="ZT54" s="16"/>
      <c r="ZU54" s="16"/>
      <c r="ZV54" s="16"/>
      <c r="ZW54" s="16"/>
      <c r="ZX54" s="16"/>
      <c r="ZY54" s="16"/>
      <c r="ZZ54" s="16"/>
      <c r="AAA54" s="16"/>
      <c r="AAB54" s="16"/>
      <c r="AAC54" s="16"/>
      <c r="AAD54" s="16"/>
      <c r="AAE54" s="16"/>
      <c r="AAF54" s="16"/>
      <c r="AAG54" s="16"/>
      <c r="AAH54" s="16"/>
      <c r="AAI54" s="16"/>
      <c r="AAJ54" s="16"/>
      <c r="AAK54" s="16"/>
      <c r="AAL54" s="16"/>
      <c r="AAM54" s="16"/>
      <c r="AAN54" s="16"/>
      <c r="AAO54" s="16"/>
      <c r="AAP54" s="16"/>
      <c r="AAQ54" s="16"/>
      <c r="AAR54" s="16"/>
      <c r="AAS54" s="16"/>
      <c r="AAT54" s="16"/>
      <c r="AAU54" s="16"/>
      <c r="AAV54" s="16"/>
      <c r="AAW54" s="16"/>
      <c r="AAX54" s="16"/>
      <c r="AAY54" s="16"/>
      <c r="AAZ54" s="16"/>
      <c r="ABA54" s="16"/>
      <c r="ABB54" s="16"/>
      <c r="ABC54" s="16"/>
      <c r="ABD54" s="16"/>
      <c r="ABE54" s="16"/>
      <c r="ABF54" s="16"/>
      <c r="ABG54" s="16"/>
      <c r="ABH54" s="16"/>
      <c r="ABI54" s="16"/>
      <c r="ABJ54" s="16"/>
      <c r="ABK54" s="16"/>
      <c r="ABL54" s="16"/>
      <c r="ABM54" s="16"/>
      <c r="ABN54" s="16"/>
      <c r="ABO54" s="16"/>
      <c r="ABP54" s="16"/>
      <c r="ABQ54" s="16"/>
      <c r="ABR54" s="16"/>
      <c r="ABS54" s="16"/>
      <c r="ABT54" s="16"/>
      <c r="ABU54" s="16"/>
      <c r="ABV54" s="16"/>
      <c r="ABW54" s="16"/>
      <c r="ABX54" s="16"/>
      <c r="ABY54" s="16"/>
      <c r="ABZ54" s="16"/>
      <c r="ACA54" s="16"/>
      <c r="ACB54" s="16"/>
      <c r="ACC54" s="16"/>
      <c r="ACD54" s="16"/>
      <c r="ACE54" s="16"/>
      <c r="ACF54" s="16"/>
      <c r="ACG54" s="16"/>
      <c r="ACH54" s="16"/>
      <c r="ACI54" s="16"/>
      <c r="ACJ54" s="16"/>
      <c r="ACK54" s="16"/>
      <c r="ACL54" s="16"/>
      <c r="ACM54" s="16"/>
      <c r="ACN54" s="16"/>
      <c r="ACO54" s="16"/>
      <c r="ACP54" s="16"/>
      <c r="ACQ54" s="16"/>
      <c r="ACR54" s="16"/>
      <c r="ACS54" s="16"/>
      <c r="ACT54" s="16"/>
      <c r="ACU54" s="16"/>
      <c r="ACV54" s="16"/>
      <c r="ACW54" s="16"/>
      <c r="ACX54" s="16"/>
      <c r="ACY54" s="16"/>
      <c r="ACZ54" s="16"/>
      <c r="ADA54" s="16"/>
      <c r="ADB54" s="16"/>
      <c r="ADC54" s="16"/>
      <c r="ADD54" s="16"/>
      <c r="ADE54" s="16"/>
      <c r="ADF54" s="16"/>
      <c r="ADG54" s="16"/>
      <c r="ADH54" s="16"/>
      <c r="ADI54" s="16"/>
      <c r="ADJ54" s="16"/>
      <c r="ADK54" s="16"/>
      <c r="ADL54" s="16"/>
      <c r="ADM54" s="16"/>
      <c r="ADN54" s="16"/>
      <c r="ADO54" s="16"/>
      <c r="ADP54" s="16"/>
      <c r="ADQ54" s="16"/>
      <c r="ADR54" s="16"/>
      <c r="ADS54" s="16"/>
      <c r="ADT54" s="16"/>
      <c r="ADU54" s="16"/>
      <c r="ADV54" s="16"/>
      <c r="ADW54" s="16"/>
      <c r="ADX54" s="16"/>
      <c r="ADY54" s="16"/>
      <c r="ADZ54" s="16"/>
      <c r="AEA54" s="16"/>
      <c r="AEB54" s="16"/>
      <c r="AEC54" s="16"/>
      <c r="AED54" s="16"/>
      <c r="AEE54" s="16"/>
      <c r="AEF54" s="16"/>
      <c r="AEG54" s="16"/>
      <c r="AEH54" s="16"/>
      <c r="AEI54" s="16"/>
      <c r="AEJ54" s="16"/>
      <c r="AEK54" s="16"/>
      <c r="AEL54" s="16"/>
      <c r="AEM54" s="16"/>
      <c r="AEN54" s="16"/>
      <c r="AEO54" s="16"/>
      <c r="AEP54" s="16"/>
      <c r="AEQ54" s="16"/>
      <c r="AER54" s="16"/>
      <c r="AES54" s="16"/>
      <c r="AET54" s="16"/>
      <c r="AEU54" s="16"/>
      <c r="AEV54" s="16"/>
      <c r="AEW54" s="16"/>
      <c r="AEX54" s="16"/>
      <c r="AEY54" s="16"/>
      <c r="AEZ54" s="16"/>
      <c r="AFA54" s="16"/>
      <c r="AFB54" s="16"/>
      <c r="AFC54" s="16"/>
      <c r="AFD54" s="16"/>
      <c r="AFE54" s="16"/>
      <c r="AFF54" s="16"/>
      <c r="AFG54" s="16"/>
      <c r="AFH54" s="16"/>
      <c r="AFI54" s="16"/>
      <c r="AFJ54" s="16"/>
      <c r="AFK54" s="16"/>
      <c r="AFL54" s="16"/>
      <c r="AFM54" s="16"/>
      <c r="AFN54" s="16"/>
      <c r="AFO54" s="16"/>
      <c r="AFP54" s="16"/>
      <c r="AFQ54" s="16"/>
      <c r="AFR54" s="16"/>
      <c r="AFS54" s="16"/>
      <c r="AFT54" s="16"/>
      <c r="AFU54" s="16"/>
      <c r="AFV54" s="16"/>
      <c r="AFW54" s="16"/>
      <c r="AFX54" s="16"/>
      <c r="AFY54" s="16"/>
      <c r="AFZ54" s="16"/>
      <c r="AGA54" s="16"/>
      <c r="AGB54" s="16"/>
      <c r="AGC54" s="16"/>
      <c r="AGD54" s="16"/>
      <c r="AGE54" s="16"/>
      <c r="AGF54" s="16"/>
      <c r="AGG54" s="16"/>
      <c r="AGH54" s="16"/>
      <c r="AGI54" s="16"/>
      <c r="AGJ54" s="16"/>
      <c r="AGK54" s="16"/>
      <c r="AGL54" s="16"/>
      <c r="AGM54" s="16"/>
      <c r="AGN54" s="16"/>
      <c r="AGO54" s="16"/>
      <c r="AGP54" s="16"/>
      <c r="AGQ54" s="16"/>
      <c r="AGR54" s="16"/>
      <c r="AGS54" s="16"/>
      <c r="AGT54" s="16"/>
      <c r="AGU54" s="16"/>
      <c r="AGV54" s="16"/>
      <c r="AGW54" s="16"/>
      <c r="AGX54" s="16"/>
      <c r="AGY54" s="16"/>
      <c r="AGZ54" s="16"/>
      <c r="AHA54" s="16"/>
      <c r="AHB54" s="16"/>
      <c r="AHC54" s="16"/>
      <c r="AHD54" s="16"/>
      <c r="AHE54" s="16"/>
      <c r="AHF54" s="16"/>
      <c r="AHG54" s="16"/>
      <c r="AHH54" s="16"/>
      <c r="AHI54" s="16"/>
      <c r="AHJ54" s="16"/>
      <c r="AHK54" s="16"/>
      <c r="AHL54" s="16"/>
      <c r="AHM54" s="16"/>
      <c r="AHN54" s="16"/>
      <c r="AHO54" s="16"/>
      <c r="AHP54" s="16"/>
      <c r="AHQ54" s="16"/>
      <c r="AHR54" s="16"/>
      <c r="AHS54" s="16"/>
      <c r="AHT54" s="16"/>
      <c r="AHU54" s="16"/>
      <c r="AHV54" s="16"/>
      <c r="AHW54" s="16"/>
      <c r="AHX54" s="16"/>
      <c r="AHY54" s="16"/>
      <c r="AHZ54" s="16"/>
      <c r="AIA54" s="16"/>
      <c r="AIB54" s="16"/>
      <c r="AIC54" s="16"/>
      <c r="AID54" s="16"/>
      <c r="AIE54" s="16"/>
      <c r="AIF54" s="16"/>
      <c r="AIG54" s="16"/>
      <c r="AIH54" s="16"/>
      <c r="AII54" s="16"/>
      <c r="AIJ54" s="16"/>
      <c r="AIK54" s="16"/>
      <c r="AIL54" s="16"/>
      <c r="AIM54" s="16"/>
      <c r="AIN54" s="16"/>
      <c r="AIO54" s="16"/>
      <c r="AIP54" s="16"/>
      <c r="AIQ54" s="16"/>
      <c r="AIR54" s="16"/>
      <c r="AIS54" s="16"/>
      <c r="AIT54" s="16"/>
      <c r="AIU54" s="16"/>
      <c r="AIV54" s="16"/>
      <c r="AIW54" s="16"/>
      <c r="AIX54" s="16"/>
      <c r="AIY54" s="16"/>
      <c r="AIZ54" s="16"/>
      <c r="AJA54" s="16"/>
      <c r="AJB54" s="16"/>
      <c r="AJC54" s="16"/>
      <c r="AJD54" s="16"/>
      <c r="AJE54" s="16"/>
      <c r="AJF54" s="16"/>
      <c r="AJG54" s="16"/>
      <c r="AJH54" s="16"/>
      <c r="AJI54" s="16"/>
      <c r="AJJ54" s="16"/>
      <c r="AJK54" s="16"/>
      <c r="AJL54" s="16"/>
      <c r="AJM54" s="16"/>
      <c r="AJN54" s="16"/>
      <c r="AJO54" s="16"/>
      <c r="AJP54" s="16"/>
      <c r="AJQ54" s="16"/>
      <c r="AJR54" s="16"/>
      <c r="AJS54" s="16"/>
      <c r="AJT54" s="16"/>
      <c r="AJU54" s="16"/>
      <c r="AJV54" s="16"/>
      <c r="AJW54" s="16"/>
      <c r="AJX54" s="16"/>
      <c r="AJY54" s="16"/>
      <c r="AJZ54" s="16"/>
      <c r="AKA54" s="16"/>
      <c r="AKB54" s="16"/>
      <c r="AKC54" s="16"/>
      <c r="AKD54" s="16"/>
      <c r="AKE54" s="16"/>
      <c r="AKF54" s="16"/>
      <c r="AKG54" s="16"/>
      <c r="AKH54" s="16"/>
      <c r="AKI54" s="16"/>
      <c r="AKJ54" s="16"/>
      <c r="AKK54" s="16"/>
      <c r="AKL54" s="16"/>
      <c r="AKM54" s="16"/>
      <c r="AKN54" s="16"/>
      <c r="AKO54" s="16"/>
      <c r="AKP54" s="16"/>
      <c r="AKQ54" s="16"/>
      <c r="AKR54" s="16"/>
      <c r="AKS54" s="16"/>
      <c r="AKT54" s="16"/>
      <c r="AKU54" s="16"/>
      <c r="AKV54" s="16"/>
      <c r="AKW54" s="16"/>
      <c r="AKX54" s="16"/>
      <c r="AKY54" s="16"/>
      <c r="AKZ54" s="16"/>
      <c r="ALA54" s="16"/>
      <c r="ALB54" s="16"/>
      <c r="ALC54" s="16"/>
      <c r="ALD54" s="16"/>
      <c r="ALE54" s="16"/>
      <c r="ALF54" s="16"/>
      <c r="ALG54" s="16"/>
      <c r="ALH54" s="16"/>
      <c r="ALI54" s="16"/>
      <c r="ALJ54" s="16"/>
      <c r="ALK54" s="16"/>
      <c r="ALL54" s="16"/>
    </row>
    <row r="55" spans="1:1000" customFormat="1" ht="12.75" x14ac:dyDescent="0.2">
      <c r="A55" s="41" t="str">
        <f ca="1">IF(_xll.TM1RPTELLEV($H$40,$H55)=0,"Root",IF(OR(_xll.ELLEV($B$10,$H55)=0,_xll.TM1RPTELLEV($H$40,$H55)+1&gt;=VALUE($L$29)),"Base","Default"))</f>
        <v>Base</v>
      </c>
      <c r="B55" s="16"/>
      <c r="C55" s="16" t="str">
        <f ca="1">_xll.DBRW($G$16,$H55,C$38)</f>
        <v>1</v>
      </c>
      <c r="D55" s="16">
        <f ca="1">_xll.DBRW($D$16,E$7,$H$33,$E$9,$H55,$D$11,$H$34,$D$38)</f>
        <v>0</v>
      </c>
      <c r="E55" s="25">
        <f ca="1">_xll.DBRW($E$16,E$7,$H$33,$E$9,$H55,$D$11,E$38,E$12,E$13)</f>
        <v>0</v>
      </c>
      <c r="F55" s="22"/>
      <c r="G55" s="89" t="str">
        <f ca="1">_xll.DBRW($G$16,$H55,G$13)&amp;IF(_xll.ELLEV($B$10,$H55)&lt;&gt;0,"",IF($D55&lt;&gt;0,"Annual",IF($E55&lt;&gt;0,"LID","")))</f>
        <v/>
      </c>
      <c r="H55" s="118" t="s">
        <v>157</v>
      </c>
      <c r="I55" s="91">
        <f ca="1">_xll.DBRW($B$16,I$7,$H$33,$D$9,$H55,$D$11,I$12,I$13)</f>
        <v>5259670.0437726174</v>
      </c>
      <c r="J55" s="91">
        <f ca="1">_xll.DBRW($B$16,J$7,$H$33,$D$9,$H55,$D$11,J$12,J$13)</f>
        <v>5706121.0050664805</v>
      </c>
      <c r="K55" s="91">
        <f ca="1">_xll.DBRW($B$16,K$7,$H$33,$D$9,$H55,$D$11,K$12,K$13)</f>
        <v>5761592.9439669084</v>
      </c>
      <c r="L55" s="91">
        <f ca="1">_xll.DBRW($B$16,L$7,$H$33,$D$9,$H55,$D$11,L$12,L$13)</f>
        <v>6486000.1520644259</v>
      </c>
      <c r="M55" s="91">
        <f ca="1">_xll.DBRW($B$16,M$7,$H$33,$D$9,$H55,$D$11,M$12,M$13)</f>
        <v>5675777.130546798</v>
      </c>
      <c r="N55" s="91">
        <f ca="1">_xll.DBRW($B$16,N$7,$H$33,$D$9,$H55,$D$11,N$12,N$13)</f>
        <v>5846123.5882295296</v>
      </c>
      <c r="O55" s="91">
        <f ca="1">_xll.DBRW($B$16,O$7,$H$33,$D$9,$H55,$D$11,O$12,O$13)</f>
        <v>5995008.8378851963</v>
      </c>
      <c r="P55" s="91">
        <f ca="1">_xll.DBRW($B$16,P$7,$H$33,$D$9,$H55,$D$11,P$12,P$13)</f>
        <v>6177184.7107112128</v>
      </c>
      <c r="Q55" s="91">
        <f ca="1">_xll.DBRW($B$16,Q$7,$H$33,$D$9,$H55,$D$11,Q$12,Q$13)</f>
        <v>6259347.9735819511</v>
      </c>
      <c r="R55" s="91">
        <f ca="1">_xll.DBRW($B$16,R$7,$H$33,$D$9,$H55,$D$11,R$12,R$13)</f>
        <v>6425075.0866203709</v>
      </c>
      <c r="S55" s="91">
        <f ca="1">_xll.DBRW($B$16,S$7,$H$33,$D$9,$H55,$D$11,S$12,S$13)</f>
        <v>6207204.6686137402</v>
      </c>
      <c r="T55" s="91">
        <f ca="1">_xll.DBRW($B$16,T$7,$H$33,$D$9,$H55,$D$11,T$12,T$13)</f>
        <v>6190550.930359344</v>
      </c>
      <c r="U55" s="91">
        <f ca="1">_xll.DBRW($B$16,U$7,$H$33,$D$9,$H55,$D$11,U$12,U$13)</f>
        <v>6097319.87330948</v>
      </c>
      <c r="V55" s="16"/>
      <c r="W55" s="92" t="str">
        <f ca="1">_xll.DBRW($B$16,W$7,$H$33,$D$9,$H55,$D$11,W$12,W$13)</f>
        <v>*KEY_ERR</v>
      </c>
      <c r="X55" s="93" t="e">
        <f t="shared" ca="1" si="6"/>
        <v>#VALUE!</v>
      </c>
      <c r="Y55" s="16"/>
      <c r="Z55" s="92" t="str">
        <f ca="1">_xll.DBRW($B$16,Z$7,$H$33,$D$9,$H55,$D$11,Z$12,Z$13)</f>
        <v>*KEY_ERR</v>
      </c>
      <c r="AA55" s="93" t="e">
        <f t="shared" ca="1" si="7"/>
        <v>#VALUE!</v>
      </c>
      <c r="AB55" s="16"/>
      <c r="AC55" s="111" t="str">
        <f ca="1">_xll.DBRW($B$16,AC$7,$H$33,$D$9,$H55,$D$11,AC$12,AC$13)</f>
        <v>*KEY_ERR</v>
      </c>
      <c r="AD55" s="111" t="str">
        <f ca="1">_xll.DBRW($B$16,AD$7,$H$33,$D$9,$H55,$D$11,AD$12,AD$13)</f>
        <v>*KEY_ERR</v>
      </c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16"/>
      <c r="DM55" s="16"/>
      <c r="DN55" s="16"/>
      <c r="DO55" s="16"/>
      <c r="DP55" s="16"/>
      <c r="DQ55" s="16"/>
      <c r="DR55" s="16"/>
      <c r="DS55" s="16"/>
      <c r="DT55" s="16"/>
      <c r="DU55" s="16"/>
      <c r="DV55" s="16"/>
      <c r="DW55" s="16"/>
      <c r="DX55" s="16"/>
      <c r="DY55" s="16"/>
      <c r="DZ55" s="16"/>
      <c r="EA55" s="16"/>
      <c r="EB55" s="16"/>
      <c r="EC55" s="16"/>
      <c r="ED55" s="16"/>
      <c r="EE55" s="16"/>
      <c r="EF55" s="16"/>
      <c r="EG55" s="16"/>
      <c r="EH55" s="16"/>
      <c r="EI55" s="16"/>
      <c r="EJ55" s="16"/>
      <c r="EK55" s="16"/>
      <c r="EL55" s="16"/>
      <c r="EM55" s="16"/>
      <c r="EN55" s="16"/>
      <c r="EO55" s="16"/>
      <c r="EP55" s="16"/>
      <c r="EQ55" s="16"/>
      <c r="ER55" s="16"/>
      <c r="ES55" s="16"/>
      <c r="ET55" s="16"/>
      <c r="EU55" s="16"/>
      <c r="EV55" s="16"/>
      <c r="EW55" s="16"/>
      <c r="EX55" s="16"/>
      <c r="EY55" s="16"/>
      <c r="EZ55" s="16"/>
      <c r="FA55" s="16"/>
      <c r="FB55" s="16"/>
      <c r="FC55" s="16"/>
      <c r="FD55" s="16"/>
      <c r="FE55" s="16"/>
      <c r="FF55" s="16"/>
      <c r="FG55" s="16"/>
      <c r="FH55" s="16"/>
      <c r="FI55" s="16"/>
      <c r="FJ55" s="16"/>
      <c r="FK55" s="16"/>
      <c r="FL55" s="16"/>
      <c r="FM55" s="16"/>
      <c r="FN55" s="16"/>
      <c r="FO55" s="16"/>
      <c r="FP55" s="16"/>
      <c r="FQ55" s="16"/>
      <c r="FR55" s="16"/>
      <c r="FS55" s="16"/>
      <c r="FT55" s="16"/>
      <c r="FU55" s="16"/>
      <c r="FV55" s="16"/>
      <c r="FW55" s="16"/>
      <c r="FX55" s="16"/>
      <c r="FY55" s="16"/>
      <c r="FZ55" s="16"/>
      <c r="GA55" s="16"/>
      <c r="GB55" s="16"/>
      <c r="GC55" s="16"/>
      <c r="GD55" s="16"/>
      <c r="GE55" s="16"/>
      <c r="GF55" s="16"/>
      <c r="GG55" s="16"/>
      <c r="GH55" s="16"/>
      <c r="GI55" s="16"/>
      <c r="GJ55" s="16"/>
      <c r="GK55" s="16"/>
      <c r="GL55" s="16"/>
      <c r="GM55" s="16"/>
      <c r="GN55" s="16"/>
      <c r="GO55" s="16"/>
      <c r="GP55" s="16"/>
      <c r="GQ55" s="16"/>
      <c r="GR55" s="16"/>
      <c r="GS55" s="16"/>
      <c r="GT55" s="16"/>
      <c r="GU55" s="16"/>
      <c r="GV55" s="16"/>
      <c r="GW55" s="16"/>
      <c r="GX55" s="16"/>
      <c r="GY55" s="16"/>
      <c r="GZ55" s="16"/>
      <c r="HA55" s="16"/>
      <c r="HB55" s="16"/>
      <c r="HC55" s="16"/>
      <c r="HD55" s="16"/>
      <c r="HE55" s="16"/>
      <c r="HF55" s="16"/>
      <c r="HG55" s="16"/>
      <c r="HH55" s="16"/>
      <c r="HI55" s="16"/>
      <c r="HJ55" s="16"/>
      <c r="HK55" s="16"/>
      <c r="HL55" s="16"/>
      <c r="HM55" s="16"/>
      <c r="HN55" s="16"/>
      <c r="HO55" s="16"/>
      <c r="HP55" s="16"/>
      <c r="HQ55" s="16"/>
      <c r="HR55" s="16"/>
      <c r="HS55" s="16"/>
      <c r="HT55" s="16"/>
      <c r="HU55" s="16"/>
      <c r="HV55" s="16"/>
      <c r="HW55" s="16"/>
      <c r="HX55" s="16"/>
      <c r="HY55" s="16"/>
      <c r="HZ55" s="16"/>
      <c r="IA55" s="16"/>
      <c r="IB55" s="16"/>
      <c r="IC55" s="16"/>
      <c r="ID55" s="16"/>
      <c r="IE55" s="16"/>
      <c r="IF55" s="16"/>
      <c r="IG55" s="16"/>
      <c r="IH55" s="16"/>
      <c r="II55" s="16"/>
      <c r="IJ55" s="16"/>
      <c r="IK55" s="16"/>
      <c r="IL55" s="16"/>
      <c r="IM55" s="16"/>
      <c r="IN55" s="16"/>
      <c r="IO55" s="16"/>
      <c r="IP55" s="16"/>
      <c r="IQ55" s="16"/>
      <c r="IR55" s="16"/>
      <c r="IS55" s="16"/>
      <c r="IT55" s="16"/>
      <c r="IU55" s="16"/>
      <c r="IV55" s="16"/>
      <c r="IW55" s="16"/>
      <c r="IX55" s="16"/>
      <c r="IY55" s="16"/>
      <c r="IZ55" s="16"/>
      <c r="JA55" s="16"/>
      <c r="JB55" s="16"/>
      <c r="JC55" s="16"/>
      <c r="JD55" s="16"/>
      <c r="JE55" s="16"/>
      <c r="JF55" s="16"/>
      <c r="JG55" s="16"/>
      <c r="JH55" s="16"/>
      <c r="JI55" s="16"/>
      <c r="JJ55" s="16"/>
      <c r="JK55" s="16"/>
      <c r="JL55" s="16"/>
      <c r="JM55" s="16"/>
      <c r="JN55" s="16"/>
      <c r="JO55" s="16"/>
      <c r="JP55" s="16"/>
      <c r="JQ55" s="16"/>
      <c r="JR55" s="16"/>
      <c r="JS55" s="16"/>
      <c r="JT55" s="16"/>
      <c r="JU55" s="16"/>
      <c r="JV55" s="16"/>
      <c r="JW55" s="16"/>
      <c r="JX55" s="16"/>
      <c r="JY55" s="16"/>
      <c r="JZ55" s="16"/>
      <c r="KA55" s="16"/>
      <c r="KB55" s="16"/>
      <c r="KC55" s="16"/>
      <c r="KD55" s="16"/>
      <c r="KE55" s="16"/>
      <c r="KF55" s="16"/>
      <c r="KG55" s="16"/>
      <c r="KH55" s="16"/>
      <c r="KI55" s="16"/>
      <c r="KJ55" s="16"/>
      <c r="KK55" s="16"/>
      <c r="KL55" s="16"/>
      <c r="KM55" s="16"/>
      <c r="KN55" s="16"/>
      <c r="KO55" s="16"/>
      <c r="KP55" s="16"/>
      <c r="KQ55" s="16"/>
      <c r="KR55" s="16"/>
      <c r="KS55" s="16"/>
      <c r="KT55" s="16"/>
      <c r="KU55" s="16"/>
      <c r="KV55" s="16"/>
      <c r="KW55" s="16"/>
      <c r="KX55" s="16"/>
      <c r="KY55" s="16"/>
      <c r="KZ55" s="16"/>
      <c r="LA55" s="16"/>
      <c r="LB55" s="16"/>
      <c r="LC55" s="16"/>
      <c r="LD55" s="16"/>
      <c r="LE55" s="16"/>
      <c r="LF55" s="16"/>
      <c r="LG55" s="16"/>
      <c r="LH55" s="16"/>
      <c r="LI55" s="16"/>
      <c r="LJ55" s="16"/>
      <c r="LK55" s="16"/>
      <c r="LL55" s="16"/>
      <c r="LM55" s="16"/>
      <c r="LN55" s="16"/>
      <c r="LO55" s="16"/>
      <c r="LP55" s="16"/>
      <c r="LQ55" s="16"/>
      <c r="LR55" s="16"/>
      <c r="LS55" s="16"/>
      <c r="LT55" s="16"/>
      <c r="LU55" s="16"/>
      <c r="LV55" s="16"/>
      <c r="LW55" s="16"/>
      <c r="LX55" s="16"/>
      <c r="LY55" s="16"/>
      <c r="LZ55" s="16"/>
      <c r="MA55" s="16"/>
      <c r="MB55" s="16"/>
      <c r="MC55" s="16"/>
      <c r="MD55" s="16"/>
      <c r="ME55" s="16"/>
      <c r="MF55" s="16"/>
      <c r="MG55" s="16"/>
      <c r="MH55" s="16"/>
      <c r="MI55" s="16"/>
      <c r="MJ55" s="16"/>
      <c r="MK55" s="16"/>
      <c r="ML55" s="16"/>
      <c r="MM55" s="16"/>
      <c r="MN55" s="16"/>
      <c r="MO55" s="16"/>
      <c r="MP55" s="16"/>
      <c r="MQ55" s="16"/>
      <c r="MR55" s="16"/>
      <c r="MS55" s="16"/>
      <c r="MT55" s="16"/>
      <c r="MU55" s="16"/>
      <c r="MV55" s="16"/>
      <c r="MW55" s="16"/>
      <c r="MX55" s="16"/>
      <c r="MY55" s="16"/>
      <c r="MZ55" s="16"/>
      <c r="NA55" s="16"/>
      <c r="NB55" s="16"/>
      <c r="NC55" s="16"/>
      <c r="ND55" s="16"/>
      <c r="NE55" s="16"/>
      <c r="NF55" s="16"/>
      <c r="NG55" s="16"/>
      <c r="NH55" s="16"/>
      <c r="NI55" s="16"/>
      <c r="NJ55" s="16"/>
      <c r="NK55" s="16"/>
      <c r="NL55" s="16"/>
      <c r="NM55" s="16"/>
      <c r="NN55" s="16"/>
      <c r="NO55" s="16"/>
      <c r="NP55" s="16"/>
      <c r="NQ55" s="16"/>
      <c r="NR55" s="16"/>
      <c r="NS55" s="16"/>
      <c r="NT55" s="16"/>
      <c r="NU55" s="16"/>
      <c r="NV55" s="16"/>
      <c r="NW55" s="16"/>
      <c r="NX55" s="16"/>
      <c r="NY55" s="16"/>
      <c r="NZ55" s="16"/>
      <c r="OA55" s="16"/>
      <c r="OB55" s="16"/>
      <c r="OC55" s="16"/>
      <c r="OD55" s="16"/>
      <c r="OE55" s="16"/>
      <c r="OF55" s="16"/>
      <c r="OG55" s="16"/>
      <c r="OH55" s="16"/>
      <c r="OI55" s="16"/>
      <c r="OJ55" s="16"/>
      <c r="OK55" s="16"/>
      <c r="OL55" s="16"/>
      <c r="OM55" s="16"/>
      <c r="ON55" s="16"/>
      <c r="OO55" s="16"/>
      <c r="OP55" s="16"/>
      <c r="OQ55" s="16"/>
      <c r="OR55" s="16"/>
      <c r="OS55" s="16"/>
      <c r="OT55" s="16"/>
      <c r="OU55" s="16"/>
      <c r="OV55" s="16"/>
      <c r="OW55" s="16"/>
      <c r="OX55" s="16"/>
      <c r="OY55" s="16"/>
      <c r="OZ55" s="16"/>
      <c r="PA55" s="16"/>
      <c r="PB55" s="16"/>
      <c r="PC55" s="16"/>
      <c r="PD55" s="16"/>
      <c r="PE55" s="16"/>
      <c r="PF55" s="16"/>
      <c r="PG55" s="16"/>
      <c r="PH55" s="16"/>
      <c r="PI55" s="16"/>
      <c r="PJ55" s="16"/>
      <c r="PK55" s="16"/>
      <c r="PL55" s="16"/>
      <c r="PM55" s="16"/>
      <c r="PN55" s="16"/>
      <c r="PO55" s="16"/>
      <c r="PP55" s="16"/>
      <c r="PQ55" s="16"/>
      <c r="PR55" s="16"/>
      <c r="PS55" s="16"/>
      <c r="PT55" s="16"/>
      <c r="PU55" s="16"/>
      <c r="PV55" s="16"/>
      <c r="PW55" s="16"/>
      <c r="PX55" s="16"/>
      <c r="PY55" s="16"/>
      <c r="PZ55" s="16"/>
      <c r="QA55" s="16"/>
      <c r="QB55" s="16"/>
      <c r="QC55" s="16"/>
      <c r="QD55" s="16"/>
      <c r="QE55" s="16"/>
      <c r="QF55" s="16"/>
      <c r="QG55" s="16"/>
      <c r="QH55" s="16"/>
      <c r="QI55" s="16"/>
      <c r="QJ55" s="16"/>
      <c r="QK55" s="16"/>
      <c r="QL55" s="16"/>
      <c r="QM55" s="16"/>
      <c r="QN55" s="16"/>
      <c r="QO55" s="16"/>
      <c r="QP55" s="16"/>
      <c r="QQ55" s="16"/>
      <c r="QR55" s="16"/>
      <c r="QS55" s="16"/>
      <c r="QT55" s="16"/>
      <c r="QU55" s="16"/>
      <c r="QV55" s="16"/>
      <c r="QW55" s="16"/>
      <c r="QX55" s="16"/>
      <c r="QY55" s="16"/>
      <c r="QZ55" s="16"/>
      <c r="RA55" s="16"/>
      <c r="RB55" s="16"/>
      <c r="RC55" s="16"/>
      <c r="RD55" s="16"/>
      <c r="RE55" s="16"/>
      <c r="RF55" s="16"/>
      <c r="RG55" s="16"/>
      <c r="RH55" s="16"/>
      <c r="RI55" s="16"/>
      <c r="RJ55" s="16"/>
      <c r="RK55" s="16"/>
      <c r="RL55" s="16"/>
      <c r="RM55" s="16"/>
      <c r="RN55" s="16"/>
      <c r="RO55" s="16"/>
      <c r="RP55" s="16"/>
      <c r="RQ55" s="16"/>
      <c r="RR55" s="16"/>
      <c r="RS55" s="16"/>
      <c r="RT55" s="16"/>
      <c r="RU55" s="16"/>
      <c r="RV55" s="16"/>
      <c r="RW55" s="16"/>
      <c r="RX55" s="16"/>
      <c r="RY55" s="16"/>
      <c r="RZ55" s="16"/>
      <c r="SA55" s="16"/>
      <c r="SB55" s="16"/>
      <c r="SC55" s="16"/>
      <c r="SD55" s="16"/>
      <c r="SE55" s="16"/>
      <c r="SF55" s="16"/>
      <c r="SG55" s="16"/>
      <c r="SH55" s="16"/>
      <c r="SI55" s="16"/>
      <c r="SJ55" s="16"/>
      <c r="SK55" s="16"/>
      <c r="SL55" s="16"/>
      <c r="SM55" s="16"/>
      <c r="SN55" s="16"/>
      <c r="SO55" s="16"/>
      <c r="SP55" s="16"/>
      <c r="SQ55" s="16"/>
      <c r="SR55" s="16"/>
      <c r="SS55" s="16"/>
      <c r="ST55" s="16"/>
      <c r="SU55" s="16"/>
      <c r="SV55" s="16"/>
      <c r="SW55" s="16"/>
      <c r="SX55" s="16"/>
      <c r="SY55" s="16"/>
      <c r="SZ55" s="16"/>
      <c r="TA55" s="16"/>
      <c r="TB55" s="16"/>
      <c r="TC55" s="16"/>
      <c r="TD55" s="16"/>
      <c r="TE55" s="16"/>
      <c r="TF55" s="16"/>
      <c r="TG55" s="16"/>
      <c r="TH55" s="16"/>
      <c r="TI55" s="16"/>
      <c r="TJ55" s="16"/>
      <c r="TK55" s="16"/>
      <c r="TL55" s="16"/>
      <c r="TM55" s="16"/>
      <c r="TN55" s="16"/>
      <c r="TO55" s="16"/>
      <c r="TP55" s="16"/>
      <c r="TQ55" s="16"/>
      <c r="TR55" s="16"/>
      <c r="TS55" s="16"/>
      <c r="TT55" s="16"/>
      <c r="TU55" s="16"/>
      <c r="TV55" s="16"/>
      <c r="TW55" s="16"/>
      <c r="TX55" s="16"/>
      <c r="TY55" s="16"/>
      <c r="TZ55" s="16"/>
      <c r="UA55" s="16"/>
      <c r="UB55" s="16"/>
      <c r="UC55" s="16"/>
      <c r="UD55" s="16"/>
      <c r="UE55" s="16"/>
      <c r="UF55" s="16"/>
      <c r="UG55" s="16"/>
      <c r="UH55" s="16"/>
      <c r="UI55" s="16"/>
      <c r="UJ55" s="16"/>
      <c r="UK55" s="16"/>
      <c r="UL55" s="16"/>
      <c r="UM55" s="16"/>
      <c r="UN55" s="16"/>
      <c r="UO55" s="16"/>
      <c r="UP55" s="16"/>
      <c r="UQ55" s="16"/>
      <c r="UR55" s="16"/>
      <c r="US55" s="16"/>
      <c r="UT55" s="16"/>
      <c r="UU55" s="16"/>
      <c r="UV55" s="16"/>
      <c r="UW55" s="16"/>
      <c r="UX55" s="16"/>
      <c r="UY55" s="16"/>
      <c r="UZ55" s="16"/>
      <c r="VA55" s="16"/>
      <c r="VB55" s="16"/>
      <c r="VC55" s="16"/>
      <c r="VD55" s="16"/>
      <c r="VE55" s="16"/>
      <c r="VF55" s="16"/>
      <c r="VG55" s="16"/>
      <c r="VH55" s="16"/>
      <c r="VI55" s="16"/>
      <c r="VJ55" s="16"/>
      <c r="VK55" s="16"/>
      <c r="VL55" s="16"/>
      <c r="VM55" s="16"/>
      <c r="VN55" s="16"/>
      <c r="VO55" s="16"/>
      <c r="VP55" s="16"/>
      <c r="VQ55" s="16"/>
      <c r="VR55" s="16"/>
      <c r="VS55" s="16"/>
      <c r="VT55" s="16"/>
      <c r="VU55" s="16"/>
      <c r="VV55" s="16"/>
      <c r="VW55" s="16"/>
      <c r="VX55" s="16"/>
      <c r="VY55" s="16"/>
      <c r="VZ55" s="16"/>
      <c r="WA55" s="16"/>
      <c r="WB55" s="16"/>
      <c r="WC55" s="16"/>
      <c r="WD55" s="16"/>
      <c r="WE55" s="16"/>
      <c r="WF55" s="16"/>
      <c r="WG55" s="16"/>
      <c r="WH55" s="16"/>
      <c r="WI55" s="16"/>
      <c r="WJ55" s="16"/>
      <c r="WK55" s="16"/>
      <c r="WL55" s="16"/>
      <c r="WM55" s="16"/>
      <c r="WN55" s="16"/>
      <c r="WO55" s="16"/>
      <c r="WP55" s="16"/>
      <c r="WQ55" s="16"/>
      <c r="WR55" s="16"/>
      <c r="WS55" s="16"/>
      <c r="WT55" s="16"/>
      <c r="WU55" s="16"/>
      <c r="WV55" s="16"/>
      <c r="WW55" s="16"/>
      <c r="WX55" s="16"/>
      <c r="WY55" s="16"/>
      <c r="WZ55" s="16"/>
      <c r="XA55" s="16"/>
      <c r="XB55" s="16"/>
      <c r="XC55" s="16"/>
      <c r="XD55" s="16"/>
      <c r="XE55" s="16"/>
      <c r="XF55" s="16"/>
      <c r="XG55" s="16"/>
      <c r="XH55" s="16"/>
      <c r="XI55" s="16"/>
      <c r="XJ55" s="16"/>
      <c r="XK55" s="16"/>
      <c r="XL55" s="16"/>
      <c r="XM55" s="16"/>
      <c r="XN55" s="16"/>
      <c r="XO55" s="16"/>
      <c r="XP55" s="16"/>
      <c r="XQ55" s="16"/>
      <c r="XR55" s="16"/>
      <c r="XS55" s="16"/>
      <c r="XT55" s="16"/>
      <c r="XU55" s="16"/>
      <c r="XV55" s="16"/>
      <c r="XW55" s="16"/>
      <c r="XX55" s="16"/>
      <c r="XY55" s="16"/>
      <c r="XZ55" s="16"/>
      <c r="YA55" s="16"/>
      <c r="YB55" s="16"/>
      <c r="YC55" s="16"/>
      <c r="YD55" s="16"/>
      <c r="YE55" s="16"/>
      <c r="YF55" s="16"/>
      <c r="YG55" s="16"/>
      <c r="YH55" s="16"/>
      <c r="YI55" s="16"/>
      <c r="YJ55" s="16"/>
      <c r="YK55" s="16"/>
      <c r="YL55" s="16"/>
      <c r="YM55" s="16"/>
      <c r="YN55" s="16"/>
      <c r="YO55" s="16"/>
      <c r="YP55" s="16"/>
      <c r="YQ55" s="16"/>
      <c r="YR55" s="16"/>
      <c r="YS55" s="16"/>
      <c r="YT55" s="16"/>
      <c r="YU55" s="16"/>
      <c r="YV55" s="16"/>
      <c r="YW55" s="16"/>
      <c r="YX55" s="16"/>
      <c r="YY55" s="16"/>
      <c r="YZ55" s="16"/>
      <c r="ZA55" s="16"/>
      <c r="ZB55" s="16"/>
      <c r="ZC55" s="16"/>
      <c r="ZD55" s="16"/>
      <c r="ZE55" s="16"/>
      <c r="ZF55" s="16"/>
      <c r="ZG55" s="16"/>
      <c r="ZH55" s="16"/>
      <c r="ZI55" s="16"/>
      <c r="ZJ55" s="16"/>
      <c r="ZK55" s="16"/>
      <c r="ZL55" s="16"/>
      <c r="ZM55" s="16"/>
      <c r="ZN55" s="16"/>
      <c r="ZO55" s="16"/>
      <c r="ZP55" s="16"/>
      <c r="ZQ55" s="16"/>
      <c r="ZR55" s="16"/>
      <c r="ZS55" s="16"/>
      <c r="ZT55" s="16"/>
      <c r="ZU55" s="16"/>
      <c r="ZV55" s="16"/>
      <c r="ZW55" s="16"/>
      <c r="ZX55" s="16"/>
      <c r="ZY55" s="16"/>
      <c r="ZZ55" s="16"/>
      <c r="AAA55" s="16"/>
      <c r="AAB55" s="16"/>
      <c r="AAC55" s="16"/>
      <c r="AAD55" s="16"/>
      <c r="AAE55" s="16"/>
      <c r="AAF55" s="16"/>
      <c r="AAG55" s="16"/>
      <c r="AAH55" s="16"/>
      <c r="AAI55" s="16"/>
      <c r="AAJ55" s="16"/>
      <c r="AAK55" s="16"/>
      <c r="AAL55" s="16"/>
      <c r="AAM55" s="16"/>
      <c r="AAN55" s="16"/>
      <c r="AAO55" s="16"/>
      <c r="AAP55" s="16"/>
      <c r="AAQ55" s="16"/>
      <c r="AAR55" s="16"/>
      <c r="AAS55" s="16"/>
      <c r="AAT55" s="16"/>
      <c r="AAU55" s="16"/>
      <c r="AAV55" s="16"/>
      <c r="AAW55" s="16"/>
      <c r="AAX55" s="16"/>
      <c r="AAY55" s="16"/>
      <c r="AAZ55" s="16"/>
      <c r="ABA55" s="16"/>
      <c r="ABB55" s="16"/>
      <c r="ABC55" s="16"/>
      <c r="ABD55" s="16"/>
      <c r="ABE55" s="16"/>
      <c r="ABF55" s="16"/>
      <c r="ABG55" s="16"/>
      <c r="ABH55" s="16"/>
      <c r="ABI55" s="16"/>
      <c r="ABJ55" s="16"/>
      <c r="ABK55" s="16"/>
      <c r="ABL55" s="16"/>
      <c r="ABM55" s="16"/>
      <c r="ABN55" s="16"/>
      <c r="ABO55" s="16"/>
      <c r="ABP55" s="16"/>
      <c r="ABQ55" s="16"/>
      <c r="ABR55" s="16"/>
      <c r="ABS55" s="16"/>
      <c r="ABT55" s="16"/>
      <c r="ABU55" s="16"/>
      <c r="ABV55" s="16"/>
      <c r="ABW55" s="16"/>
      <c r="ABX55" s="16"/>
      <c r="ABY55" s="16"/>
      <c r="ABZ55" s="16"/>
      <c r="ACA55" s="16"/>
      <c r="ACB55" s="16"/>
      <c r="ACC55" s="16"/>
      <c r="ACD55" s="16"/>
      <c r="ACE55" s="16"/>
      <c r="ACF55" s="16"/>
      <c r="ACG55" s="16"/>
      <c r="ACH55" s="16"/>
      <c r="ACI55" s="16"/>
      <c r="ACJ55" s="16"/>
      <c r="ACK55" s="16"/>
      <c r="ACL55" s="16"/>
      <c r="ACM55" s="16"/>
      <c r="ACN55" s="16"/>
      <c r="ACO55" s="16"/>
      <c r="ACP55" s="16"/>
      <c r="ACQ55" s="16"/>
      <c r="ACR55" s="16"/>
      <c r="ACS55" s="16"/>
      <c r="ACT55" s="16"/>
      <c r="ACU55" s="16"/>
      <c r="ACV55" s="16"/>
      <c r="ACW55" s="16"/>
      <c r="ACX55" s="16"/>
      <c r="ACY55" s="16"/>
      <c r="ACZ55" s="16"/>
      <c r="ADA55" s="16"/>
      <c r="ADB55" s="16"/>
      <c r="ADC55" s="16"/>
      <c r="ADD55" s="16"/>
      <c r="ADE55" s="16"/>
      <c r="ADF55" s="16"/>
      <c r="ADG55" s="16"/>
      <c r="ADH55" s="16"/>
      <c r="ADI55" s="16"/>
      <c r="ADJ55" s="16"/>
      <c r="ADK55" s="16"/>
      <c r="ADL55" s="16"/>
      <c r="ADM55" s="16"/>
      <c r="ADN55" s="16"/>
      <c r="ADO55" s="16"/>
      <c r="ADP55" s="16"/>
      <c r="ADQ55" s="16"/>
      <c r="ADR55" s="16"/>
      <c r="ADS55" s="16"/>
      <c r="ADT55" s="16"/>
      <c r="ADU55" s="16"/>
      <c r="ADV55" s="16"/>
      <c r="ADW55" s="16"/>
      <c r="ADX55" s="16"/>
      <c r="ADY55" s="16"/>
      <c r="ADZ55" s="16"/>
      <c r="AEA55" s="16"/>
      <c r="AEB55" s="16"/>
      <c r="AEC55" s="16"/>
      <c r="AED55" s="16"/>
      <c r="AEE55" s="16"/>
      <c r="AEF55" s="16"/>
      <c r="AEG55" s="16"/>
      <c r="AEH55" s="16"/>
      <c r="AEI55" s="16"/>
      <c r="AEJ55" s="16"/>
      <c r="AEK55" s="16"/>
      <c r="AEL55" s="16"/>
      <c r="AEM55" s="16"/>
      <c r="AEN55" s="16"/>
      <c r="AEO55" s="16"/>
      <c r="AEP55" s="16"/>
      <c r="AEQ55" s="16"/>
      <c r="AER55" s="16"/>
      <c r="AES55" s="16"/>
      <c r="AET55" s="16"/>
      <c r="AEU55" s="16"/>
      <c r="AEV55" s="16"/>
      <c r="AEW55" s="16"/>
      <c r="AEX55" s="16"/>
      <c r="AEY55" s="16"/>
      <c r="AEZ55" s="16"/>
      <c r="AFA55" s="16"/>
      <c r="AFB55" s="16"/>
      <c r="AFC55" s="16"/>
      <c r="AFD55" s="16"/>
      <c r="AFE55" s="16"/>
      <c r="AFF55" s="16"/>
      <c r="AFG55" s="16"/>
      <c r="AFH55" s="16"/>
      <c r="AFI55" s="16"/>
      <c r="AFJ55" s="16"/>
      <c r="AFK55" s="16"/>
      <c r="AFL55" s="16"/>
      <c r="AFM55" s="16"/>
      <c r="AFN55" s="16"/>
      <c r="AFO55" s="16"/>
      <c r="AFP55" s="16"/>
      <c r="AFQ55" s="16"/>
      <c r="AFR55" s="16"/>
      <c r="AFS55" s="16"/>
      <c r="AFT55" s="16"/>
      <c r="AFU55" s="16"/>
      <c r="AFV55" s="16"/>
      <c r="AFW55" s="16"/>
      <c r="AFX55" s="16"/>
      <c r="AFY55" s="16"/>
      <c r="AFZ55" s="16"/>
      <c r="AGA55" s="16"/>
      <c r="AGB55" s="16"/>
      <c r="AGC55" s="16"/>
      <c r="AGD55" s="16"/>
      <c r="AGE55" s="16"/>
      <c r="AGF55" s="16"/>
      <c r="AGG55" s="16"/>
      <c r="AGH55" s="16"/>
      <c r="AGI55" s="16"/>
      <c r="AGJ55" s="16"/>
      <c r="AGK55" s="16"/>
      <c r="AGL55" s="16"/>
      <c r="AGM55" s="16"/>
      <c r="AGN55" s="16"/>
      <c r="AGO55" s="16"/>
      <c r="AGP55" s="16"/>
      <c r="AGQ55" s="16"/>
      <c r="AGR55" s="16"/>
      <c r="AGS55" s="16"/>
      <c r="AGT55" s="16"/>
      <c r="AGU55" s="16"/>
      <c r="AGV55" s="16"/>
      <c r="AGW55" s="16"/>
      <c r="AGX55" s="16"/>
      <c r="AGY55" s="16"/>
      <c r="AGZ55" s="16"/>
      <c r="AHA55" s="16"/>
      <c r="AHB55" s="16"/>
      <c r="AHC55" s="16"/>
      <c r="AHD55" s="16"/>
      <c r="AHE55" s="16"/>
      <c r="AHF55" s="16"/>
      <c r="AHG55" s="16"/>
      <c r="AHH55" s="16"/>
      <c r="AHI55" s="16"/>
      <c r="AHJ55" s="16"/>
      <c r="AHK55" s="16"/>
      <c r="AHL55" s="16"/>
      <c r="AHM55" s="16"/>
      <c r="AHN55" s="16"/>
      <c r="AHO55" s="16"/>
      <c r="AHP55" s="16"/>
      <c r="AHQ55" s="16"/>
      <c r="AHR55" s="16"/>
      <c r="AHS55" s="16"/>
      <c r="AHT55" s="16"/>
      <c r="AHU55" s="16"/>
      <c r="AHV55" s="16"/>
      <c r="AHW55" s="16"/>
      <c r="AHX55" s="16"/>
      <c r="AHY55" s="16"/>
      <c r="AHZ55" s="16"/>
      <c r="AIA55" s="16"/>
      <c r="AIB55" s="16"/>
      <c r="AIC55" s="16"/>
      <c r="AID55" s="16"/>
      <c r="AIE55" s="16"/>
      <c r="AIF55" s="16"/>
      <c r="AIG55" s="16"/>
      <c r="AIH55" s="16"/>
      <c r="AII55" s="16"/>
      <c r="AIJ55" s="16"/>
      <c r="AIK55" s="16"/>
      <c r="AIL55" s="16"/>
      <c r="AIM55" s="16"/>
      <c r="AIN55" s="16"/>
      <c r="AIO55" s="16"/>
      <c r="AIP55" s="16"/>
      <c r="AIQ55" s="16"/>
      <c r="AIR55" s="16"/>
      <c r="AIS55" s="16"/>
      <c r="AIT55" s="16"/>
      <c r="AIU55" s="16"/>
      <c r="AIV55" s="16"/>
      <c r="AIW55" s="16"/>
      <c r="AIX55" s="16"/>
      <c r="AIY55" s="16"/>
      <c r="AIZ55" s="16"/>
      <c r="AJA55" s="16"/>
      <c r="AJB55" s="16"/>
      <c r="AJC55" s="16"/>
      <c r="AJD55" s="16"/>
      <c r="AJE55" s="16"/>
      <c r="AJF55" s="16"/>
      <c r="AJG55" s="16"/>
      <c r="AJH55" s="16"/>
      <c r="AJI55" s="16"/>
      <c r="AJJ55" s="16"/>
      <c r="AJK55" s="16"/>
      <c r="AJL55" s="16"/>
      <c r="AJM55" s="16"/>
      <c r="AJN55" s="16"/>
      <c r="AJO55" s="16"/>
      <c r="AJP55" s="16"/>
      <c r="AJQ55" s="16"/>
      <c r="AJR55" s="16"/>
      <c r="AJS55" s="16"/>
      <c r="AJT55" s="16"/>
      <c r="AJU55" s="16"/>
      <c r="AJV55" s="16"/>
      <c r="AJW55" s="16"/>
      <c r="AJX55" s="16"/>
      <c r="AJY55" s="16"/>
      <c r="AJZ55" s="16"/>
      <c r="AKA55" s="16"/>
      <c r="AKB55" s="16"/>
      <c r="AKC55" s="16"/>
      <c r="AKD55" s="16"/>
      <c r="AKE55" s="16"/>
      <c r="AKF55" s="16"/>
      <c r="AKG55" s="16"/>
      <c r="AKH55" s="16"/>
      <c r="AKI55" s="16"/>
      <c r="AKJ55" s="16"/>
      <c r="AKK55" s="16"/>
      <c r="AKL55" s="16"/>
      <c r="AKM55" s="16"/>
      <c r="AKN55" s="16"/>
      <c r="AKO55" s="16"/>
      <c r="AKP55" s="16"/>
      <c r="AKQ55" s="16"/>
      <c r="AKR55" s="16"/>
      <c r="AKS55" s="16"/>
      <c r="AKT55" s="16"/>
      <c r="AKU55" s="16"/>
      <c r="AKV55" s="16"/>
      <c r="AKW55" s="16"/>
      <c r="AKX55" s="16"/>
      <c r="AKY55" s="16"/>
      <c r="AKZ55" s="16"/>
      <c r="ALA55" s="16"/>
      <c r="ALB55" s="16"/>
      <c r="ALC55" s="16"/>
      <c r="ALD55" s="16"/>
      <c r="ALE55" s="16"/>
      <c r="ALF55" s="16"/>
      <c r="ALG55" s="16"/>
      <c r="ALH55" s="16"/>
      <c r="ALI55" s="16"/>
      <c r="ALJ55" s="16"/>
      <c r="ALK55" s="16"/>
      <c r="ALL55" s="16"/>
    </row>
    <row r="56" spans="1:1000" customFormat="1" ht="12.75" x14ac:dyDescent="0.2">
      <c r="A56" s="41" t="str">
        <f ca="1">IF(_xll.TM1RPTELLEV($H$40,$H56)=0,"Root",IF(OR(_xll.ELLEV($B$10,$H56)=0,_xll.TM1RPTELLEV($H$40,$H56)+1&gt;=VALUE($L$29)),"Base","Default"))</f>
        <v>Default</v>
      </c>
      <c r="B56" s="16"/>
      <c r="C56" s="16" t="str">
        <f ca="1">_xll.DBRW($G$16,$H56,C$38)</f>
        <v>1</v>
      </c>
      <c r="D56" s="16">
        <f ca="1">_xll.DBRW($D$16,E$7,$H$33,$E$9,$H56,$D$11,$H$34,$D$38)</f>
        <v>0</v>
      </c>
      <c r="E56" s="25">
        <f ca="1">_xll.DBRW($E$16,E$7,$H$33,$E$9,$H56,$D$11,E$38,E$12,E$13)</f>
        <v>0</v>
      </c>
      <c r="F56" s="22"/>
      <c r="G56" s="44" t="str">
        <f ca="1">_xll.DBRW($G$16,$H56,G$13)&amp;IF(_xll.ELLEV($B$10,$H56)&lt;&gt;0,"",IF($D56&lt;&gt;0,"Annual",IF($E56&lt;&gt;0,"LID","")))</f>
        <v/>
      </c>
      <c r="H56" s="119" t="s">
        <v>158</v>
      </c>
      <c r="I56" s="46">
        <f ca="1">_xll.DBRW($B$16,I$7,$H$33,$D$9,$H56,$D$11,I$12,I$13)</f>
        <v>5259670.0437726174</v>
      </c>
      <c r="J56" s="46">
        <f ca="1">_xll.DBRW($B$16,J$7,$H$33,$D$9,$H56,$D$11,J$12,J$13)</f>
        <v>5706121.0050664805</v>
      </c>
      <c r="K56" s="46">
        <f ca="1">_xll.DBRW($B$16,K$7,$H$33,$D$9,$H56,$D$11,K$12,K$13)</f>
        <v>5761592.9439669084</v>
      </c>
      <c r="L56" s="46">
        <f ca="1">_xll.DBRW($B$16,L$7,$H$33,$D$9,$H56,$D$11,L$12,L$13)</f>
        <v>6486000.1520644259</v>
      </c>
      <c r="M56" s="46">
        <f ca="1">_xll.DBRW($B$16,M$7,$H$33,$D$9,$H56,$D$11,M$12,M$13)</f>
        <v>5675777.130546798</v>
      </c>
      <c r="N56" s="46">
        <f ca="1">_xll.DBRW($B$16,N$7,$H$33,$D$9,$H56,$D$11,N$12,N$13)</f>
        <v>5846123.5882295296</v>
      </c>
      <c r="O56" s="46">
        <f ca="1">_xll.DBRW($B$16,O$7,$H$33,$D$9,$H56,$D$11,O$12,O$13)</f>
        <v>5995008.8378851963</v>
      </c>
      <c r="P56" s="46">
        <f ca="1">_xll.DBRW($B$16,P$7,$H$33,$D$9,$H56,$D$11,P$12,P$13)</f>
        <v>6177184.7107112128</v>
      </c>
      <c r="Q56" s="46">
        <f ca="1">_xll.DBRW($B$16,Q$7,$H$33,$D$9,$H56,$D$11,Q$12,Q$13)</f>
        <v>6259347.9735819511</v>
      </c>
      <c r="R56" s="46">
        <f ca="1">_xll.DBRW($B$16,R$7,$H$33,$D$9,$H56,$D$11,R$12,R$13)</f>
        <v>6425075.0866203709</v>
      </c>
      <c r="S56" s="46">
        <f ca="1">_xll.DBRW($B$16,S$7,$H$33,$D$9,$H56,$D$11,S$12,S$13)</f>
        <v>6207204.6686137402</v>
      </c>
      <c r="T56" s="46">
        <f ca="1">_xll.DBRW($B$16,T$7,$H$33,$D$9,$H56,$D$11,T$12,T$13)</f>
        <v>6190550.930359344</v>
      </c>
      <c r="U56" s="46">
        <f ca="1">_xll.DBRW($B$16,U$7,$H$33,$D$9,$H56,$D$11,U$12,U$13)</f>
        <v>6097319.87330948</v>
      </c>
      <c r="V56" s="16"/>
      <c r="W56" s="46" t="str">
        <f ca="1">_xll.DBRW($B$16,W$7,$H$33,$D$9,$H56,$D$11,W$12,W$13)</f>
        <v>*KEY_ERR</v>
      </c>
      <c r="X56" s="99" t="e">
        <f t="shared" ca="1" si="6"/>
        <v>#VALUE!</v>
      </c>
      <c r="Y56" s="16"/>
      <c r="Z56" s="46" t="str">
        <f ca="1">_xll.DBRW($B$16,Z$7,$H$33,$D$9,$H56,$D$11,Z$12,Z$13)</f>
        <v>*KEY_ERR</v>
      </c>
      <c r="AA56" s="99" t="e">
        <f t="shared" ca="1" si="7"/>
        <v>#VALUE!</v>
      </c>
      <c r="AB56" s="16"/>
      <c r="AC56" s="109" t="str">
        <f ca="1">_xll.DBRW($B$16,AC$7,$H$33,$D$9,$H56,$D$11,AC$12,AC$13)</f>
        <v>*KEY_ERR</v>
      </c>
      <c r="AD56" s="109" t="str">
        <f ca="1">_xll.DBRW($B$16,AD$7,$H$33,$D$9,$H56,$D$11,AD$12,AD$13)</f>
        <v>*KEY_ERR</v>
      </c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16"/>
      <c r="DM56" s="16"/>
      <c r="DN56" s="16"/>
      <c r="DO56" s="16"/>
      <c r="DP56" s="16"/>
      <c r="DQ56" s="16"/>
      <c r="DR56" s="16"/>
      <c r="DS56" s="16"/>
      <c r="DT56" s="16"/>
      <c r="DU56" s="16"/>
      <c r="DV56" s="16"/>
      <c r="DW56" s="16"/>
      <c r="DX56" s="16"/>
      <c r="DY56" s="16"/>
      <c r="DZ56" s="16"/>
      <c r="EA56" s="16"/>
      <c r="EB56" s="16"/>
      <c r="EC56" s="16"/>
      <c r="ED56" s="16"/>
      <c r="EE56" s="16"/>
      <c r="EF56" s="16"/>
      <c r="EG56" s="16"/>
      <c r="EH56" s="16"/>
      <c r="EI56" s="16"/>
      <c r="EJ56" s="16"/>
      <c r="EK56" s="16"/>
      <c r="EL56" s="16"/>
      <c r="EM56" s="16"/>
      <c r="EN56" s="16"/>
      <c r="EO56" s="16"/>
      <c r="EP56" s="16"/>
      <c r="EQ56" s="16"/>
      <c r="ER56" s="16"/>
      <c r="ES56" s="16"/>
      <c r="ET56" s="16"/>
      <c r="EU56" s="16"/>
      <c r="EV56" s="16"/>
      <c r="EW56" s="16"/>
      <c r="EX56" s="16"/>
      <c r="EY56" s="16"/>
      <c r="EZ56" s="16"/>
      <c r="FA56" s="16"/>
      <c r="FB56" s="16"/>
      <c r="FC56" s="16"/>
      <c r="FD56" s="16"/>
      <c r="FE56" s="16"/>
      <c r="FF56" s="16"/>
      <c r="FG56" s="16"/>
      <c r="FH56" s="16"/>
      <c r="FI56" s="16"/>
      <c r="FJ56" s="16"/>
      <c r="FK56" s="16"/>
      <c r="FL56" s="16"/>
      <c r="FM56" s="16"/>
      <c r="FN56" s="16"/>
      <c r="FO56" s="16"/>
      <c r="FP56" s="16"/>
      <c r="FQ56" s="16"/>
      <c r="FR56" s="16"/>
      <c r="FS56" s="16"/>
      <c r="FT56" s="16"/>
      <c r="FU56" s="16"/>
      <c r="FV56" s="16"/>
      <c r="FW56" s="16"/>
      <c r="FX56" s="16"/>
      <c r="FY56" s="16"/>
      <c r="FZ56" s="16"/>
      <c r="GA56" s="16"/>
      <c r="GB56" s="16"/>
      <c r="GC56" s="16"/>
      <c r="GD56" s="16"/>
      <c r="GE56" s="16"/>
      <c r="GF56" s="16"/>
      <c r="GG56" s="16"/>
      <c r="GH56" s="16"/>
      <c r="GI56" s="16"/>
      <c r="GJ56" s="16"/>
      <c r="GK56" s="16"/>
      <c r="GL56" s="16"/>
      <c r="GM56" s="16"/>
      <c r="GN56" s="16"/>
      <c r="GO56" s="16"/>
      <c r="GP56" s="16"/>
      <c r="GQ56" s="16"/>
      <c r="GR56" s="16"/>
      <c r="GS56" s="16"/>
      <c r="GT56" s="16"/>
      <c r="GU56" s="16"/>
      <c r="GV56" s="16"/>
      <c r="GW56" s="16"/>
      <c r="GX56" s="16"/>
      <c r="GY56" s="16"/>
      <c r="GZ56" s="16"/>
      <c r="HA56" s="16"/>
      <c r="HB56" s="16"/>
      <c r="HC56" s="16"/>
      <c r="HD56" s="16"/>
      <c r="HE56" s="16"/>
      <c r="HF56" s="16"/>
      <c r="HG56" s="16"/>
      <c r="HH56" s="16"/>
      <c r="HI56" s="16"/>
      <c r="HJ56" s="16"/>
      <c r="HK56" s="16"/>
      <c r="HL56" s="16"/>
      <c r="HM56" s="16"/>
      <c r="HN56" s="16"/>
      <c r="HO56" s="16"/>
      <c r="HP56" s="16"/>
      <c r="HQ56" s="16"/>
      <c r="HR56" s="16"/>
      <c r="HS56" s="16"/>
      <c r="HT56" s="16"/>
      <c r="HU56" s="16"/>
      <c r="HV56" s="16"/>
      <c r="HW56" s="16"/>
      <c r="HX56" s="16"/>
      <c r="HY56" s="16"/>
      <c r="HZ56" s="16"/>
      <c r="IA56" s="16"/>
      <c r="IB56" s="16"/>
      <c r="IC56" s="16"/>
      <c r="ID56" s="16"/>
      <c r="IE56" s="16"/>
      <c r="IF56" s="16"/>
      <c r="IG56" s="16"/>
      <c r="IH56" s="16"/>
      <c r="II56" s="16"/>
      <c r="IJ56" s="16"/>
      <c r="IK56" s="16"/>
      <c r="IL56" s="16"/>
      <c r="IM56" s="16"/>
      <c r="IN56" s="16"/>
      <c r="IO56" s="16"/>
      <c r="IP56" s="16"/>
      <c r="IQ56" s="16"/>
      <c r="IR56" s="16"/>
      <c r="IS56" s="16"/>
      <c r="IT56" s="16"/>
      <c r="IU56" s="16"/>
      <c r="IV56" s="16"/>
      <c r="IW56" s="16"/>
      <c r="IX56" s="16"/>
      <c r="IY56" s="16"/>
      <c r="IZ56" s="16"/>
      <c r="JA56" s="16"/>
      <c r="JB56" s="16"/>
      <c r="JC56" s="16"/>
      <c r="JD56" s="16"/>
      <c r="JE56" s="16"/>
      <c r="JF56" s="16"/>
      <c r="JG56" s="16"/>
      <c r="JH56" s="16"/>
      <c r="JI56" s="16"/>
      <c r="JJ56" s="16"/>
      <c r="JK56" s="16"/>
      <c r="JL56" s="16"/>
      <c r="JM56" s="16"/>
      <c r="JN56" s="16"/>
      <c r="JO56" s="16"/>
      <c r="JP56" s="16"/>
      <c r="JQ56" s="16"/>
      <c r="JR56" s="16"/>
      <c r="JS56" s="16"/>
      <c r="JT56" s="16"/>
      <c r="JU56" s="16"/>
      <c r="JV56" s="16"/>
      <c r="JW56" s="16"/>
      <c r="JX56" s="16"/>
      <c r="JY56" s="16"/>
      <c r="JZ56" s="16"/>
      <c r="KA56" s="16"/>
      <c r="KB56" s="16"/>
      <c r="KC56" s="16"/>
      <c r="KD56" s="16"/>
      <c r="KE56" s="16"/>
      <c r="KF56" s="16"/>
      <c r="KG56" s="16"/>
      <c r="KH56" s="16"/>
      <c r="KI56" s="16"/>
      <c r="KJ56" s="16"/>
      <c r="KK56" s="16"/>
      <c r="KL56" s="16"/>
      <c r="KM56" s="16"/>
      <c r="KN56" s="16"/>
      <c r="KO56" s="16"/>
      <c r="KP56" s="16"/>
      <c r="KQ56" s="16"/>
      <c r="KR56" s="16"/>
      <c r="KS56" s="16"/>
      <c r="KT56" s="16"/>
      <c r="KU56" s="16"/>
      <c r="KV56" s="16"/>
      <c r="KW56" s="16"/>
      <c r="KX56" s="16"/>
      <c r="KY56" s="16"/>
      <c r="KZ56" s="16"/>
      <c r="LA56" s="16"/>
      <c r="LB56" s="16"/>
      <c r="LC56" s="16"/>
      <c r="LD56" s="16"/>
      <c r="LE56" s="16"/>
      <c r="LF56" s="16"/>
      <c r="LG56" s="16"/>
      <c r="LH56" s="16"/>
      <c r="LI56" s="16"/>
      <c r="LJ56" s="16"/>
      <c r="LK56" s="16"/>
      <c r="LL56" s="16"/>
      <c r="LM56" s="16"/>
      <c r="LN56" s="16"/>
      <c r="LO56" s="16"/>
      <c r="LP56" s="16"/>
      <c r="LQ56" s="16"/>
      <c r="LR56" s="16"/>
      <c r="LS56" s="16"/>
      <c r="LT56" s="16"/>
      <c r="LU56" s="16"/>
      <c r="LV56" s="16"/>
      <c r="LW56" s="16"/>
      <c r="LX56" s="16"/>
      <c r="LY56" s="16"/>
      <c r="LZ56" s="16"/>
      <c r="MA56" s="16"/>
      <c r="MB56" s="16"/>
      <c r="MC56" s="16"/>
      <c r="MD56" s="16"/>
      <c r="ME56" s="16"/>
      <c r="MF56" s="16"/>
      <c r="MG56" s="16"/>
      <c r="MH56" s="16"/>
      <c r="MI56" s="16"/>
      <c r="MJ56" s="16"/>
      <c r="MK56" s="16"/>
      <c r="ML56" s="16"/>
      <c r="MM56" s="16"/>
      <c r="MN56" s="16"/>
      <c r="MO56" s="16"/>
      <c r="MP56" s="16"/>
      <c r="MQ56" s="16"/>
      <c r="MR56" s="16"/>
      <c r="MS56" s="16"/>
      <c r="MT56" s="16"/>
      <c r="MU56" s="16"/>
      <c r="MV56" s="16"/>
      <c r="MW56" s="16"/>
      <c r="MX56" s="16"/>
      <c r="MY56" s="16"/>
      <c r="MZ56" s="16"/>
      <c r="NA56" s="16"/>
      <c r="NB56" s="16"/>
      <c r="NC56" s="16"/>
      <c r="ND56" s="16"/>
      <c r="NE56" s="16"/>
      <c r="NF56" s="16"/>
      <c r="NG56" s="16"/>
      <c r="NH56" s="16"/>
      <c r="NI56" s="16"/>
      <c r="NJ56" s="16"/>
      <c r="NK56" s="16"/>
      <c r="NL56" s="16"/>
      <c r="NM56" s="16"/>
      <c r="NN56" s="16"/>
      <c r="NO56" s="16"/>
      <c r="NP56" s="16"/>
      <c r="NQ56" s="16"/>
      <c r="NR56" s="16"/>
      <c r="NS56" s="16"/>
      <c r="NT56" s="16"/>
      <c r="NU56" s="16"/>
      <c r="NV56" s="16"/>
      <c r="NW56" s="16"/>
      <c r="NX56" s="16"/>
      <c r="NY56" s="16"/>
      <c r="NZ56" s="16"/>
      <c r="OA56" s="16"/>
      <c r="OB56" s="16"/>
      <c r="OC56" s="16"/>
      <c r="OD56" s="16"/>
      <c r="OE56" s="16"/>
      <c r="OF56" s="16"/>
      <c r="OG56" s="16"/>
      <c r="OH56" s="16"/>
      <c r="OI56" s="16"/>
      <c r="OJ56" s="16"/>
      <c r="OK56" s="16"/>
      <c r="OL56" s="16"/>
      <c r="OM56" s="16"/>
      <c r="ON56" s="16"/>
      <c r="OO56" s="16"/>
      <c r="OP56" s="16"/>
      <c r="OQ56" s="16"/>
      <c r="OR56" s="16"/>
      <c r="OS56" s="16"/>
      <c r="OT56" s="16"/>
      <c r="OU56" s="16"/>
      <c r="OV56" s="16"/>
      <c r="OW56" s="16"/>
      <c r="OX56" s="16"/>
      <c r="OY56" s="16"/>
      <c r="OZ56" s="16"/>
      <c r="PA56" s="16"/>
      <c r="PB56" s="16"/>
      <c r="PC56" s="16"/>
      <c r="PD56" s="16"/>
      <c r="PE56" s="16"/>
      <c r="PF56" s="16"/>
      <c r="PG56" s="16"/>
      <c r="PH56" s="16"/>
      <c r="PI56" s="16"/>
      <c r="PJ56" s="16"/>
      <c r="PK56" s="16"/>
      <c r="PL56" s="16"/>
      <c r="PM56" s="16"/>
      <c r="PN56" s="16"/>
      <c r="PO56" s="16"/>
      <c r="PP56" s="16"/>
      <c r="PQ56" s="16"/>
      <c r="PR56" s="16"/>
      <c r="PS56" s="16"/>
      <c r="PT56" s="16"/>
      <c r="PU56" s="16"/>
      <c r="PV56" s="16"/>
      <c r="PW56" s="16"/>
      <c r="PX56" s="16"/>
      <c r="PY56" s="16"/>
      <c r="PZ56" s="16"/>
      <c r="QA56" s="16"/>
      <c r="QB56" s="16"/>
      <c r="QC56" s="16"/>
      <c r="QD56" s="16"/>
      <c r="QE56" s="16"/>
      <c r="QF56" s="16"/>
      <c r="QG56" s="16"/>
      <c r="QH56" s="16"/>
      <c r="QI56" s="16"/>
      <c r="QJ56" s="16"/>
      <c r="QK56" s="16"/>
      <c r="QL56" s="16"/>
      <c r="QM56" s="16"/>
      <c r="QN56" s="16"/>
      <c r="QO56" s="16"/>
      <c r="QP56" s="16"/>
      <c r="QQ56" s="16"/>
      <c r="QR56" s="16"/>
      <c r="QS56" s="16"/>
      <c r="QT56" s="16"/>
      <c r="QU56" s="16"/>
      <c r="QV56" s="16"/>
      <c r="QW56" s="16"/>
      <c r="QX56" s="16"/>
      <c r="QY56" s="16"/>
      <c r="QZ56" s="16"/>
      <c r="RA56" s="16"/>
      <c r="RB56" s="16"/>
      <c r="RC56" s="16"/>
      <c r="RD56" s="16"/>
      <c r="RE56" s="16"/>
      <c r="RF56" s="16"/>
      <c r="RG56" s="16"/>
      <c r="RH56" s="16"/>
      <c r="RI56" s="16"/>
      <c r="RJ56" s="16"/>
      <c r="RK56" s="16"/>
      <c r="RL56" s="16"/>
      <c r="RM56" s="16"/>
      <c r="RN56" s="16"/>
      <c r="RO56" s="16"/>
      <c r="RP56" s="16"/>
      <c r="RQ56" s="16"/>
      <c r="RR56" s="16"/>
      <c r="RS56" s="16"/>
      <c r="RT56" s="16"/>
      <c r="RU56" s="16"/>
      <c r="RV56" s="16"/>
      <c r="RW56" s="16"/>
      <c r="RX56" s="16"/>
      <c r="RY56" s="16"/>
      <c r="RZ56" s="16"/>
      <c r="SA56" s="16"/>
      <c r="SB56" s="16"/>
      <c r="SC56" s="16"/>
      <c r="SD56" s="16"/>
      <c r="SE56" s="16"/>
      <c r="SF56" s="16"/>
      <c r="SG56" s="16"/>
      <c r="SH56" s="16"/>
      <c r="SI56" s="16"/>
      <c r="SJ56" s="16"/>
      <c r="SK56" s="16"/>
      <c r="SL56" s="16"/>
      <c r="SM56" s="16"/>
      <c r="SN56" s="16"/>
      <c r="SO56" s="16"/>
      <c r="SP56" s="16"/>
      <c r="SQ56" s="16"/>
      <c r="SR56" s="16"/>
      <c r="SS56" s="16"/>
      <c r="ST56" s="16"/>
      <c r="SU56" s="16"/>
      <c r="SV56" s="16"/>
      <c r="SW56" s="16"/>
      <c r="SX56" s="16"/>
      <c r="SY56" s="16"/>
      <c r="SZ56" s="16"/>
      <c r="TA56" s="16"/>
      <c r="TB56" s="16"/>
      <c r="TC56" s="16"/>
      <c r="TD56" s="16"/>
      <c r="TE56" s="16"/>
      <c r="TF56" s="16"/>
      <c r="TG56" s="16"/>
      <c r="TH56" s="16"/>
      <c r="TI56" s="16"/>
      <c r="TJ56" s="16"/>
      <c r="TK56" s="16"/>
      <c r="TL56" s="16"/>
      <c r="TM56" s="16"/>
      <c r="TN56" s="16"/>
      <c r="TO56" s="16"/>
      <c r="TP56" s="16"/>
      <c r="TQ56" s="16"/>
      <c r="TR56" s="16"/>
      <c r="TS56" s="16"/>
      <c r="TT56" s="16"/>
      <c r="TU56" s="16"/>
      <c r="TV56" s="16"/>
      <c r="TW56" s="16"/>
      <c r="TX56" s="16"/>
      <c r="TY56" s="16"/>
      <c r="TZ56" s="16"/>
      <c r="UA56" s="16"/>
      <c r="UB56" s="16"/>
      <c r="UC56" s="16"/>
      <c r="UD56" s="16"/>
      <c r="UE56" s="16"/>
      <c r="UF56" s="16"/>
      <c r="UG56" s="16"/>
      <c r="UH56" s="16"/>
      <c r="UI56" s="16"/>
      <c r="UJ56" s="16"/>
      <c r="UK56" s="16"/>
      <c r="UL56" s="16"/>
      <c r="UM56" s="16"/>
      <c r="UN56" s="16"/>
      <c r="UO56" s="16"/>
      <c r="UP56" s="16"/>
      <c r="UQ56" s="16"/>
      <c r="UR56" s="16"/>
      <c r="US56" s="16"/>
      <c r="UT56" s="16"/>
      <c r="UU56" s="16"/>
      <c r="UV56" s="16"/>
      <c r="UW56" s="16"/>
      <c r="UX56" s="16"/>
      <c r="UY56" s="16"/>
      <c r="UZ56" s="16"/>
      <c r="VA56" s="16"/>
      <c r="VB56" s="16"/>
      <c r="VC56" s="16"/>
      <c r="VD56" s="16"/>
      <c r="VE56" s="16"/>
      <c r="VF56" s="16"/>
      <c r="VG56" s="16"/>
      <c r="VH56" s="16"/>
      <c r="VI56" s="16"/>
      <c r="VJ56" s="16"/>
      <c r="VK56" s="16"/>
      <c r="VL56" s="16"/>
      <c r="VM56" s="16"/>
      <c r="VN56" s="16"/>
      <c r="VO56" s="16"/>
      <c r="VP56" s="16"/>
      <c r="VQ56" s="16"/>
      <c r="VR56" s="16"/>
      <c r="VS56" s="16"/>
      <c r="VT56" s="16"/>
      <c r="VU56" s="16"/>
      <c r="VV56" s="16"/>
      <c r="VW56" s="16"/>
      <c r="VX56" s="16"/>
      <c r="VY56" s="16"/>
      <c r="VZ56" s="16"/>
      <c r="WA56" s="16"/>
      <c r="WB56" s="16"/>
      <c r="WC56" s="16"/>
      <c r="WD56" s="16"/>
      <c r="WE56" s="16"/>
      <c r="WF56" s="16"/>
      <c r="WG56" s="16"/>
      <c r="WH56" s="16"/>
      <c r="WI56" s="16"/>
      <c r="WJ56" s="16"/>
      <c r="WK56" s="16"/>
      <c r="WL56" s="16"/>
      <c r="WM56" s="16"/>
      <c r="WN56" s="16"/>
      <c r="WO56" s="16"/>
      <c r="WP56" s="16"/>
      <c r="WQ56" s="16"/>
      <c r="WR56" s="16"/>
      <c r="WS56" s="16"/>
      <c r="WT56" s="16"/>
      <c r="WU56" s="16"/>
      <c r="WV56" s="16"/>
      <c r="WW56" s="16"/>
      <c r="WX56" s="16"/>
      <c r="WY56" s="16"/>
      <c r="WZ56" s="16"/>
      <c r="XA56" s="16"/>
      <c r="XB56" s="16"/>
      <c r="XC56" s="16"/>
      <c r="XD56" s="16"/>
      <c r="XE56" s="16"/>
      <c r="XF56" s="16"/>
      <c r="XG56" s="16"/>
      <c r="XH56" s="16"/>
      <c r="XI56" s="16"/>
      <c r="XJ56" s="16"/>
      <c r="XK56" s="16"/>
      <c r="XL56" s="16"/>
      <c r="XM56" s="16"/>
      <c r="XN56" s="16"/>
      <c r="XO56" s="16"/>
      <c r="XP56" s="16"/>
      <c r="XQ56" s="16"/>
      <c r="XR56" s="16"/>
      <c r="XS56" s="16"/>
      <c r="XT56" s="16"/>
      <c r="XU56" s="16"/>
      <c r="XV56" s="16"/>
      <c r="XW56" s="16"/>
      <c r="XX56" s="16"/>
      <c r="XY56" s="16"/>
      <c r="XZ56" s="16"/>
      <c r="YA56" s="16"/>
      <c r="YB56" s="16"/>
      <c r="YC56" s="16"/>
      <c r="YD56" s="16"/>
      <c r="YE56" s="16"/>
      <c r="YF56" s="16"/>
      <c r="YG56" s="16"/>
      <c r="YH56" s="16"/>
      <c r="YI56" s="16"/>
      <c r="YJ56" s="16"/>
      <c r="YK56" s="16"/>
      <c r="YL56" s="16"/>
      <c r="YM56" s="16"/>
      <c r="YN56" s="16"/>
      <c r="YO56" s="16"/>
      <c r="YP56" s="16"/>
      <c r="YQ56" s="16"/>
      <c r="YR56" s="16"/>
      <c r="YS56" s="16"/>
      <c r="YT56" s="16"/>
      <c r="YU56" s="16"/>
      <c r="YV56" s="16"/>
      <c r="YW56" s="16"/>
      <c r="YX56" s="16"/>
      <c r="YY56" s="16"/>
      <c r="YZ56" s="16"/>
      <c r="ZA56" s="16"/>
      <c r="ZB56" s="16"/>
      <c r="ZC56" s="16"/>
      <c r="ZD56" s="16"/>
      <c r="ZE56" s="16"/>
      <c r="ZF56" s="16"/>
      <c r="ZG56" s="16"/>
      <c r="ZH56" s="16"/>
      <c r="ZI56" s="16"/>
      <c r="ZJ56" s="16"/>
      <c r="ZK56" s="16"/>
      <c r="ZL56" s="16"/>
      <c r="ZM56" s="16"/>
      <c r="ZN56" s="16"/>
      <c r="ZO56" s="16"/>
      <c r="ZP56" s="16"/>
      <c r="ZQ56" s="16"/>
      <c r="ZR56" s="16"/>
      <c r="ZS56" s="16"/>
      <c r="ZT56" s="16"/>
      <c r="ZU56" s="16"/>
      <c r="ZV56" s="16"/>
      <c r="ZW56" s="16"/>
      <c r="ZX56" s="16"/>
      <c r="ZY56" s="16"/>
      <c r="ZZ56" s="16"/>
      <c r="AAA56" s="16"/>
      <c r="AAB56" s="16"/>
      <c r="AAC56" s="16"/>
      <c r="AAD56" s="16"/>
      <c r="AAE56" s="16"/>
      <c r="AAF56" s="16"/>
      <c r="AAG56" s="16"/>
      <c r="AAH56" s="16"/>
      <c r="AAI56" s="16"/>
      <c r="AAJ56" s="16"/>
      <c r="AAK56" s="16"/>
      <c r="AAL56" s="16"/>
      <c r="AAM56" s="16"/>
      <c r="AAN56" s="16"/>
      <c r="AAO56" s="16"/>
      <c r="AAP56" s="16"/>
      <c r="AAQ56" s="16"/>
      <c r="AAR56" s="16"/>
      <c r="AAS56" s="16"/>
      <c r="AAT56" s="16"/>
      <c r="AAU56" s="16"/>
      <c r="AAV56" s="16"/>
      <c r="AAW56" s="16"/>
      <c r="AAX56" s="16"/>
      <c r="AAY56" s="16"/>
      <c r="AAZ56" s="16"/>
      <c r="ABA56" s="16"/>
      <c r="ABB56" s="16"/>
      <c r="ABC56" s="16"/>
      <c r="ABD56" s="16"/>
      <c r="ABE56" s="16"/>
      <c r="ABF56" s="16"/>
      <c r="ABG56" s="16"/>
      <c r="ABH56" s="16"/>
      <c r="ABI56" s="16"/>
      <c r="ABJ56" s="16"/>
      <c r="ABK56" s="16"/>
      <c r="ABL56" s="16"/>
      <c r="ABM56" s="16"/>
      <c r="ABN56" s="16"/>
      <c r="ABO56" s="16"/>
      <c r="ABP56" s="16"/>
      <c r="ABQ56" s="16"/>
      <c r="ABR56" s="16"/>
      <c r="ABS56" s="16"/>
      <c r="ABT56" s="16"/>
      <c r="ABU56" s="16"/>
      <c r="ABV56" s="16"/>
      <c r="ABW56" s="16"/>
      <c r="ABX56" s="16"/>
      <c r="ABY56" s="16"/>
      <c r="ABZ56" s="16"/>
      <c r="ACA56" s="16"/>
      <c r="ACB56" s="16"/>
      <c r="ACC56" s="16"/>
      <c r="ACD56" s="16"/>
      <c r="ACE56" s="16"/>
      <c r="ACF56" s="16"/>
      <c r="ACG56" s="16"/>
      <c r="ACH56" s="16"/>
      <c r="ACI56" s="16"/>
      <c r="ACJ56" s="16"/>
      <c r="ACK56" s="16"/>
      <c r="ACL56" s="16"/>
      <c r="ACM56" s="16"/>
      <c r="ACN56" s="16"/>
      <c r="ACO56" s="16"/>
      <c r="ACP56" s="16"/>
      <c r="ACQ56" s="16"/>
      <c r="ACR56" s="16"/>
      <c r="ACS56" s="16"/>
      <c r="ACT56" s="16"/>
      <c r="ACU56" s="16"/>
      <c r="ACV56" s="16"/>
      <c r="ACW56" s="16"/>
      <c r="ACX56" s="16"/>
      <c r="ACY56" s="16"/>
      <c r="ACZ56" s="16"/>
      <c r="ADA56" s="16"/>
      <c r="ADB56" s="16"/>
      <c r="ADC56" s="16"/>
      <c r="ADD56" s="16"/>
      <c r="ADE56" s="16"/>
      <c r="ADF56" s="16"/>
      <c r="ADG56" s="16"/>
      <c r="ADH56" s="16"/>
      <c r="ADI56" s="16"/>
      <c r="ADJ56" s="16"/>
      <c r="ADK56" s="16"/>
      <c r="ADL56" s="16"/>
      <c r="ADM56" s="16"/>
      <c r="ADN56" s="16"/>
      <c r="ADO56" s="16"/>
      <c r="ADP56" s="16"/>
      <c r="ADQ56" s="16"/>
      <c r="ADR56" s="16"/>
      <c r="ADS56" s="16"/>
      <c r="ADT56" s="16"/>
      <c r="ADU56" s="16"/>
      <c r="ADV56" s="16"/>
      <c r="ADW56" s="16"/>
      <c r="ADX56" s="16"/>
      <c r="ADY56" s="16"/>
      <c r="ADZ56" s="16"/>
      <c r="AEA56" s="16"/>
      <c r="AEB56" s="16"/>
      <c r="AEC56" s="16"/>
      <c r="AED56" s="16"/>
      <c r="AEE56" s="16"/>
      <c r="AEF56" s="16"/>
      <c r="AEG56" s="16"/>
      <c r="AEH56" s="16"/>
      <c r="AEI56" s="16"/>
      <c r="AEJ56" s="16"/>
      <c r="AEK56" s="16"/>
      <c r="AEL56" s="16"/>
      <c r="AEM56" s="16"/>
      <c r="AEN56" s="16"/>
      <c r="AEO56" s="16"/>
      <c r="AEP56" s="16"/>
      <c r="AEQ56" s="16"/>
      <c r="AER56" s="16"/>
      <c r="AES56" s="16"/>
      <c r="AET56" s="16"/>
      <c r="AEU56" s="16"/>
      <c r="AEV56" s="16"/>
      <c r="AEW56" s="16"/>
      <c r="AEX56" s="16"/>
      <c r="AEY56" s="16"/>
      <c r="AEZ56" s="16"/>
      <c r="AFA56" s="16"/>
      <c r="AFB56" s="16"/>
      <c r="AFC56" s="16"/>
      <c r="AFD56" s="16"/>
      <c r="AFE56" s="16"/>
      <c r="AFF56" s="16"/>
      <c r="AFG56" s="16"/>
      <c r="AFH56" s="16"/>
      <c r="AFI56" s="16"/>
      <c r="AFJ56" s="16"/>
      <c r="AFK56" s="16"/>
      <c r="AFL56" s="16"/>
      <c r="AFM56" s="16"/>
      <c r="AFN56" s="16"/>
      <c r="AFO56" s="16"/>
      <c r="AFP56" s="16"/>
      <c r="AFQ56" s="16"/>
      <c r="AFR56" s="16"/>
      <c r="AFS56" s="16"/>
      <c r="AFT56" s="16"/>
      <c r="AFU56" s="16"/>
      <c r="AFV56" s="16"/>
      <c r="AFW56" s="16"/>
      <c r="AFX56" s="16"/>
      <c r="AFY56" s="16"/>
      <c r="AFZ56" s="16"/>
      <c r="AGA56" s="16"/>
      <c r="AGB56" s="16"/>
      <c r="AGC56" s="16"/>
      <c r="AGD56" s="16"/>
      <c r="AGE56" s="16"/>
      <c r="AGF56" s="16"/>
      <c r="AGG56" s="16"/>
      <c r="AGH56" s="16"/>
      <c r="AGI56" s="16"/>
      <c r="AGJ56" s="16"/>
      <c r="AGK56" s="16"/>
      <c r="AGL56" s="16"/>
      <c r="AGM56" s="16"/>
      <c r="AGN56" s="16"/>
      <c r="AGO56" s="16"/>
      <c r="AGP56" s="16"/>
      <c r="AGQ56" s="16"/>
      <c r="AGR56" s="16"/>
      <c r="AGS56" s="16"/>
      <c r="AGT56" s="16"/>
      <c r="AGU56" s="16"/>
      <c r="AGV56" s="16"/>
      <c r="AGW56" s="16"/>
      <c r="AGX56" s="16"/>
      <c r="AGY56" s="16"/>
      <c r="AGZ56" s="16"/>
      <c r="AHA56" s="16"/>
      <c r="AHB56" s="16"/>
      <c r="AHC56" s="16"/>
      <c r="AHD56" s="16"/>
      <c r="AHE56" s="16"/>
      <c r="AHF56" s="16"/>
      <c r="AHG56" s="16"/>
      <c r="AHH56" s="16"/>
      <c r="AHI56" s="16"/>
      <c r="AHJ56" s="16"/>
      <c r="AHK56" s="16"/>
      <c r="AHL56" s="16"/>
      <c r="AHM56" s="16"/>
      <c r="AHN56" s="16"/>
      <c r="AHO56" s="16"/>
      <c r="AHP56" s="16"/>
      <c r="AHQ56" s="16"/>
      <c r="AHR56" s="16"/>
      <c r="AHS56" s="16"/>
      <c r="AHT56" s="16"/>
      <c r="AHU56" s="16"/>
      <c r="AHV56" s="16"/>
      <c r="AHW56" s="16"/>
      <c r="AHX56" s="16"/>
      <c r="AHY56" s="16"/>
      <c r="AHZ56" s="16"/>
      <c r="AIA56" s="16"/>
      <c r="AIB56" s="16"/>
      <c r="AIC56" s="16"/>
      <c r="AID56" s="16"/>
      <c r="AIE56" s="16"/>
      <c r="AIF56" s="16"/>
      <c r="AIG56" s="16"/>
      <c r="AIH56" s="16"/>
      <c r="AII56" s="16"/>
      <c r="AIJ56" s="16"/>
      <c r="AIK56" s="16"/>
      <c r="AIL56" s="16"/>
      <c r="AIM56" s="16"/>
      <c r="AIN56" s="16"/>
      <c r="AIO56" s="16"/>
      <c r="AIP56" s="16"/>
      <c r="AIQ56" s="16"/>
      <c r="AIR56" s="16"/>
      <c r="AIS56" s="16"/>
      <c r="AIT56" s="16"/>
      <c r="AIU56" s="16"/>
      <c r="AIV56" s="16"/>
      <c r="AIW56" s="16"/>
      <c r="AIX56" s="16"/>
      <c r="AIY56" s="16"/>
      <c r="AIZ56" s="16"/>
      <c r="AJA56" s="16"/>
      <c r="AJB56" s="16"/>
      <c r="AJC56" s="16"/>
      <c r="AJD56" s="16"/>
      <c r="AJE56" s="16"/>
      <c r="AJF56" s="16"/>
      <c r="AJG56" s="16"/>
      <c r="AJH56" s="16"/>
      <c r="AJI56" s="16"/>
      <c r="AJJ56" s="16"/>
      <c r="AJK56" s="16"/>
      <c r="AJL56" s="16"/>
      <c r="AJM56" s="16"/>
      <c r="AJN56" s="16"/>
      <c r="AJO56" s="16"/>
      <c r="AJP56" s="16"/>
      <c r="AJQ56" s="16"/>
      <c r="AJR56" s="16"/>
      <c r="AJS56" s="16"/>
      <c r="AJT56" s="16"/>
      <c r="AJU56" s="16"/>
      <c r="AJV56" s="16"/>
      <c r="AJW56" s="16"/>
      <c r="AJX56" s="16"/>
      <c r="AJY56" s="16"/>
      <c r="AJZ56" s="16"/>
      <c r="AKA56" s="16"/>
      <c r="AKB56" s="16"/>
      <c r="AKC56" s="16"/>
      <c r="AKD56" s="16"/>
      <c r="AKE56" s="16"/>
      <c r="AKF56" s="16"/>
      <c r="AKG56" s="16"/>
      <c r="AKH56" s="16"/>
      <c r="AKI56" s="16"/>
      <c r="AKJ56" s="16"/>
      <c r="AKK56" s="16"/>
      <c r="AKL56" s="16"/>
      <c r="AKM56" s="16"/>
      <c r="AKN56" s="16"/>
      <c r="AKO56" s="16"/>
      <c r="AKP56" s="16"/>
      <c r="AKQ56" s="16"/>
      <c r="AKR56" s="16"/>
      <c r="AKS56" s="16"/>
      <c r="AKT56" s="16"/>
      <c r="AKU56" s="16"/>
      <c r="AKV56" s="16"/>
      <c r="AKW56" s="16"/>
      <c r="AKX56" s="16"/>
      <c r="AKY56" s="16"/>
      <c r="AKZ56" s="16"/>
      <c r="ALA56" s="16"/>
      <c r="ALB56" s="16"/>
      <c r="ALC56" s="16"/>
      <c r="ALD56" s="16"/>
      <c r="ALE56" s="16"/>
      <c r="ALF56" s="16"/>
      <c r="ALG56" s="16"/>
      <c r="ALH56" s="16"/>
      <c r="ALI56" s="16"/>
      <c r="ALJ56" s="16"/>
      <c r="ALK56" s="16"/>
      <c r="ALL56" s="16"/>
    </row>
    <row r="57" spans="1:1000" customFormat="1" ht="12.75" x14ac:dyDescent="0.2">
      <c r="A57" s="41" t="str">
        <f ca="1">IF(_xll.TM1RPTELLEV($H$40,$H57)=0,"Root",IF(OR(_xll.ELLEV($B$10,$H57)=0,_xll.TM1RPTELLEV($H$40,$H57)+1&gt;=VALUE($L$29)),"Base","Default"))</f>
        <v>Base</v>
      </c>
      <c r="B57" s="16"/>
      <c r="C57" s="16" t="str">
        <f ca="1">_xll.DBRW($G$16,$H57,C$38)</f>
        <v>1</v>
      </c>
      <c r="D57" s="16">
        <f ca="1">_xll.DBRW($D$16,E$7,$H$33,$E$9,$H57,$D$11,$H$34,$D$38)</f>
        <v>0</v>
      </c>
      <c r="E57" s="25">
        <f ca="1">_xll.DBRW($E$16,E$7,$H$33,$E$9,$H57,$D$11,E$38,E$12,E$13)</f>
        <v>0</v>
      </c>
      <c r="F57" s="22"/>
      <c r="G57" s="89" t="str">
        <f ca="1">_xll.DBRW($G$16,$H57,G$13)&amp;IF(_xll.ELLEV($B$10,$H57)&lt;&gt;0,"",IF($D57&lt;&gt;0,"Annual",IF($E57&lt;&gt;0,"LID","")))</f>
        <v/>
      </c>
      <c r="H57" s="118" t="s">
        <v>159</v>
      </c>
      <c r="I57" s="91">
        <f ca="1">_xll.DBRW($B$16,I$7,$H$33,$D$9,$H57,$D$11,I$12,I$13)</f>
        <v>29383.434882317772</v>
      </c>
      <c r="J57" s="91">
        <f ca="1">_xll.DBRW($B$16,J$7,$H$33,$D$9,$H57,$D$11,J$12,J$13)</f>
        <v>31899.82556674294</v>
      </c>
      <c r="K57" s="91">
        <f ca="1">_xll.DBRW($B$16,K$7,$H$33,$D$9,$H57,$D$11,K$12,K$13)</f>
        <v>31954.398219450981</v>
      </c>
      <c r="L57" s="91">
        <f ca="1">_xll.DBRW($B$16,L$7,$H$33,$D$9,$H57,$D$11,L$12,L$13)</f>
        <v>34000.174085365419</v>
      </c>
      <c r="M57" s="91">
        <f ca="1">_xll.DBRW($B$16,M$7,$H$33,$D$9,$H57,$D$11,M$12,M$13)</f>
        <v>37857.28623047733</v>
      </c>
      <c r="N57" s="91">
        <f ca="1">_xll.DBRW($B$16,N$7,$H$33,$D$9,$H57,$D$11,N$12,N$13)</f>
        <v>38925.97283891336</v>
      </c>
      <c r="O57" s="91">
        <f ca="1">_xll.DBRW($B$16,O$7,$H$33,$D$9,$H57,$D$11,O$12,O$13)</f>
        <v>39107.166928440027</v>
      </c>
      <c r="P57" s="91">
        <f ca="1">_xll.DBRW($B$16,P$7,$H$33,$D$9,$H57,$D$11,P$12,P$13)</f>
        <v>40133.988929176339</v>
      </c>
      <c r="Q57" s="91">
        <f ca="1">_xll.DBRW($B$16,Q$7,$H$33,$D$9,$H57,$D$11,Q$12,Q$13)</f>
        <v>40214.820198082452</v>
      </c>
      <c r="R57" s="91">
        <f ca="1">_xll.DBRW($B$16,R$7,$H$33,$D$9,$H57,$D$11,R$12,R$13)</f>
        <v>40682.844983578558</v>
      </c>
      <c r="S57" s="91">
        <f ca="1">_xll.DBRW($B$16,S$7,$H$33,$D$9,$H57,$D$11,S$12,S$13)</f>
        <v>41720.029330401892</v>
      </c>
      <c r="T57" s="91">
        <f ca="1">_xll.DBRW($B$16,T$7,$H$33,$D$9,$H57,$D$11,T$12,T$13)</f>
        <v>42160.752338026592</v>
      </c>
      <c r="U57" s="91">
        <f ca="1">_xll.DBRW($B$16,U$7,$H$33,$D$9,$H57,$D$11,U$12,U$13)</f>
        <v>42939.069821477402</v>
      </c>
      <c r="V57" s="16"/>
      <c r="W57" s="92" t="str">
        <f ca="1">_xll.DBRW($B$16,W$7,$H$33,$D$9,$H57,$D$11,W$12,W$13)</f>
        <v>*KEY_ERR</v>
      </c>
      <c r="X57" s="93" t="e">
        <f t="shared" ca="1" si="6"/>
        <v>#VALUE!</v>
      </c>
      <c r="Y57" s="16"/>
      <c r="Z57" s="92" t="str">
        <f ca="1">_xll.DBRW($B$16,Z$7,$H$33,$D$9,$H57,$D$11,Z$12,Z$13)</f>
        <v>*KEY_ERR</v>
      </c>
      <c r="AA57" s="93" t="e">
        <f t="shared" ca="1" si="7"/>
        <v>#VALUE!</v>
      </c>
      <c r="AB57" s="16"/>
      <c r="AC57" s="111" t="str">
        <f ca="1">_xll.DBRW($B$16,AC$7,$H$33,$D$9,$H57,$D$11,AC$12,AC$13)</f>
        <v>*KEY_ERR</v>
      </c>
      <c r="AD57" s="111" t="str">
        <f ca="1">_xll.DBRW($B$16,AD$7,$H$33,$D$9,$H57,$D$11,AD$12,AD$13)</f>
        <v>*KEY_ERR</v>
      </c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6"/>
      <c r="EJ57" s="16"/>
      <c r="EK57" s="16"/>
      <c r="EL57" s="16"/>
      <c r="EM57" s="16"/>
      <c r="EN57" s="16"/>
      <c r="EO57" s="16"/>
      <c r="EP57" s="16"/>
      <c r="EQ57" s="16"/>
      <c r="ER57" s="16"/>
      <c r="ES57" s="16"/>
      <c r="ET57" s="16"/>
      <c r="EU57" s="16"/>
      <c r="EV57" s="16"/>
      <c r="EW57" s="16"/>
      <c r="EX57" s="16"/>
      <c r="EY57" s="16"/>
      <c r="EZ57" s="16"/>
      <c r="FA57" s="16"/>
      <c r="FB57" s="16"/>
      <c r="FC57" s="16"/>
      <c r="FD57" s="16"/>
      <c r="FE57" s="16"/>
      <c r="FF57" s="16"/>
      <c r="FG57" s="16"/>
      <c r="FH57" s="16"/>
      <c r="FI57" s="16"/>
      <c r="FJ57" s="16"/>
      <c r="FK57" s="16"/>
      <c r="FL57" s="16"/>
      <c r="FM57" s="16"/>
      <c r="FN57" s="16"/>
      <c r="FO57" s="16"/>
      <c r="FP57" s="16"/>
      <c r="FQ57" s="16"/>
      <c r="FR57" s="16"/>
      <c r="FS57" s="16"/>
      <c r="FT57" s="16"/>
      <c r="FU57" s="16"/>
      <c r="FV57" s="16"/>
      <c r="FW57" s="16"/>
      <c r="FX57" s="16"/>
      <c r="FY57" s="16"/>
      <c r="FZ57" s="16"/>
      <c r="GA57" s="16"/>
      <c r="GB57" s="16"/>
      <c r="GC57" s="16"/>
      <c r="GD57" s="16"/>
      <c r="GE57" s="16"/>
      <c r="GF57" s="16"/>
      <c r="GG57" s="16"/>
      <c r="GH57" s="16"/>
      <c r="GI57" s="16"/>
      <c r="GJ57" s="16"/>
      <c r="GK57" s="16"/>
      <c r="GL57" s="16"/>
      <c r="GM57" s="16"/>
      <c r="GN57" s="16"/>
      <c r="GO57" s="16"/>
      <c r="GP57" s="16"/>
      <c r="GQ57" s="16"/>
      <c r="GR57" s="16"/>
      <c r="GS57" s="16"/>
      <c r="GT57" s="16"/>
      <c r="GU57" s="16"/>
      <c r="GV57" s="16"/>
      <c r="GW57" s="16"/>
      <c r="GX57" s="16"/>
      <c r="GY57" s="16"/>
      <c r="GZ57" s="16"/>
      <c r="HA57" s="16"/>
      <c r="HB57" s="16"/>
      <c r="HC57" s="16"/>
      <c r="HD57" s="16"/>
      <c r="HE57" s="16"/>
      <c r="HF57" s="16"/>
      <c r="HG57" s="16"/>
      <c r="HH57" s="16"/>
      <c r="HI57" s="16"/>
      <c r="HJ57" s="16"/>
      <c r="HK57" s="16"/>
      <c r="HL57" s="16"/>
      <c r="HM57" s="16"/>
      <c r="HN57" s="16"/>
      <c r="HO57" s="16"/>
      <c r="HP57" s="16"/>
      <c r="HQ57" s="16"/>
      <c r="HR57" s="16"/>
      <c r="HS57" s="16"/>
      <c r="HT57" s="16"/>
      <c r="HU57" s="16"/>
      <c r="HV57" s="16"/>
      <c r="HW57" s="16"/>
      <c r="HX57" s="16"/>
      <c r="HY57" s="16"/>
      <c r="HZ57" s="16"/>
      <c r="IA57" s="16"/>
      <c r="IB57" s="16"/>
      <c r="IC57" s="16"/>
      <c r="ID57" s="16"/>
      <c r="IE57" s="16"/>
      <c r="IF57" s="16"/>
      <c r="IG57" s="16"/>
      <c r="IH57" s="16"/>
      <c r="II57" s="16"/>
      <c r="IJ57" s="16"/>
      <c r="IK57" s="16"/>
      <c r="IL57" s="16"/>
      <c r="IM57" s="16"/>
      <c r="IN57" s="16"/>
      <c r="IO57" s="16"/>
      <c r="IP57" s="16"/>
      <c r="IQ57" s="16"/>
      <c r="IR57" s="16"/>
      <c r="IS57" s="16"/>
      <c r="IT57" s="16"/>
      <c r="IU57" s="16"/>
      <c r="IV57" s="16"/>
      <c r="IW57" s="16"/>
      <c r="IX57" s="16"/>
      <c r="IY57" s="16"/>
      <c r="IZ57" s="16"/>
      <c r="JA57" s="16"/>
      <c r="JB57" s="16"/>
      <c r="JC57" s="16"/>
      <c r="JD57" s="16"/>
      <c r="JE57" s="16"/>
      <c r="JF57" s="16"/>
      <c r="JG57" s="16"/>
      <c r="JH57" s="16"/>
      <c r="JI57" s="16"/>
      <c r="JJ57" s="16"/>
      <c r="JK57" s="16"/>
      <c r="JL57" s="16"/>
      <c r="JM57" s="16"/>
      <c r="JN57" s="16"/>
      <c r="JO57" s="16"/>
      <c r="JP57" s="16"/>
      <c r="JQ57" s="16"/>
      <c r="JR57" s="16"/>
      <c r="JS57" s="16"/>
      <c r="JT57" s="16"/>
      <c r="JU57" s="16"/>
      <c r="JV57" s="16"/>
      <c r="JW57" s="16"/>
      <c r="JX57" s="16"/>
      <c r="JY57" s="16"/>
      <c r="JZ57" s="16"/>
      <c r="KA57" s="16"/>
      <c r="KB57" s="16"/>
      <c r="KC57" s="16"/>
      <c r="KD57" s="16"/>
      <c r="KE57" s="16"/>
      <c r="KF57" s="16"/>
      <c r="KG57" s="16"/>
      <c r="KH57" s="16"/>
      <c r="KI57" s="16"/>
      <c r="KJ57" s="16"/>
      <c r="KK57" s="16"/>
      <c r="KL57" s="16"/>
      <c r="KM57" s="16"/>
      <c r="KN57" s="16"/>
      <c r="KO57" s="16"/>
      <c r="KP57" s="16"/>
      <c r="KQ57" s="16"/>
      <c r="KR57" s="16"/>
      <c r="KS57" s="16"/>
      <c r="KT57" s="16"/>
      <c r="KU57" s="16"/>
      <c r="KV57" s="16"/>
      <c r="KW57" s="16"/>
      <c r="KX57" s="16"/>
      <c r="KY57" s="16"/>
      <c r="KZ57" s="16"/>
      <c r="LA57" s="16"/>
      <c r="LB57" s="16"/>
      <c r="LC57" s="16"/>
      <c r="LD57" s="16"/>
      <c r="LE57" s="16"/>
      <c r="LF57" s="16"/>
      <c r="LG57" s="16"/>
      <c r="LH57" s="16"/>
      <c r="LI57" s="16"/>
      <c r="LJ57" s="16"/>
      <c r="LK57" s="16"/>
      <c r="LL57" s="16"/>
      <c r="LM57" s="16"/>
      <c r="LN57" s="16"/>
      <c r="LO57" s="16"/>
      <c r="LP57" s="16"/>
      <c r="LQ57" s="16"/>
      <c r="LR57" s="16"/>
      <c r="LS57" s="16"/>
      <c r="LT57" s="16"/>
      <c r="LU57" s="16"/>
      <c r="LV57" s="16"/>
      <c r="LW57" s="16"/>
      <c r="LX57" s="16"/>
      <c r="LY57" s="16"/>
      <c r="LZ57" s="16"/>
      <c r="MA57" s="16"/>
      <c r="MB57" s="16"/>
      <c r="MC57" s="16"/>
      <c r="MD57" s="16"/>
      <c r="ME57" s="16"/>
      <c r="MF57" s="16"/>
      <c r="MG57" s="16"/>
      <c r="MH57" s="16"/>
      <c r="MI57" s="16"/>
      <c r="MJ57" s="16"/>
      <c r="MK57" s="16"/>
      <c r="ML57" s="16"/>
      <c r="MM57" s="16"/>
      <c r="MN57" s="16"/>
      <c r="MO57" s="16"/>
      <c r="MP57" s="16"/>
      <c r="MQ57" s="16"/>
      <c r="MR57" s="16"/>
      <c r="MS57" s="16"/>
      <c r="MT57" s="16"/>
      <c r="MU57" s="16"/>
      <c r="MV57" s="16"/>
      <c r="MW57" s="16"/>
      <c r="MX57" s="16"/>
      <c r="MY57" s="16"/>
      <c r="MZ57" s="16"/>
      <c r="NA57" s="16"/>
      <c r="NB57" s="16"/>
      <c r="NC57" s="16"/>
      <c r="ND57" s="16"/>
      <c r="NE57" s="16"/>
      <c r="NF57" s="16"/>
      <c r="NG57" s="16"/>
      <c r="NH57" s="16"/>
      <c r="NI57" s="16"/>
      <c r="NJ57" s="16"/>
      <c r="NK57" s="16"/>
      <c r="NL57" s="16"/>
      <c r="NM57" s="16"/>
      <c r="NN57" s="16"/>
      <c r="NO57" s="16"/>
      <c r="NP57" s="16"/>
      <c r="NQ57" s="16"/>
      <c r="NR57" s="16"/>
      <c r="NS57" s="16"/>
      <c r="NT57" s="16"/>
      <c r="NU57" s="16"/>
      <c r="NV57" s="16"/>
      <c r="NW57" s="16"/>
      <c r="NX57" s="16"/>
      <c r="NY57" s="16"/>
      <c r="NZ57" s="16"/>
      <c r="OA57" s="16"/>
      <c r="OB57" s="16"/>
      <c r="OC57" s="16"/>
      <c r="OD57" s="16"/>
      <c r="OE57" s="16"/>
      <c r="OF57" s="16"/>
      <c r="OG57" s="16"/>
      <c r="OH57" s="16"/>
      <c r="OI57" s="16"/>
      <c r="OJ57" s="16"/>
      <c r="OK57" s="16"/>
      <c r="OL57" s="16"/>
      <c r="OM57" s="16"/>
      <c r="ON57" s="16"/>
      <c r="OO57" s="16"/>
      <c r="OP57" s="16"/>
      <c r="OQ57" s="16"/>
      <c r="OR57" s="16"/>
      <c r="OS57" s="16"/>
      <c r="OT57" s="16"/>
      <c r="OU57" s="16"/>
      <c r="OV57" s="16"/>
      <c r="OW57" s="16"/>
      <c r="OX57" s="16"/>
      <c r="OY57" s="16"/>
      <c r="OZ57" s="16"/>
      <c r="PA57" s="16"/>
      <c r="PB57" s="16"/>
      <c r="PC57" s="16"/>
      <c r="PD57" s="16"/>
      <c r="PE57" s="16"/>
      <c r="PF57" s="16"/>
      <c r="PG57" s="16"/>
      <c r="PH57" s="16"/>
      <c r="PI57" s="16"/>
      <c r="PJ57" s="16"/>
      <c r="PK57" s="16"/>
      <c r="PL57" s="16"/>
      <c r="PM57" s="16"/>
      <c r="PN57" s="16"/>
      <c r="PO57" s="16"/>
      <c r="PP57" s="16"/>
      <c r="PQ57" s="16"/>
      <c r="PR57" s="16"/>
      <c r="PS57" s="16"/>
      <c r="PT57" s="16"/>
      <c r="PU57" s="16"/>
      <c r="PV57" s="16"/>
      <c r="PW57" s="16"/>
      <c r="PX57" s="16"/>
      <c r="PY57" s="16"/>
      <c r="PZ57" s="16"/>
      <c r="QA57" s="16"/>
      <c r="QB57" s="16"/>
      <c r="QC57" s="16"/>
      <c r="QD57" s="16"/>
      <c r="QE57" s="16"/>
      <c r="QF57" s="16"/>
      <c r="QG57" s="16"/>
      <c r="QH57" s="16"/>
      <c r="QI57" s="16"/>
      <c r="QJ57" s="16"/>
      <c r="QK57" s="16"/>
      <c r="QL57" s="16"/>
      <c r="QM57" s="16"/>
      <c r="QN57" s="16"/>
      <c r="QO57" s="16"/>
      <c r="QP57" s="16"/>
      <c r="QQ57" s="16"/>
      <c r="QR57" s="16"/>
      <c r="QS57" s="16"/>
      <c r="QT57" s="16"/>
      <c r="QU57" s="16"/>
      <c r="QV57" s="16"/>
      <c r="QW57" s="16"/>
      <c r="QX57" s="16"/>
      <c r="QY57" s="16"/>
      <c r="QZ57" s="16"/>
      <c r="RA57" s="16"/>
      <c r="RB57" s="16"/>
      <c r="RC57" s="16"/>
      <c r="RD57" s="16"/>
      <c r="RE57" s="16"/>
      <c r="RF57" s="16"/>
      <c r="RG57" s="16"/>
      <c r="RH57" s="16"/>
      <c r="RI57" s="16"/>
      <c r="RJ57" s="16"/>
      <c r="RK57" s="16"/>
      <c r="RL57" s="16"/>
      <c r="RM57" s="16"/>
      <c r="RN57" s="16"/>
      <c r="RO57" s="16"/>
      <c r="RP57" s="16"/>
      <c r="RQ57" s="16"/>
      <c r="RR57" s="16"/>
      <c r="RS57" s="16"/>
      <c r="RT57" s="16"/>
      <c r="RU57" s="16"/>
      <c r="RV57" s="16"/>
      <c r="RW57" s="16"/>
      <c r="RX57" s="16"/>
      <c r="RY57" s="16"/>
      <c r="RZ57" s="16"/>
      <c r="SA57" s="16"/>
      <c r="SB57" s="16"/>
      <c r="SC57" s="16"/>
      <c r="SD57" s="16"/>
      <c r="SE57" s="16"/>
      <c r="SF57" s="16"/>
      <c r="SG57" s="16"/>
      <c r="SH57" s="16"/>
      <c r="SI57" s="16"/>
      <c r="SJ57" s="16"/>
      <c r="SK57" s="16"/>
      <c r="SL57" s="16"/>
      <c r="SM57" s="16"/>
      <c r="SN57" s="16"/>
      <c r="SO57" s="16"/>
      <c r="SP57" s="16"/>
      <c r="SQ57" s="16"/>
      <c r="SR57" s="16"/>
      <c r="SS57" s="16"/>
      <c r="ST57" s="16"/>
      <c r="SU57" s="16"/>
      <c r="SV57" s="16"/>
      <c r="SW57" s="16"/>
      <c r="SX57" s="16"/>
      <c r="SY57" s="16"/>
      <c r="SZ57" s="16"/>
      <c r="TA57" s="16"/>
      <c r="TB57" s="16"/>
      <c r="TC57" s="16"/>
      <c r="TD57" s="16"/>
      <c r="TE57" s="16"/>
      <c r="TF57" s="16"/>
      <c r="TG57" s="16"/>
      <c r="TH57" s="16"/>
      <c r="TI57" s="16"/>
      <c r="TJ57" s="16"/>
      <c r="TK57" s="16"/>
      <c r="TL57" s="16"/>
      <c r="TM57" s="16"/>
      <c r="TN57" s="16"/>
      <c r="TO57" s="16"/>
      <c r="TP57" s="16"/>
      <c r="TQ57" s="16"/>
      <c r="TR57" s="16"/>
      <c r="TS57" s="16"/>
      <c r="TT57" s="16"/>
      <c r="TU57" s="16"/>
      <c r="TV57" s="16"/>
      <c r="TW57" s="16"/>
      <c r="TX57" s="16"/>
      <c r="TY57" s="16"/>
      <c r="TZ57" s="16"/>
      <c r="UA57" s="16"/>
      <c r="UB57" s="16"/>
      <c r="UC57" s="16"/>
      <c r="UD57" s="16"/>
      <c r="UE57" s="16"/>
      <c r="UF57" s="16"/>
      <c r="UG57" s="16"/>
      <c r="UH57" s="16"/>
      <c r="UI57" s="16"/>
      <c r="UJ57" s="16"/>
      <c r="UK57" s="16"/>
      <c r="UL57" s="16"/>
      <c r="UM57" s="16"/>
      <c r="UN57" s="16"/>
      <c r="UO57" s="16"/>
      <c r="UP57" s="16"/>
      <c r="UQ57" s="16"/>
      <c r="UR57" s="16"/>
      <c r="US57" s="16"/>
      <c r="UT57" s="16"/>
      <c r="UU57" s="16"/>
      <c r="UV57" s="16"/>
      <c r="UW57" s="16"/>
      <c r="UX57" s="16"/>
      <c r="UY57" s="16"/>
      <c r="UZ57" s="16"/>
      <c r="VA57" s="16"/>
      <c r="VB57" s="16"/>
      <c r="VC57" s="16"/>
      <c r="VD57" s="16"/>
      <c r="VE57" s="16"/>
      <c r="VF57" s="16"/>
      <c r="VG57" s="16"/>
      <c r="VH57" s="16"/>
      <c r="VI57" s="16"/>
      <c r="VJ57" s="16"/>
      <c r="VK57" s="16"/>
      <c r="VL57" s="16"/>
      <c r="VM57" s="16"/>
      <c r="VN57" s="16"/>
      <c r="VO57" s="16"/>
      <c r="VP57" s="16"/>
      <c r="VQ57" s="16"/>
      <c r="VR57" s="16"/>
      <c r="VS57" s="16"/>
      <c r="VT57" s="16"/>
      <c r="VU57" s="16"/>
      <c r="VV57" s="16"/>
      <c r="VW57" s="16"/>
      <c r="VX57" s="16"/>
      <c r="VY57" s="16"/>
      <c r="VZ57" s="16"/>
      <c r="WA57" s="16"/>
      <c r="WB57" s="16"/>
      <c r="WC57" s="16"/>
      <c r="WD57" s="16"/>
      <c r="WE57" s="16"/>
      <c r="WF57" s="16"/>
      <c r="WG57" s="16"/>
      <c r="WH57" s="16"/>
      <c r="WI57" s="16"/>
      <c r="WJ57" s="16"/>
      <c r="WK57" s="16"/>
      <c r="WL57" s="16"/>
      <c r="WM57" s="16"/>
      <c r="WN57" s="16"/>
      <c r="WO57" s="16"/>
      <c r="WP57" s="16"/>
      <c r="WQ57" s="16"/>
      <c r="WR57" s="16"/>
      <c r="WS57" s="16"/>
      <c r="WT57" s="16"/>
      <c r="WU57" s="16"/>
      <c r="WV57" s="16"/>
      <c r="WW57" s="16"/>
      <c r="WX57" s="16"/>
      <c r="WY57" s="16"/>
      <c r="WZ57" s="16"/>
      <c r="XA57" s="16"/>
      <c r="XB57" s="16"/>
      <c r="XC57" s="16"/>
      <c r="XD57" s="16"/>
      <c r="XE57" s="16"/>
      <c r="XF57" s="16"/>
      <c r="XG57" s="16"/>
      <c r="XH57" s="16"/>
      <c r="XI57" s="16"/>
      <c r="XJ57" s="16"/>
      <c r="XK57" s="16"/>
      <c r="XL57" s="16"/>
      <c r="XM57" s="16"/>
      <c r="XN57" s="16"/>
      <c r="XO57" s="16"/>
      <c r="XP57" s="16"/>
      <c r="XQ57" s="16"/>
      <c r="XR57" s="16"/>
      <c r="XS57" s="16"/>
      <c r="XT57" s="16"/>
      <c r="XU57" s="16"/>
      <c r="XV57" s="16"/>
      <c r="XW57" s="16"/>
      <c r="XX57" s="16"/>
      <c r="XY57" s="16"/>
      <c r="XZ57" s="16"/>
      <c r="YA57" s="16"/>
      <c r="YB57" s="16"/>
      <c r="YC57" s="16"/>
      <c r="YD57" s="16"/>
      <c r="YE57" s="16"/>
      <c r="YF57" s="16"/>
      <c r="YG57" s="16"/>
      <c r="YH57" s="16"/>
      <c r="YI57" s="16"/>
      <c r="YJ57" s="16"/>
      <c r="YK57" s="16"/>
      <c r="YL57" s="16"/>
      <c r="YM57" s="16"/>
      <c r="YN57" s="16"/>
      <c r="YO57" s="16"/>
      <c r="YP57" s="16"/>
      <c r="YQ57" s="16"/>
      <c r="YR57" s="16"/>
      <c r="YS57" s="16"/>
      <c r="YT57" s="16"/>
      <c r="YU57" s="16"/>
      <c r="YV57" s="16"/>
      <c r="YW57" s="16"/>
      <c r="YX57" s="16"/>
      <c r="YY57" s="16"/>
      <c r="YZ57" s="16"/>
      <c r="ZA57" s="16"/>
      <c r="ZB57" s="16"/>
      <c r="ZC57" s="16"/>
      <c r="ZD57" s="16"/>
      <c r="ZE57" s="16"/>
      <c r="ZF57" s="16"/>
      <c r="ZG57" s="16"/>
      <c r="ZH57" s="16"/>
      <c r="ZI57" s="16"/>
      <c r="ZJ57" s="16"/>
      <c r="ZK57" s="16"/>
      <c r="ZL57" s="16"/>
      <c r="ZM57" s="16"/>
      <c r="ZN57" s="16"/>
      <c r="ZO57" s="16"/>
      <c r="ZP57" s="16"/>
      <c r="ZQ57" s="16"/>
      <c r="ZR57" s="16"/>
      <c r="ZS57" s="16"/>
      <c r="ZT57" s="16"/>
      <c r="ZU57" s="16"/>
      <c r="ZV57" s="16"/>
      <c r="ZW57" s="16"/>
      <c r="ZX57" s="16"/>
      <c r="ZY57" s="16"/>
      <c r="ZZ57" s="16"/>
      <c r="AAA57" s="16"/>
      <c r="AAB57" s="16"/>
      <c r="AAC57" s="16"/>
      <c r="AAD57" s="16"/>
      <c r="AAE57" s="16"/>
      <c r="AAF57" s="16"/>
      <c r="AAG57" s="16"/>
      <c r="AAH57" s="16"/>
      <c r="AAI57" s="16"/>
      <c r="AAJ57" s="16"/>
      <c r="AAK57" s="16"/>
      <c r="AAL57" s="16"/>
      <c r="AAM57" s="16"/>
      <c r="AAN57" s="16"/>
      <c r="AAO57" s="16"/>
      <c r="AAP57" s="16"/>
      <c r="AAQ57" s="16"/>
      <c r="AAR57" s="16"/>
      <c r="AAS57" s="16"/>
      <c r="AAT57" s="16"/>
      <c r="AAU57" s="16"/>
      <c r="AAV57" s="16"/>
      <c r="AAW57" s="16"/>
      <c r="AAX57" s="16"/>
      <c r="AAY57" s="16"/>
      <c r="AAZ57" s="16"/>
      <c r="ABA57" s="16"/>
      <c r="ABB57" s="16"/>
      <c r="ABC57" s="16"/>
      <c r="ABD57" s="16"/>
      <c r="ABE57" s="16"/>
      <c r="ABF57" s="16"/>
      <c r="ABG57" s="16"/>
      <c r="ABH57" s="16"/>
      <c r="ABI57" s="16"/>
      <c r="ABJ57" s="16"/>
      <c r="ABK57" s="16"/>
      <c r="ABL57" s="16"/>
      <c r="ABM57" s="16"/>
      <c r="ABN57" s="16"/>
      <c r="ABO57" s="16"/>
      <c r="ABP57" s="16"/>
      <c r="ABQ57" s="16"/>
      <c r="ABR57" s="16"/>
      <c r="ABS57" s="16"/>
      <c r="ABT57" s="16"/>
      <c r="ABU57" s="16"/>
      <c r="ABV57" s="16"/>
      <c r="ABW57" s="16"/>
      <c r="ABX57" s="16"/>
      <c r="ABY57" s="16"/>
      <c r="ABZ57" s="16"/>
      <c r="ACA57" s="16"/>
      <c r="ACB57" s="16"/>
      <c r="ACC57" s="16"/>
      <c r="ACD57" s="16"/>
      <c r="ACE57" s="16"/>
      <c r="ACF57" s="16"/>
      <c r="ACG57" s="16"/>
      <c r="ACH57" s="16"/>
      <c r="ACI57" s="16"/>
      <c r="ACJ57" s="16"/>
      <c r="ACK57" s="16"/>
      <c r="ACL57" s="16"/>
      <c r="ACM57" s="16"/>
      <c r="ACN57" s="16"/>
      <c r="ACO57" s="16"/>
      <c r="ACP57" s="16"/>
      <c r="ACQ57" s="16"/>
      <c r="ACR57" s="16"/>
      <c r="ACS57" s="16"/>
      <c r="ACT57" s="16"/>
      <c r="ACU57" s="16"/>
      <c r="ACV57" s="16"/>
      <c r="ACW57" s="16"/>
      <c r="ACX57" s="16"/>
      <c r="ACY57" s="16"/>
      <c r="ACZ57" s="16"/>
      <c r="ADA57" s="16"/>
      <c r="ADB57" s="16"/>
      <c r="ADC57" s="16"/>
      <c r="ADD57" s="16"/>
      <c r="ADE57" s="16"/>
      <c r="ADF57" s="16"/>
      <c r="ADG57" s="16"/>
      <c r="ADH57" s="16"/>
      <c r="ADI57" s="16"/>
      <c r="ADJ57" s="16"/>
      <c r="ADK57" s="16"/>
      <c r="ADL57" s="16"/>
      <c r="ADM57" s="16"/>
      <c r="ADN57" s="16"/>
      <c r="ADO57" s="16"/>
      <c r="ADP57" s="16"/>
      <c r="ADQ57" s="16"/>
      <c r="ADR57" s="16"/>
      <c r="ADS57" s="16"/>
      <c r="ADT57" s="16"/>
      <c r="ADU57" s="16"/>
      <c r="ADV57" s="16"/>
      <c r="ADW57" s="16"/>
      <c r="ADX57" s="16"/>
      <c r="ADY57" s="16"/>
      <c r="ADZ57" s="16"/>
      <c r="AEA57" s="16"/>
      <c r="AEB57" s="16"/>
      <c r="AEC57" s="16"/>
      <c r="AED57" s="16"/>
      <c r="AEE57" s="16"/>
      <c r="AEF57" s="16"/>
      <c r="AEG57" s="16"/>
      <c r="AEH57" s="16"/>
      <c r="AEI57" s="16"/>
      <c r="AEJ57" s="16"/>
      <c r="AEK57" s="16"/>
      <c r="AEL57" s="16"/>
      <c r="AEM57" s="16"/>
      <c r="AEN57" s="16"/>
      <c r="AEO57" s="16"/>
      <c r="AEP57" s="16"/>
      <c r="AEQ57" s="16"/>
      <c r="AER57" s="16"/>
      <c r="AES57" s="16"/>
      <c r="AET57" s="16"/>
      <c r="AEU57" s="16"/>
      <c r="AEV57" s="16"/>
      <c r="AEW57" s="16"/>
      <c r="AEX57" s="16"/>
      <c r="AEY57" s="16"/>
      <c r="AEZ57" s="16"/>
      <c r="AFA57" s="16"/>
      <c r="AFB57" s="16"/>
      <c r="AFC57" s="16"/>
      <c r="AFD57" s="16"/>
      <c r="AFE57" s="16"/>
      <c r="AFF57" s="16"/>
      <c r="AFG57" s="16"/>
      <c r="AFH57" s="16"/>
      <c r="AFI57" s="16"/>
      <c r="AFJ57" s="16"/>
      <c r="AFK57" s="16"/>
      <c r="AFL57" s="16"/>
      <c r="AFM57" s="16"/>
      <c r="AFN57" s="16"/>
      <c r="AFO57" s="16"/>
      <c r="AFP57" s="16"/>
      <c r="AFQ57" s="16"/>
      <c r="AFR57" s="16"/>
      <c r="AFS57" s="16"/>
      <c r="AFT57" s="16"/>
      <c r="AFU57" s="16"/>
      <c r="AFV57" s="16"/>
      <c r="AFW57" s="16"/>
      <c r="AFX57" s="16"/>
      <c r="AFY57" s="16"/>
      <c r="AFZ57" s="16"/>
      <c r="AGA57" s="16"/>
      <c r="AGB57" s="16"/>
      <c r="AGC57" s="16"/>
      <c r="AGD57" s="16"/>
      <c r="AGE57" s="16"/>
      <c r="AGF57" s="16"/>
      <c r="AGG57" s="16"/>
      <c r="AGH57" s="16"/>
      <c r="AGI57" s="16"/>
      <c r="AGJ57" s="16"/>
      <c r="AGK57" s="16"/>
      <c r="AGL57" s="16"/>
      <c r="AGM57" s="16"/>
      <c r="AGN57" s="16"/>
      <c r="AGO57" s="16"/>
      <c r="AGP57" s="16"/>
      <c r="AGQ57" s="16"/>
      <c r="AGR57" s="16"/>
      <c r="AGS57" s="16"/>
      <c r="AGT57" s="16"/>
      <c r="AGU57" s="16"/>
      <c r="AGV57" s="16"/>
      <c r="AGW57" s="16"/>
      <c r="AGX57" s="16"/>
      <c r="AGY57" s="16"/>
      <c r="AGZ57" s="16"/>
      <c r="AHA57" s="16"/>
      <c r="AHB57" s="16"/>
      <c r="AHC57" s="16"/>
      <c r="AHD57" s="16"/>
      <c r="AHE57" s="16"/>
      <c r="AHF57" s="16"/>
      <c r="AHG57" s="16"/>
      <c r="AHH57" s="16"/>
      <c r="AHI57" s="16"/>
      <c r="AHJ57" s="16"/>
      <c r="AHK57" s="16"/>
      <c r="AHL57" s="16"/>
      <c r="AHM57" s="16"/>
      <c r="AHN57" s="16"/>
      <c r="AHO57" s="16"/>
      <c r="AHP57" s="16"/>
      <c r="AHQ57" s="16"/>
      <c r="AHR57" s="16"/>
      <c r="AHS57" s="16"/>
      <c r="AHT57" s="16"/>
      <c r="AHU57" s="16"/>
      <c r="AHV57" s="16"/>
      <c r="AHW57" s="16"/>
      <c r="AHX57" s="16"/>
      <c r="AHY57" s="16"/>
      <c r="AHZ57" s="16"/>
      <c r="AIA57" s="16"/>
      <c r="AIB57" s="16"/>
      <c r="AIC57" s="16"/>
      <c r="AID57" s="16"/>
      <c r="AIE57" s="16"/>
      <c r="AIF57" s="16"/>
      <c r="AIG57" s="16"/>
      <c r="AIH57" s="16"/>
      <c r="AII57" s="16"/>
      <c r="AIJ57" s="16"/>
      <c r="AIK57" s="16"/>
      <c r="AIL57" s="16"/>
      <c r="AIM57" s="16"/>
      <c r="AIN57" s="16"/>
      <c r="AIO57" s="16"/>
      <c r="AIP57" s="16"/>
      <c r="AIQ57" s="16"/>
      <c r="AIR57" s="16"/>
      <c r="AIS57" s="16"/>
      <c r="AIT57" s="16"/>
      <c r="AIU57" s="16"/>
      <c r="AIV57" s="16"/>
      <c r="AIW57" s="16"/>
      <c r="AIX57" s="16"/>
      <c r="AIY57" s="16"/>
      <c r="AIZ57" s="16"/>
      <c r="AJA57" s="16"/>
      <c r="AJB57" s="16"/>
      <c r="AJC57" s="16"/>
      <c r="AJD57" s="16"/>
      <c r="AJE57" s="16"/>
      <c r="AJF57" s="16"/>
      <c r="AJG57" s="16"/>
      <c r="AJH57" s="16"/>
      <c r="AJI57" s="16"/>
      <c r="AJJ57" s="16"/>
      <c r="AJK57" s="16"/>
      <c r="AJL57" s="16"/>
      <c r="AJM57" s="16"/>
      <c r="AJN57" s="16"/>
      <c r="AJO57" s="16"/>
      <c r="AJP57" s="16"/>
      <c r="AJQ57" s="16"/>
      <c r="AJR57" s="16"/>
      <c r="AJS57" s="16"/>
      <c r="AJT57" s="16"/>
      <c r="AJU57" s="16"/>
      <c r="AJV57" s="16"/>
      <c r="AJW57" s="16"/>
      <c r="AJX57" s="16"/>
      <c r="AJY57" s="16"/>
      <c r="AJZ57" s="16"/>
      <c r="AKA57" s="16"/>
      <c r="AKB57" s="16"/>
      <c r="AKC57" s="16"/>
      <c r="AKD57" s="16"/>
      <c r="AKE57" s="16"/>
      <c r="AKF57" s="16"/>
      <c r="AKG57" s="16"/>
      <c r="AKH57" s="16"/>
      <c r="AKI57" s="16"/>
      <c r="AKJ57" s="16"/>
      <c r="AKK57" s="16"/>
      <c r="AKL57" s="16"/>
      <c r="AKM57" s="16"/>
      <c r="AKN57" s="16"/>
      <c r="AKO57" s="16"/>
      <c r="AKP57" s="16"/>
      <c r="AKQ57" s="16"/>
      <c r="AKR57" s="16"/>
      <c r="AKS57" s="16"/>
      <c r="AKT57" s="16"/>
      <c r="AKU57" s="16"/>
      <c r="AKV57" s="16"/>
      <c r="AKW57" s="16"/>
      <c r="AKX57" s="16"/>
      <c r="AKY57" s="16"/>
      <c r="AKZ57" s="16"/>
      <c r="ALA57" s="16"/>
      <c r="ALB57" s="16"/>
      <c r="ALC57" s="16"/>
      <c r="ALD57" s="16"/>
      <c r="ALE57" s="16"/>
      <c r="ALF57" s="16"/>
      <c r="ALG57" s="16"/>
      <c r="ALH57" s="16"/>
      <c r="ALI57" s="16"/>
      <c r="ALJ57" s="16"/>
      <c r="ALK57" s="16"/>
      <c r="ALL57" s="16"/>
    </row>
    <row r="58" spans="1:1000" customFormat="1" ht="12.75" x14ac:dyDescent="0.2">
      <c r="A58" s="41" t="str">
        <f ca="1">IF(_xll.TM1RPTELLEV($H$40,$H58)=0,"Root",IF(OR(_xll.ELLEV($B$10,$H58)=0,_xll.TM1RPTELLEV($H$40,$H58)+1&gt;=VALUE($L$29)),"Base","Default"))</f>
        <v>Base</v>
      </c>
      <c r="B58" s="16"/>
      <c r="C58" s="16" t="str">
        <f ca="1">_xll.DBRW($G$16,$H58,C$38)</f>
        <v>1</v>
      </c>
      <c r="D58" s="16">
        <f ca="1">_xll.DBRW($D$16,E$7,$H$33,$E$9,$H58,$D$11,$H$34,$D$38)</f>
        <v>0</v>
      </c>
      <c r="E58" s="25">
        <f ca="1">_xll.DBRW($E$16,E$7,$H$33,$E$9,$H58,$D$11,E$38,E$12,E$13)</f>
        <v>0</v>
      </c>
      <c r="F58" s="22"/>
      <c r="G58" s="89" t="str">
        <f ca="1">_xll.DBRW($G$16,$H58,G$13)&amp;IF(_xll.ELLEV($B$10,$H58)&lt;&gt;0,"",IF($D58&lt;&gt;0,"Annual",IF($E58&lt;&gt;0,"LID","")))</f>
        <v/>
      </c>
      <c r="H58" s="118" t="s">
        <v>160</v>
      </c>
      <c r="I58" s="91">
        <f ca="1">_xll.DBRW($B$16,I$7,$H$33,$D$9,$H58,$D$11,I$12,I$13)</f>
        <v>57721.634162206392</v>
      </c>
      <c r="J58" s="91">
        <f ca="1">_xll.DBRW($B$16,J$7,$H$33,$D$9,$H58,$D$11,J$12,J$13)</f>
        <v>54912.700584556071</v>
      </c>
      <c r="K58" s="91">
        <f ca="1">_xll.DBRW($B$16,K$7,$H$33,$D$9,$H58,$D$11,K$12,K$13)</f>
        <v>54332.918694052692</v>
      </c>
      <c r="L58" s="91">
        <f ca="1">_xll.DBRW($B$16,L$7,$H$33,$D$9,$H58,$D$11,L$12,L$13)</f>
        <v>49839.165762116405</v>
      </c>
      <c r="M58" s="91">
        <f ca="1">_xll.DBRW($B$16,M$7,$H$33,$D$9,$H58,$D$11,M$12,M$13)</f>
        <v>52336.758119539598</v>
      </c>
      <c r="N58" s="91">
        <f ca="1">_xll.DBRW($B$16,N$7,$H$33,$D$9,$H58,$D$11,N$12,N$13)</f>
        <v>54959.28708731744</v>
      </c>
      <c r="O58" s="91">
        <f ca="1">_xll.DBRW($B$16,O$7,$H$33,$D$9,$H58,$D$11,O$12,O$13)</f>
        <v>56130.812965222227</v>
      </c>
      <c r="P58" s="91">
        <f ca="1">_xll.DBRW($B$16,P$7,$H$33,$D$9,$H58,$D$11,P$12,P$13)</f>
        <v>54984.617815959398</v>
      </c>
      <c r="Q58" s="91">
        <f ca="1">_xll.DBRW($B$16,Q$7,$H$33,$D$9,$H58,$D$11,Q$12,Q$13)</f>
        <v>54125.863411094797</v>
      </c>
      <c r="R58" s="91">
        <f ca="1">_xll.DBRW($B$16,R$7,$H$33,$D$9,$H58,$D$11,R$12,R$13)</f>
        <v>53097.79978639177</v>
      </c>
      <c r="S58" s="91">
        <f ca="1">_xll.DBRW($B$16,S$7,$H$33,$D$9,$H58,$D$11,S$12,S$13)</f>
        <v>53769.406833427667</v>
      </c>
      <c r="T58" s="91">
        <f ca="1">_xll.DBRW($B$16,T$7,$H$33,$D$9,$H58,$D$11,T$12,T$13)</f>
        <v>55417.987936204241</v>
      </c>
      <c r="U58" s="91">
        <f ca="1">_xll.DBRW($B$16,U$7,$H$33,$D$9,$H58,$D$11,U$12,U$13)</f>
        <v>57862.822305329486</v>
      </c>
      <c r="V58" s="16"/>
      <c r="W58" s="92" t="str">
        <f ca="1">_xll.DBRW($B$16,W$7,$H$33,$D$9,$H58,$D$11,W$12,W$13)</f>
        <v>*KEY_ERR</v>
      </c>
      <c r="X58" s="93" t="e">
        <f t="shared" ca="1" si="6"/>
        <v>#VALUE!</v>
      </c>
      <c r="Y58" s="16"/>
      <c r="Z58" s="92" t="str">
        <f ca="1">_xll.DBRW($B$16,Z$7,$H$33,$D$9,$H58,$D$11,Z$12,Z$13)</f>
        <v>*KEY_ERR</v>
      </c>
      <c r="AA58" s="93" t="e">
        <f t="shared" ca="1" si="7"/>
        <v>#VALUE!</v>
      </c>
      <c r="AB58" s="16"/>
      <c r="AC58" s="111" t="str">
        <f ca="1">_xll.DBRW($B$16,AC$7,$H$33,$D$9,$H58,$D$11,AC$12,AC$13)</f>
        <v>*KEY_ERR</v>
      </c>
      <c r="AD58" s="111" t="str">
        <f ca="1">_xll.DBRW($B$16,AD$7,$H$33,$D$9,$H58,$D$11,AD$12,AD$13)</f>
        <v>*KEY_ERR</v>
      </c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6"/>
      <c r="EJ58" s="16"/>
      <c r="EK58" s="16"/>
      <c r="EL58" s="16"/>
      <c r="EM58" s="16"/>
      <c r="EN58" s="16"/>
      <c r="EO58" s="16"/>
      <c r="EP58" s="16"/>
      <c r="EQ58" s="16"/>
      <c r="ER58" s="16"/>
      <c r="ES58" s="16"/>
      <c r="ET58" s="16"/>
      <c r="EU58" s="16"/>
      <c r="EV58" s="16"/>
      <c r="EW58" s="16"/>
      <c r="EX58" s="16"/>
      <c r="EY58" s="16"/>
      <c r="EZ58" s="16"/>
      <c r="FA58" s="16"/>
      <c r="FB58" s="16"/>
      <c r="FC58" s="16"/>
      <c r="FD58" s="16"/>
      <c r="FE58" s="16"/>
      <c r="FF58" s="16"/>
      <c r="FG58" s="16"/>
      <c r="FH58" s="16"/>
      <c r="FI58" s="16"/>
      <c r="FJ58" s="16"/>
      <c r="FK58" s="16"/>
      <c r="FL58" s="16"/>
      <c r="FM58" s="16"/>
      <c r="FN58" s="16"/>
      <c r="FO58" s="16"/>
      <c r="FP58" s="16"/>
      <c r="FQ58" s="16"/>
      <c r="FR58" s="16"/>
      <c r="FS58" s="16"/>
      <c r="FT58" s="16"/>
      <c r="FU58" s="16"/>
      <c r="FV58" s="16"/>
      <c r="FW58" s="16"/>
      <c r="FX58" s="16"/>
      <c r="FY58" s="16"/>
      <c r="FZ58" s="16"/>
      <c r="GA58" s="16"/>
      <c r="GB58" s="16"/>
      <c r="GC58" s="16"/>
      <c r="GD58" s="16"/>
      <c r="GE58" s="16"/>
      <c r="GF58" s="16"/>
      <c r="GG58" s="16"/>
      <c r="GH58" s="16"/>
      <c r="GI58" s="16"/>
      <c r="GJ58" s="16"/>
      <c r="GK58" s="16"/>
      <c r="GL58" s="16"/>
      <c r="GM58" s="16"/>
      <c r="GN58" s="16"/>
      <c r="GO58" s="16"/>
      <c r="GP58" s="16"/>
      <c r="GQ58" s="16"/>
      <c r="GR58" s="16"/>
      <c r="GS58" s="16"/>
      <c r="GT58" s="16"/>
      <c r="GU58" s="16"/>
      <c r="GV58" s="16"/>
      <c r="GW58" s="16"/>
      <c r="GX58" s="16"/>
      <c r="GY58" s="16"/>
      <c r="GZ58" s="16"/>
      <c r="HA58" s="16"/>
      <c r="HB58" s="16"/>
      <c r="HC58" s="16"/>
      <c r="HD58" s="16"/>
      <c r="HE58" s="16"/>
      <c r="HF58" s="16"/>
      <c r="HG58" s="16"/>
      <c r="HH58" s="16"/>
      <c r="HI58" s="16"/>
      <c r="HJ58" s="16"/>
      <c r="HK58" s="16"/>
      <c r="HL58" s="16"/>
      <c r="HM58" s="16"/>
      <c r="HN58" s="16"/>
      <c r="HO58" s="16"/>
      <c r="HP58" s="16"/>
      <c r="HQ58" s="16"/>
      <c r="HR58" s="16"/>
      <c r="HS58" s="16"/>
      <c r="HT58" s="16"/>
      <c r="HU58" s="16"/>
      <c r="HV58" s="16"/>
      <c r="HW58" s="16"/>
      <c r="HX58" s="16"/>
      <c r="HY58" s="16"/>
      <c r="HZ58" s="16"/>
      <c r="IA58" s="16"/>
      <c r="IB58" s="16"/>
      <c r="IC58" s="16"/>
      <c r="ID58" s="16"/>
      <c r="IE58" s="16"/>
      <c r="IF58" s="16"/>
      <c r="IG58" s="16"/>
      <c r="IH58" s="16"/>
      <c r="II58" s="16"/>
      <c r="IJ58" s="16"/>
      <c r="IK58" s="16"/>
      <c r="IL58" s="16"/>
      <c r="IM58" s="16"/>
      <c r="IN58" s="16"/>
      <c r="IO58" s="16"/>
      <c r="IP58" s="16"/>
      <c r="IQ58" s="16"/>
      <c r="IR58" s="16"/>
      <c r="IS58" s="16"/>
      <c r="IT58" s="16"/>
      <c r="IU58" s="16"/>
      <c r="IV58" s="16"/>
      <c r="IW58" s="16"/>
      <c r="IX58" s="16"/>
      <c r="IY58" s="16"/>
      <c r="IZ58" s="16"/>
      <c r="JA58" s="16"/>
      <c r="JB58" s="16"/>
      <c r="JC58" s="16"/>
      <c r="JD58" s="16"/>
      <c r="JE58" s="16"/>
      <c r="JF58" s="16"/>
      <c r="JG58" s="16"/>
      <c r="JH58" s="16"/>
      <c r="JI58" s="16"/>
      <c r="JJ58" s="16"/>
      <c r="JK58" s="16"/>
      <c r="JL58" s="16"/>
      <c r="JM58" s="16"/>
      <c r="JN58" s="16"/>
      <c r="JO58" s="16"/>
      <c r="JP58" s="16"/>
      <c r="JQ58" s="16"/>
      <c r="JR58" s="16"/>
      <c r="JS58" s="16"/>
      <c r="JT58" s="16"/>
      <c r="JU58" s="16"/>
      <c r="JV58" s="16"/>
      <c r="JW58" s="16"/>
      <c r="JX58" s="16"/>
      <c r="JY58" s="16"/>
      <c r="JZ58" s="16"/>
      <c r="KA58" s="16"/>
      <c r="KB58" s="16"/>
      <c r="KC58" s="16"/>
      <c r="KD58" s="16"/>
      <c r="KE58" s="16"/>
      <c r="KF58" s="16"/>
      <c r="KG58" s="16"/>
      <c r="KH58" s="16"/>
      <c r="KI58" s="16"/>
      <c r="KJ58" s="16"/>
      <c r="KK58" s="16"/>
      <c r="KL58" s="16"/>
      <c r="KM58" s="16"/>
      <c r="KN58" s="16"/>
      <c r="KO58" s="16"/>
      <c r="KP58" s="16"/>
      <c r="KQ58" s="16"/>
      <c r="KR58" s="16"/>
      <c r="KS58" s="16"/>
      <c r="KT58" s="16"/>
      <c r="KU58" s="16"/>
      <c r="KV58" s="16"/>
      <c r="KW58" s="16"/>
      <c r="KX58" s="16"/>
      <c r="KY58" s="16"/>
      <c r="KZ58" s="16"/>
      <c r="LA58" s="16"/>
      <c r="LB58" s="16"/>
      <c r="LC58" s="16"/>
      <c r="LD58" s="16"/>
      <c r="LE58" s="16"/>
      <c r="LF58" s="16"/>
      <c r="LG58" s="16"/>
      <c r="LH58" s="16"/>
      <c r="LI58" s="16"/>
      <c r="LJ58" s="16"/>
      <c r="LK58" s="16"/>
      <c r="LL58" s="16"/>
      <c r="LM58" s="16"/>
      <c r="LN58" s="16"/>
      <c r="LO58" s="16"/>
      <c r="LP58" s="16"/>
      <c r="LQ58" s="16"/>
      <c r="LR58" s="16"/>
      <c r="LS58" s="16"/>
      <c r="LT58" s="16"/>
      <c r="LU58" s="16"/>
      <c r="LV58" s="16"/>
      <c r="LW58" s="16"/>
      <c r="LX58" s="16"/>
      <c r="LY58" s="16"/>
      <c r="LZ58" s="16"/>
      <c r="MA58" s="16"/>
      <c r="MB58" s="16"/>
      <c r="MC58" s="16"/>
      <c r="MD58" s="16"/>
      <c r="ME58" s="16"/>
      <c r="MF58" s="16"/>
      <c r="MG58" s="16"/>
      <c r="MH58" s="16"/>
      <c r="MI58" s="16"/>
      <c r="MJ58" s="16"/>
      <c r="MK58" s="16"/>
      <c r="ML58" s="16"/>
      <c r="MM58" s="16"/>
      <c r="MN58" s="16"/>
      <c r="MO58" s="16"/>
      <c r="MP58" s="16"/>
      <c r="MQ58" s="16"/>
      <c r="MR58" s="16"/>
      <c r="MS58" s="16"/>
      <c r="MT58" s="16"/>
      <c r="MU58" s="16"/>
      <c r="MV58" s="16"/>
      <c r="MW58" s="16"/>
      <c r="MX58" s="16"/>
      <c r="MY58" s="16"/>
      <c r="MZ58" s="16"/>
      <c r="NA58" s="16"/>
      <c r="NB58" s="16"/>
      <c r="NC58" s="16"/>
      <c r="ND58" s="16"/>
      <c r="NE58" s="16"/>
      <c r="NF58" s="16"/>
      <c r="NG58" s="16"/>
      <c r="NH58" s="16"/>
      <c r="NI58" s="16"/>
      <c r="NJ58" s="16"/>
      <c r="NK58" s="16"/>
      <c r="NL58" s="16"/>
      <c r="NM58" s="16"/>
      <c r="NN58" s="16"/>
      <c r="NO58" s="16"/>
      <c r="NP58" s="16"/>
      <c r="NQ58" s="16"/>
      <c r="NR58" s="16"/>
      <c r="NS58" s="16"/>
      <c r="NT58" s="16"/>
      <c r="NU58" s="16"/>
      <c r="NV58" s="16"/>
      <c r="NW58" s="16"/>
      <c r="NX58" s="16"/>
      <c r="NY58" s="16"/>
      <c r="NZ58" s="16"/>
      <c r="OA58" s="16"/>
      <c r="OB58" s="16"/>
      <c r="OC58" s="16"/>
      <c r="OD58" s="16"/>
      <c r="OE58" s="16"/>
      <c r="OF58" s="16"/>
      <c r="OG58" s="16"/>
      <c r="OH58" s="16"/>
      <c r="OI58" s="16"/>
      <c r="OJ58" s="16"/>
      <c r="OK58" s="16"/>
      <c r="OL58" s="16"/>
      <c r="OM58" s="16"/>
      <c r="ON58" s="16"/>
      <c r="OO58" s="16"/>
      <c r="OP58" s="16"/>
      <c r="OQ58" s="16"/>
      <c r="OR58" s="16"/>
      <c r="OS58" s="16"/>
      <c r="OT58" s="16"/>
      <c r="OU58" s="16"/>
      <c r="OV58" s="16"/>
      <c r="OW58" s="16"/>
      <c r="OX58" s="16"/>
      <c r="OY58" s="16"/>
      <c r="OZ58" s="16"/>
      <c r="PA58" s="16"/>
      <c r="PB58" s="16"/>
      <c r="PC58" s="16"/>
      <c r="PD58" s="16"/>
      <c r="PE58" s="16"/>
      <c r="PF58" s="16"/>
      <c r="PG58" s="16"/>
      <c r="PH58" s="16"/>
      <c r="PI58" s="16"/>
      <c r="PJ58" s="16"/>
      <c r="PK58" s="16"/>
      <c r="PL58" s="16"/>
      <c r="PM58" s="16"/>
      <c r="PN58" s="16"/>
      <c r="PO58" s="16"/>
      <c r="PP58" s="16"/>
      <c r="PQ58" s="16"/>
      <c r="PR58" s="16"/>
      <c r="PS58" s="16"/>
      <c r="PT58" s="16"/>
      <c r="PU58" s="16"/>
      <c r="PV58" s="16"/>
      <c r="PW58" s="16"/>
      <c r="PX58" s="16"/>
      <c r="PY58" s="16"/>
      <c r="PZ58" s="16"/>
      <c r="QA58" s="16"/>
      <c r="QB58" s="16"/>
      <c r="QC58" s="16"/>
      <c r="QD58" s="16"/>
      <c r="QE58" s="16"/>
      <c r="QF58" s="16"/>
      <c r="QG58" s="16"/>
      <c r="QH58" s="16"/>
      <c r="QI58" s="16"/>
      <c r="QJ58" s="16"/>
      <c r="QK58" s="16"/>
      <c r="QL58" s="16"/>
      <c r="QM58" s="16"/>
      <c r="QN58" s="16"/>
      <c r="QO58" s="16"/>
      <c r="QP58" s="16"/>
      <c r="QQ58" s="16"/>
      <c r="QR58" s="16"/>
      <c r="QS58" s="16"/>
      <c r="QT58" s="16"/>
      <c r="QU58" s="16"/>
      <c r="QV58" s="16"/>
      <c r="QW58" s="16"/>
      <c r="QX58" s="16"/>
      <c r="QY58" s="16"/>
      <c r="QZ58" s="16"/>
      <c r="RA58" s="16"/>
      <c r="RB58" s="16"/>
      <c r="RC58" s="16"/>
      <c r="RD58" s="16"/>
      <c r="RE58" s="16"/>
      <c r="RF58" s="16"/>
      <c r="RG58" s="16"/>
      <c r="RH58" s="16"/>
      <c r="RI58" s="16"/>
      <c r="RJ58" s="16"/>
      <c r="RK58" s="16"/>
      <c r="RL58" s="16"/>
      <c r="RM58" s="16"/>
      <c r="RN58" s="16"/>
      <c r="RO58" s="16"/>
      <c r="RP58" s="16"/>
      <c r="RQ58" s="16"/>
      <c r="RR58" s="16"/>
      <c r="RS58" s="16"/>
      <c r="RT58" s="16"/>
      <c r="RU58" s="16"/>
      <c r="RV58" s="16"/>
      <c r="RW58" s="16"/>
      <c r="RX58" s="16"/>
      <c r="RY58" s="16"/>
      <c r="RZ58" s="16"/>
      <c r="SA58" s="16"/>
      <c r="SB58" s="16"/>
      <c r="SC58" s="16"/>
      <c r="SD58" s="16"/>
      <c r="SE58" s="16"/>
      <c r="SF58" s="16"/>
      <c r="SG58" s="16"/>
      <c r="SH58" s="16"/>
      <c r="SI58" s="16"/>
      <c r="SJ58" s="16"/>
      <c r="SK58" s="16"/>
      <c r="SL58" s="16"/>
      <c r="SM58" s="16"/>
      <c r="SN58" s="16"/>
      <c r="SO58" s="16"/>
      <c r="SP58" s="16"/>
      <c r="SQ58" s="16"/>
      <c r="SR58" s="16"/>
      <c r="SS58" s="16"/>
      <c r="ST58" s="16"/>
      <c r="SU58" s="16"/>
      <c r="SV58" s="16"/>
      <c r="SW58" s="16"/>
      <c r="SX58" s="16"/>
      <c r="SY58" s="16"/>
      <c r="SZ58" s="16"/>
      <c r="TA58" s="16"/>
      <c r="TB58" s="16"/>
      <c r="TC58" s="16"/>
      <c r="TD58" s="16"/>
      <c r="TE58" s="16"/>
      <c r="TF58" s="16"/>
      <c r="TG58" s="16"/>
      <c r="TH58" s="16"/>
      <c r="TI58" s="16"/>
      <c r="TJ58" s="16"/>
      <c r="TK58" s="16"/>
      <c r="TL58" s="16"/>
      <c r="TM58" s="16"/>
      <c r="TN58" s="16"/>
      <c r="TO58" s="16"/>
      <c r="TP58" s="16"/>
      <c r="TQ58" s="16"/>
      <c r="TR58" s="16"/>
      <c r="TS58" s="16"/>
      <c r="TT58" s="16"/>
      <c r="TU58" s="16"/>
      <c r="TV58" s="16"/>
      <c r="TW58" s="16"/>
      <c r="TX58" s="16"/>
      <c r="TY58" s="16"/>
      <c r="TZ58" s="16"/>
      <c r="UA58" s="16"/>
      <c r="UB58" s="16"/>
      <c r="UC58" s="16"/>
      <c r="UD58" s="16"/>
      <c r="UE58" s="16"/>
      <c r="UF58" s="16"/>
      <c r="UG58" s="16"/>
      <c r="UH58" s="16"/>
      <c r="UI58" s="16"/>
      <c r="UJ58" s="16"/>
      <c r="UK58" s="16"/>
      <c r="UL58" s="16"/>
      <c r="UM58" s="16"/>
      <c r="UN58" s="16"/>
      <c r="UO58" s="16"/>
      <c r="UP58" s="16"/>
      <c r="UQ58" s="16"/>
      <c r="UR58" s="16"/>
      <c r="US58" s="16"/>
      <c r="UT58" s="16"/>
      <c r="UU58" s="16"/>
      <c r="UV58" s="16"/>
      <c r="UW58" s="16"/>
      <c r="UX58" s="16"/>
      <c r="UY58" s="16"/>
      <c r="UZ58" s="16"/>
      <c r="VA58" s="16"/>
      <c r="VB58" s="16"/>
      <c r="VC58" s="16"/>
      <c r="VD58" s="16"/>
      <c r="VE58" s="16"/>
      <c r="VF58" s="16"/>
      <c r="VG58" s="16"/>
      <c r="VH58" s="16"/>
      <c r="VI58" s="16"/>
      <c r="VJ58" s="16"/>
      <c r="VK58" s="16"/>
      <c r="VL58" s="16"/>
      <c r="VM58" s="16"/>
      <c r="VN58" s="16"/>
      <c r="VO58" s="16"/>
      <c r="VP58" s="16"/>
      <c r="VQ58" s="16"/>
      <c r="VR58" s="16"/>
      <c r="VS58" s="16"/>
      <c r="VT58" s="16"/>
      <c r="VU58" s="16"/>
      <c r="VV58" s="16"/>
      <c r="VW58" s="16"/>
      <c r="VX58" s="16"/>
      <c r="VY58" s="16"/>
      <c r="VZ58" s="16"/>
      <c r="WA58" s="16"/>
      <c r="WB58" s="16"/>
      <c r="WC58" s="16"/>
      <c r="WD58" s="16"/>
      <c r="WE58" s="16"/>
      <c r="WF58" s="16"/>
      <c r="WG58" s="16"/>
      <c r="WH58" s="16"/>
      <c r="WI58" s="16"/>
      <c r="WJ58" s="16"/>
      <c r="WK58" s="16"/>
      <c r="WL58" s="16"/>
      <c r="WM58" s="16"/>
      <c r="WN58" s="16"/>
      <c r="WO58" s="16"/>
      <c r="WP58" s="16"/>
      <c r="WQ58" s="16"/>
      <c r="WR58" s="16"/>
      <c r="WS58" s="16"/>
      <c r="WT58" s="16"/>
      <c r="WU58" s="16"/>
      <c r="WV58" s="16"/>
      <c r="WW58" s="16"/>
      <c r="WX58" s="16"/>
      <c r="WY58" s="16"/>
      <c r="WZ58" s="16"/>
      <c r="XA58" s="16"/>
      <c r="XB58" s="16"/>
      <c r="XC58" s="16"/>
      <c r="XD58" s="16"/>
      <c r="XE58" s="16"/>
      <c r="XF58" s="16"/>
      <c r="XG58" s="16"/>
      <c r="XH58" s="16"/>
      <c r="XI58" s="16"/>
      <c r="XJ58" s="16"/>
      <c r="XK58" s="16"/>
      <c r="XL58" s="16"/>
      <c r="XM58" s="16"/>
      <c r="XN58" s="16"/>
      <c r="XO58" s="16"/>
      <c r="XP58" s="16"/>
      <c r="XQ58" s="16"/>
      <c r="XR58" s="16"/>
      <c r="XS58" s="16"/>
      <c r="XT58" s="16"/>
      <c r="XU58" s="16"/>
      <c r="XV58" s="16"/>
      <c r="XW58" s="16"/>
      <c r="XX58" s="16"/>
      <c r="XY58" s="16"/>
      <c r="XZ58" s="16"/>
      <c r="YA58" s="16"/>
      <c r="YB58" s="16"/>
      <c r="YC58" s="16"/>
      <c r="YD58" s="16"/>
      <c r="YE58" s="16"/>
      <c r="YF58" s="16"/>
      <c r="YG58" s="16"/>
      <c r="YH58" s="16"/>
      <c r="YI58" s="16"/>
      <c r="YJ58" s="16"/>
      <c r="YK58" s="16"/>
      <c r="YL58" s="16"/>
      <c r="YM58" s="16"/>
      <c r="YN58" s="16"/>
      <c r="YO58" s="16"/>
      <c r="YP58" s="16"/>
      <c r="YQ58" s="16"/>
      <c r="YR58" s="16"/>
      <c r="YS58" s="16"/>
      <c r="YT58" s="16"/>
      <c r="YU58" s="16"/>
      <c r="YV58" s="16"/>
      <c r="YW58" s="16"/>
      <c r="YX58" s="16"/>
      <c r="YY58" s="16"/>
      <c r="YZ58" s="16"/>
      <c r="ZA58" s="16"/>
      <c r="ZB58" s="16"/>
      <c r="ZC58" s="16"/>
      <c r="ZD58" s="16"/>
      <c r="ZE58" s="16"/>
      <c r="ZF58" s="16"/>
      <c r="ZG58" s="16"/>
      <c r="ZH58" s="16"/>
      <c r="ZI58" s="16"/>
      <c r="ZJ58" s="16"/>
      <c r="ZK58" s="16"/>
      <c r="ZL58" s="16"/>
      <c r="ZM58" s="16"/>
      <c r="ZN58" s="16"/>
      <c r="ZO58" s="16"/>
      <c r="ZP58" s="16"/>
      <c r="ZQ58" s="16"/>
      <c r="ZR58" s="16"/>
      <c r="ZS58" s="16"/>
      <c r="ZT58" s="16"/>
      <c r="ZU58" s="16"/>
      <c r="ZV58" s="16"/>
      <c r="ZW58" s="16"/>
      <c r="ZX58" s="16"/>
      <c r="ZY58" s="16"/>
      <c r="ZZ58" s="16"/>
      <c r="AAA58" s="16"/>
      <c r="AAB58" s="16"/>
      <c r="AAC58" s="16"/>
      <c r="AAD58" s="16"/>
      <c r="AAE58" s="16"/>
      <c r="AAF58" s="16"/>
      <c r="AAG58" s="16"/>
      <c r="AAH58" s="16"/>
      <c r="AAI58" s="16"/>
      <c r="AAJ58" s="16"/>
      <c r="AAK58" s="16"/>
      <c r="AAL58" s="16"/>
      <c r="AAM58" s="16"/>
      <c r="AAN58" s="16"/>
      <c r="AAO58" s="16"/>
      <c r="AAP58" s="16"/>
      <c r="AAQ58" s="16"/>
      <c r="AAR58" s="16"/>
      <c r="AAS58" s="16"/>
      <c r="AAT58" s="16"/>
      <c r="AAU58" s="16"/>
      <c r="AAV58" s="16"/>
      <c r="AAW58" s="16"/>
      <c r="AAX58" s="16"/>
      <c r="AAY58" s="16"/>
      <c r="AAZ58" s="16"/>
      <c r="ABA58" s="16"/>
      <c r="ABB58" s="16"/>
      <c r="ABC58" s="16"/>
      <c r="ABD58" s="16"/>
      <c r="ABE58" s="16"/>
      <c r="ABF58" s="16"/>
      <c r="ABG58" s="16"/>
      <c r="ABH58" s="16"/>
      <c r="ABI58" s="16"/>
      <c r="ABJ58" s="16"/>
      <c r="ABK58" s="16"/>
      <c r="ABL58" s="16"/>
      <c r="ABM58" s="16"/>
      <c r="ABN58" s="16"/>
      <c r="ABO58" s="16"/>
      <c r="ABP58" s="16"/>
      <c r="ABQ58" s="16"/>
      <c r="ABR58" s="16"/>
      <c r="ABS58" s="16"/>
      <c r="ABT58" s="16"/>
      <c r="ABU58" s="16"/>
      <c r="ABV58" s="16"/>
      <c r="ABW58" s="16"/>
      <c r="ABX58" s="16"/>
      <c r="ABY58" s="16"/>
      <c r="ABZ58" s="16"/>
      <c r="ACA58" s="16"/>
      <c r="ACB58" s="16"/>
      <c r="ACC58" s="16"/>
      <c r="ACD58" s="16"/>
      <c r="ACE58" s="16"/>
      <c r="ACF58" s="16"/>
      <c r="ACG58" s="16"/>
      <c r="ACH58" s="16"/>
      <c r="ACI58" s="16"/>
      <c r="ACJ58" s="16"/>
      <c r="ACK58" s="16"/>
      <c r="ACL58" s="16"/>
      <c r="ACM58" s="16"/>
      <c r="ACN58" s="16"/>
      <c r="ACO58" s="16"/>
      <c r="ACP58" s="16"/>
      <c r="ACQ58" s="16"/>
      <c r="ACR58" s="16"/>
      <c r="ACS58" s="16"/>
      <c r="ACT58" s="16"/>
      <c r="ACU58" s="16"/>
      <c r="ACV58" s="16"/>
      <c r="ACW58" s="16"/>
      <c r="ACX58" s="16"/>
      <c r="ACY58" s="16"/>
      <c r="ACZ58" s="16"/>
      <c r="ADA58" s="16"/>
      <c r="ADB58" s="16"/>
      <c r="ADC58" s="16"/>
      <c r="ADD58" s="16"/>
      <c r="ADE58" s="16"/>
      <c r="ADF58" s="16"/>
      <c r="ADG58" s="16"/>
      <c r="ADH58" s="16"/>
      <c r="ADI58" s="16"/>
      <c r="ADJ58" s="16"/>
      <c r="ADK58" s="16"/>
      <c r="ADL58" s="16"/>
      <c r="ADM58" s="16"/>
      <c r="ADN58" s="16"/>
      <c r="ADO58" s="16"/>
      <c r="ADP58" s="16"/>
      <c r="ADQ58" s="16"/>
      <c r="ADR58" s="16"/>
      <c r="ADS58" s="16"/>
      <c r="ADT58" s="16"/>
      <c r="ADU58" s="16"/>
      <c r="ADV58" s="16"/>
      <c r="ADW58" s="16"/>
      <c r="ADX58" s="16"/>
      <c r="ADY58" s="16"/>
      <c r="ADZ58" s="16"/>
      <c r="AEA58" s="16"/>
      <c r="AEB58" s="16"/>
      <c r="AEC58" s="16"/>
      <c r="AED58" s="16"/>
      <c r="AEE58" s="16"/>
      <c r="AEF58" s="16"/>
      <c r="AEG58" s="16"/>
      <c r="AEH58" s="16"/>
      <c r="AEI58" s="16"/>
      <c r="AEJ58" s="16"/>
      <c r="AEK58" s="16"/>
      <c r="AEL58" s="16"/>
      <c r="AEM58" s="16"/>
      <c r="AEN58" s="16"/>
      <c r="AEO58" s="16"/>
      <c r="AEP58" s="16"/>
      <c r="AEQ58" s="16"/>
      <c r="AER58" s="16"/>
      <c r="AES58" s="16"/>
      <c r="AET58" s="16"/>
      <c r="AEU58" s="16"/>
      <c r="AEV58" s="16"/>
      <c r="AEW58" s="16"/>
      <c r="AEX58" s="16"/>
      <c r="AEY58" s="16"/>
      <c r="AEZ58" s="16"/>
      <c r="AFA58" s="16"/>
      <c r="AFB58" s="16"/>
      <c r="AFC58" s="16"/>
      <c r="AFD58" s="16"/>
      <c r="AFE58" s="16"/>
      <c r="AFF58" s="16"/>
      <c r="AFG58" s="16"/>
      <c r="AFH58" s="16"/>
      <c r="AFI58" s="16"/>
      <c r="AFJ58" s="16"/>
      <c r="AFK58" s="16"/>
      <c r="AFL58" s="16"/>
      <c r="AFM58" s="16"/>
      <c r="AFN58" s="16"/>
      <c r="AFO58" s="16"/>
      <c r="AFP58" s="16"/>
      <c r="AFQ58" s="16"/>
      <c r="AFR58" s="16"/>
      <c r="AFS58" s="16"/>
      <c r="AFT58" s="16"/>
      <c r="AFU58" s="16"/>
      <c r="AFV58" s="16"/>
      <c r="AFW58" s="16"/>
      <c r="AFX58" s="16"/>
      <c r="AFY58" s="16"/>
      <c r="AFZ58" s="16"/>
      <c r="AGA58" s="16"/>
      <c r="AGB58" s="16"/>
      <c r="AGC58" s="16"/>
      <c r="AGD58" s="16"/>
      <c r="AGE58" s="16"/>
      <c r="AGF58" s="16"/>
      <c r="AGG58" s="16"/>
      <c r="AGH58" s="16"/>
      <c r="AGI58" s="16"/>
      <c r="AGJ58" s="16"/>
      <c r="AGK58" s="16"/>
      <c r="AGL58" s="16"/>
      <c r="AGM58" s="16"/>
      <c r="AGN58" s="16"/>
      <c r="AGO58" s="16"/>
      <c r="AGP58" s="16"/>
      <c r="AGQ58" s="16"/>
      <c r="AGR58" s="16"/>
      <c r="AGS58" s="16"/>
      <c r="AGT58" s="16"/>
      <c r="AGU58" s="16"/>
      <c r="AGV58" s="16"/>
      <c r="AGW58" s="16"/>
      <c r="AGX58" s="16"/>
      <c r="AGY58" s="16"/>
      <c r="AGZ58" s="16"/>
      <c r="AHA58" s="16"/>
      <c r="AHB58" s="16"/>
      <c r="AHC58" s="16"/>
      <c r="AHD58" s="16"/>
      <c r="AHE58" s="16"/>
      <c r="AHF58" s="16"/>
      <c r="AHG58" s="16"/>
      <c r="AHH58" s="16"/>
      <c r="AHI58" s="16"/>
      <c r="AHJ58" s="16"/>
      <c r="AHK58" s="16"/>
      <c r="AHL58" s="16"/>
      <c r="AHM58" s="16"/>
      <c r="AHN58" s="16"/>
      <c r="AHO58" s="16"/>
      <c r="AHP58" s="16"/>
      <c r="AHQ58" s="16"/>
      <c r="AHR58" s="16"/>
      <c r="AHS58" s="16"/>
      <c r="AHT58" s="16"/>
      <c r="AHU58" s="16"/>
      <c r="AHV58" s="16"/>
      <c r="AHW58" s="16"/>
      <c r="AHX58" s="16"/>
      <c r="AHY58" s="16"/>
      <c r="AHZ58" s="16"/>
      <c r="AIA58" s="16"/>
      <c r="AIB58" s="16"/>
      <c r="AIC58" s="16"/>
      <c r="AID58" s="16"/>
      <c r="AIE58" s="16"/>
      <c r="AIF58" s="16"/>
      <c r="AIG58" s="16"/>
      <c r="AIH58" s="16"/>
      <c r="AII58" s="16"/>
      <c r="AIJ58" s="16"/>
      <c r="AIK58" s="16"/>
      <c r="AIL58" s="16"/>
      <c r="AIM58" s="16"/>
      <c r="AIN58" s="16"/>
      <c r="AIO58" s="16"/>
      <c r="AIP58" s="16"/>
      <c r="AIQ58" s="16"/>
      <c r="AIR58" s="16"/>
      <c r="AIS58" s="16"/>
      <c r="AIT58" s="16"/>
      <c r="AIU58" s="16"/>
      <c r="AIV58" s="16"/>
      <c r="AIW58" s="16"/>
      <c r="AIX58" s="16"/>
      <c r="AIY58" s="16"/>
      <c r="AIZ58" s="16"/>
      <c r="AJA58" s="16"/>
      <c r="AJB58" s="16"/>
      <c r="AJC58" s="16"/>
      <c r="AJD58" s="16"/>
      <c r="AJE58" s="16"/>
      <c r="AJF58" s="16"/>
      <c r="AJG58" s="16"/>
      <c r="AJH58" s="16"/>
      <c r="AJI58" s="16"/>
      <c r="AJJ58" s="16"/>
      <c r="AJK58" s="16"/>
      <c r="AJL58" s="16"/>
      <c r="AJM58" s="16"/>
      <c r="AJN58" s="16"/>
      <c r="AJO58" s="16"/>
      <c r="AJP58" s="16"/>
      <c r="AJQ58" s="16"/>
      <c r="AJR58" s="16"/>
      <c r="AJS58" s="16"/>
      <c r="AJT58" s="16"/>
      <c r="AJU58" s="16"/>
      <c r="AJV58" s="16"/>
      <c r="AJW58" s="16"/>
      <c r="AJX58" s="16"/>
      <c r="AJY58" s="16"/>
      <c r="AJZ58" s="16"/>
      <c r="AKA58" s="16"/>
      <c r="AKB58" s="16"/>
      <c r="AKC58" s="16"/>
      <c r="AKD58" s="16"/>
      <c r="AKE58" s="16"/>
      <c r="AKF58" s="16"/>
      <c r="AKG58" s="16"/>
      <c r="AKH58" s="16"/>
      <c r="AKI58" s="16"/>
      <c r="AKJ58" s="16"/>
      <c r="AKK58" s="16"/>
      <c r="AKL58" s="16"/>
      <c r="AKM58" s="16"/>
      <c r="AKN58" s="16"/>
      <c r="AKO58" s="16"/>
      <c r="AKP58" s="16"/>
      <c r="AKQ58" s="16"/>
      <c r="AKR58" s="16"/>
      <c r="AKS58" s="16"/>
      <c r="AKT58" s="16"/>
      <c r="AKU58" s="16"/>
      <c r="AKV58" s="16"/>
      <c r="AKW58" s="16"/>
      <c r="AKX58" s="16"/>
      <c r="AKY58" s="16"/>
      <c r="AKZ58" s="16"/>
      <c r="ALA58" s="16"/>
      <c r="ALB58" s="16"/>
      <c r="ALC58" s="16"/>
      <c r="ALD58" s="16"/>
      <c r="ALE58" s="16"/>
      <c r="ALF58" s="16"/>
      <c r="ALG58" s="16"/>
      <c r="ALH58" s="16"/>
      <c r="ALI58" s="16"/>
      <c r="ALJ58" s="16"/>
      <c r="ALK58" s="16"/>
      <c r="ALL58" s="16"/>
    </row>
    <row r="59" spans="1:1000" customFormat="1" ht="12.75" x14ac:dyDescent="0.2">
      <c r="A59" s="41" t="str">
        <f ca="1">IF(_xll.TM1RPTELLEV($H$40,$H59)=0,"Root",IF(OR(_xll.ELLEV($B$10,$H59)=0,_xll.TM1RPTELLEV($H$40,$H59)+1&gt;=VALUE($L$29)),"Base","Default"))</f>
        <v>Default</v>
      </c>
      <c r="B59" s="16"/>
      <c r="C59" s="16" t="str">
        <f ca="1">_xll.DBRW($G$16,$H59,C$38)</f>
        <v>1</v>
      </c>
      <c r="D59" s="16">
        <f ca="1">_xll.DBRW($D$16,E$7,$H$33,$E$9,$H59,$D$11,$H$34,$D$38)</f>
        <v>0</v>
      </c>
      <c r="E59" s="25">
        <f ca="1">_xll.DBRW($E$16,E$7,$H$33,$E$9,$H59,$D$11,E$38,E$12,E$13)</f>
        <v>0</v>
      </c>
      <c r="F59" s="22"/>
      <c r="G59" s="44" t="str">
        <f ca="1">_xll.DBRW($G$16,$H59,G$13)&amp;IF(_xll.ELLEV($B$10,$H59)&lt;&gt;0,"",IF($D59&lt;&gt;0,"Annual",IF($E59&lt;&gt;0,"LID","")))</f>
        <v/>
      </c>
      <c r="H59" s="119" t="s">
        <v>161</v>
      </c>
      <c r="I59" s="46">
        <f ca="1">_xll.DBRW($B$16,I$7,$H$33,$D$9,$H59,$D$11,I$12,I$13)</f>
        <v>87105.069044524163</v>
      </c>
      <c r="J59" s="46">
        <f ca="1">_xll.DBRW($B$16,J$7,$H$33,$D$9,$H59,$D$11,J$12,J$13)</f>
        <v>86812.526151299011</v>
      </c>
      <c r="K59" s="46">
        <f ca="1">_xll.DBRW($B$16,K$7,$H$33,$D$9,$H59,$D$11,K$12,K$13)</f>
        <v>86287.316913503673</v>
      </c>
      <c r="L59" s="46">
        <f ca="1">_xll.DBRW($B$16,L$7,$H$33,$D$9,$H59,$D$11,L$12,L$13)</f>
        <v>83839.339847481824</v>
      </c>
      <c r="M59" s="46">
        <f ca="1">_xll.DBRW($B$16,M$7,$H$33,$D$9,$H59,$D$11,M$12,M$13)</f>
        <v>90194.04435001692</v>
      </c>
      <c r="N59" s="46">
        <f ca="1">_xll.DBRW($B$16,N$7,$H$33,$D$9,$H59,$D$11,N$12,N$13)</f>
        <v>93885.259926230792</v>
      </c>
      <c r="O59" s="46">
        <f ca="1">_xll.DBRW($B$16,O$7,$H$33,$D$9,$H59,$D$11,O$12,O$13)</f>
        <v>95237.979893662254</v>
      </c>
      <c r="P59" s="46">
        <f ca="1">_xll.DBRW($B$16,P$7,$H$33,$D$9,$H59,$D$11,P$12,P$13)</f>
        <v>95118.606745135738</v>
      </c>
      <c r="Q59" s="46">
        <f ca="1">_xll.DBRW($B$16,Q$7,$H$33,$D$9,$H59,$D$11,Q$12,Q$13)</f>
        <v>94340.683609177242</v>
      </c>
      <c r="R59" s="46">
        <f ca="1">_xll.DBRW($B$16,R$7,$H$33,$D$9,$H59,$D$11,R$12,R$13)</f>
        <v>93780.644769970328</v>
      </c>
      <c r="S59" s="46">
        <f ca="1">_xll.DBRW($B$16,S$7,$H$33,$D$9,$H59,$D$11,S$12,S$13)</f>
        <v>95489.436163829552</v>
      </c>
      <c r="T59" s="46">
        <f ca="1">_xll.DBRW($B$16,T$7,$H$33,$D$9,$H59,$D$11,T$12,T$13)</f>
        <v>97578.740274230833</v>
      </c>
      <c r="U59" s="46">
        <f ca="1">_xll.DBRW($B$16,U$7,$H$33,$D$9,$H59,$D$11,U$12,U$13)</f>
        <v>100801.8921268069</v>
      </c>
      <c r="V59" s="16"/>
      <c r="W59" s="46" t="str">
        <f ca="1">_xll.DBRW($B$16,W$7,$H$33,$D$9,$H59,$D$11,W$12,W$13)</f>
        <v>*KEY_ERR</v>
      </c>
      <c r="X59" s="99" t="e">
        <f t="shared" ca="1" si="6"/>
        <v>#VALUE!</v>
      </c>
      <c r="Y59" s="16"/>
      <c r="Z59" s="46" t="str">
        <f ca="1">_xll.DBRW($B$16,Z$7,$H$33,$D$9,$H59,$D$11,Z$12,Z$13)</f>
        <v>*KEY_ERR</v>
      </c>
      <c r="AA59" s="99" t="e">
        <f t="shared" ca="1" si="7"/>
        <v>#VALUE!</v>
      </c>
      <c r="AB59" s="16"/>
      <c r="AC59" s="109" t="str">
        <f ca="1">_xll.DBRW($B$16,AC$7,$H$33,$D$9,$H59,$D$11,AC$12,AC$13)</f>
        <v>*KEY_ERR</v>
      </c>
      <c r="AD59" s="109" t="str">
        <f ca="1">_xll.DBRW($B$16,AD$7,$H$33,$D$9,$H59,$D$11,AD$12,AD$13)</f>
        <v>*KEY_ERR</v>
      </c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  <c r="EM59" s="16"/>
      <c r="EN59" s="16"/>
      <c r="EO59" s="16"/>
      <c r="EP59" s="16"/>
      <c r="EQ59" s="16"/>
      <c r="ER59" s="16"/>
      <c r="ES59" s="16"/>
      <c r="ET59" s="16"/>
      <c r="EU59" s="16"/>
      <c r="EV59" s="16"/>
      <c r="EW59" s="16"/>
      <c r="EX59" s="16"/>
      <c r="EY59" s="16"/>
      <c r="EZ59" s="16"/>
      <c r="FA59" s="16"/>
      <c r="FB59" s="16"/>
      <c r="FC59" s="16"/>
      <c r="FD59" s="16"/>
      <c r="FE59" s="16"/>
      <c r="FF59" s="16"/>
      <c r="FG59" s="16"/>
      <c r="FH59" s="16"/>
      <c r="FI59" s="16"/>
      <c r="FJ59" s="16"/>
      <c r="FK59" s="16"/>
      <c r="FL59" s="16"/>
      <c r="FM59" s="16"/>
      <c r="FN59" s="16"/>
      <c r="FO59" s="16"/>
      <c r="FP59" s="16"/>
      <c r="FQ59" s="16"/>
      <c r="FR59" s="16"/>
      <c r="FS59" s="16"/>
      <c r="FT59" s="16"/>
      <c r="FU59" s="16"/>
      <c r="FV59" s="16"/>
      <c r="FW59" s="16"/>
      <c r="FX59" s="16"/>
      <c r="FY59" s="16"/>
      <c r="FZ59" s="16"/>
      <c r="GA59" s="16"/>
      <c r="GB59" s="16"/>
      <c r="GC59" s="16"/>
      <c r="GD59" s="16"/>
      <c r="GE59" s="16"/>
      <c r="GF59" s="16"/>
      <c r="GG59" s="16"/>
      <c r="GH59" s="16"/>
      <c r="GI59" s="16"/>
      <c r="GJ59" s="16"/>
      <c r="GK59" s="16"/>
      <c r="GL59" s="16"/>
      <c r="GM59" s="16"/>
      <c r="GN59" s="16"/>
      <c r="GO59" s="16"/>
      <c r="GP59" s="16"/>
      <c r="GQ59" s="16"/>
      <c r="GR59" s="16"/>
      <c r="GS59" s="16"/>
      <c r="GT59" s="16"/>
      <c r="GU59" s="16"/>
      <c r="GV59" s="16"/>
      <c r="GW59" s="16"/>
      <c r="GX59" s="16"/>
      <c r="GY59" s="16"/>
      <c r="GZ59" s="16"/>
      <c r="HA59" s="16"/>
      <c r="HB59" s="16"/>
      <c r="HC59" s="16"/>
      <c r="HD59" s="16"/>
      <c r="HE59" s="16"/>
      <c r="HF59" s="16"/>
      <c r="HG59" s="16"/>
      <c r="HH59" s="16"/>
      <c r="HI59" s="16"/>
      <c r="HJ59" s="16"/>
      <c r="HK59" s="16"/>
      <c r="HL59" s="16"/>
      <c r="HM59" s="16"/>
      <c r="HN59" s="16"/>
      <c r="HO59" s="16"/>
      <c r="HP59" s="16"/>
      <c r="HQ59" s="16"/>
      <c r="HR59" s="16"/>
      <c r="HS59" s="16"/>
      <c r="HT59" s="16"/>
      <c r="HU59" s="16"/>
      <c r="HV59" s="16"/>
      <c r="HW59" s="16"/>
      <c r="HX59" s="16"/>
      <c r="HY59" s="16"/>
      <c r="HZ59" s="16"/>
      <c r="IA59" s="16"/>
      <c r="IB59" s="16"/>
      <c r="IC59" s="16"/>
      <c r="ID59" s="16"/>
      <c r="IE59" s="16"/>
      <c r="IF59" s="16"/>
      <c r="IG59" s="16"/>
      <c r="IH59" s="16"/>
      <c r="II59" s="16"/>
      <c r="IJ59" s="16"/>
      <c r="IK59" s="16"/>
      <c r="IL59" s="16"/>
      <c r="IM59" s="16"/>
      <c r="IN59" s="16"/>
      <c r="IO59" s="16"/>
      <c r="IP59" s="16"/>
      <c r="IQ59" s="16"/>
      <c r="IR59" s="16"/>
      <c r="IS59" s="16"/>
      <c r="IT59" s="16"/>
      <c r="IU59" s="16"/>
      <c r="IV59" s="16"/>
      <c r="IW59" s="16"/>
      <c r="IX59" s="16"/>
      <c r="IY59" s="16"/>
      <c r="IZ59" s="16"/>
      <c r="JA59" s="16"/>
      <c r="JB59" s="16"/>
      <c r="JC59" s="16"/>
      <c r="JD59" s="16"/>
      <c r="JE59" s="16"/>
      <c r="JF59" s="16"/>
      <c r="JG59" s="16"/>
      <c r="JH59" s="16"/>
      <c r="JI59" s="16"/>
      <c r="JJ59" s="16"/>
      <c r="JK59" s="16"/>
      <c r="JL59" s="16"/>
      <c r="JM59" s="16"/>
      <c r="JN59" s="16"/>
      <c r="JO59" s="16"/>
      <c r="JP59" s="16"/>
      <c r="JQ59" s="16"/>
      <c r="JR59" s="16"/>
      <c r="JS59" s="16"/>
      <c r="JT59" s="16"/>
      <c r="JU59" s="16"/>
      <c r="JV59" s="16"/>
      <c r="JW59" s="16"/>
      <c r="JX59" s="16"/>
      <c r="JY59" s="16"/>
      <c r="JZ59" s="16"/>
      <c r="KA59" s="16"/>
      <c r="KB59" s="16"/>
      <c r="KC59" s="16"/>
      <c r="KD59" s="16"/>
      <c r="KE59" s="16"/>
      <c r="KF59" s="16"/>
      <c r="KG59" s="16"/>
      <c r="KH59" s="16"/>
      <c r="KI59" s="16"/>
      <c r="KJ59" s="16"/>
      <c r="KK59" s="16"/>
      <c r="KL59" s="16"/>
      <c r="KM59" s="16"/>
      <c r="KN59" s="16"/>
      <c r="KO59" s="16"/>
      <c r="KP59" s="16"/>
      <c r="KQ59" s="16"/>
      <c r="KR59" s="16"/>
      <c r="KS59" s="16"/>
      <c r="KT59" s="16"/>
      <c r="KU59" s="16"/>
      <c r="KV59" s="16"/>
      <c r="KW59" s="16"/>
      <c r="KX59" s="16"/>
      <c r="KY59" s="16"/>
      <c r="KZ59" s="16"/>
      <c r="LA59" s="16"/>
      <c r="LB59" s="16"/>
      <c r="LC59" s="16"/>
      <c r="LD59" s="16"/>
      <c r="LE59" s="16"/>
      <c r="LF59" s="16"/>
      <c r="LG59" s="16"/>
      <c r="LH59" s="16"/>
      <c r="LI59" s="16"/>
      <c r="LJ59" s="16"/>
      <c r="LK59" s="16"/>
      <c r="LL59" s="16"/>
      <c r="LM59" s="16"/>
      <c r="LN59" s="16"/>
      <c r="LO59" s="16"/>
      <c r="LP59" s="16"/>
      <c r="LQ59" s="16"/>
      <c r="LR59" s="16"/>
      <c r="LS59" s="16"/>
      <c r="LT59" s="16"/>
      <c r="LU59" s="16"/>
      <c r="LV59" s="16"/>
      <c r="LW59" s="16"/>
      <c r="LX59" s="16"/>
      <c r="LY59" s="16"/>
      <c r="LZ59" s="16"/>
      <c r="MA59" s="16"/>
      <c r="MB59" s="16"/>
      <c r="MC59" s="16"/>
      <c r="MD59" s="16"/>
      <c r="ME59" s="16"/>
      <c r="MF59" s="16"/>
      <c r="MG59" s="16"/>
      <c r="MH59" s="16"/>
      <c r="MI59" s="16"/>
      <c r="MJ59" s="16"/>
      <c r="MK59" s="16"/>
      <c r="ML59" s="16"/>
      <c r="MM59" s="16"/>
      <c r="MN59" s="16"/>
      <c r="MO59" s="16"/>
      <c r="MP59" s="16"/>
      <c r="MQ59" s="16"/>
      <c r="MR59" s="16"/>
      <c r="MS59" s="16"/>
      <c r="MT59" s="16"/>
      <c r="MU59" s="16"/>
      <c r="MV59" s="16"/>
      <c r="MW59" s="16"/>
      <c r="MX59" s="16"/>
      <c r="MY59" s="16"/>
      <c r="MZ59" s="16"/>
      <c r="NA59" s="16"/>
      <c r="NB59" s="16"/>
      <c r="NC59" s="16"/>
      <c r="ND59" s="16"/>
      <c r="NE59" s="16"/>
      <c r="NF59" s="16"/>
      <c r="NG59" s="16"/>
      <c r="NH59" s="16"/>
      <c r="NI59" s="16"/>
      <c r="NJ59" s="16"/>
      <c r="NK59" s="16"/>
      <c r="NL59" s="16"/>
      <c r="NM59" s="16"/>
      <c r="NN59" s="16"/>
      <c r="NO59" s="16"/>
      <c r="NP59" s="16"/>
      <c r="NQ59" s="16"/>
      <c r="NR59" s="16"/>
      <c r="NS59" s="16"/>
      <c r="NT59" s="16"/>
      <c r="NU59" s="16"/>
      <c r="NV59" s="16"/>
      <c r="NW59" s="16"/>
      <c r="NX59" s="16"/>
      <c r="NY59" s="16"/>
      <c r="NZ59" s="16"/>
      <c r="OA59" s="16"/>
      <c r="OB59" s="16"/>
      <c r="OC59" s="16"/>
      <c r="OD59" s="16"/>
      <c r="OE59" s="16"/>
      <c r="OF59" s="16"/>
      <c r="OG59" s="16"/>
      <c r="OH59" s="16"/>
      <c r="OI59" s="16"/>
      <c r="OJ59" s="16"/>
      <c r="OK59" s="16"/>
      <c r="OL59" s="16"/>
      <c r="OM59" s="16"/>
      <c r="ON59" s="16"/>
      <c r="OO59" s="16"/>
      <c r="OP59" s="16"/>
      <c r="OQ59" s="16"/>
      <c r="OR59" s="16"/>
      <c r="OS59" s="16"/>
      <c r="OT59" s="16"/>
      <c r="OU59" s="16"/>
      <c r="OV59" s="16"/>
      <c r="OW59" s="16"/>
      <c r="OX59" s="16"/>
      <c r="OY59" s="16"/>
      <c r="OZ59" s="16"/>
      <c r="PA59" s="16"/>
      <c r="PB59" s="16"/>
      <c r="PC59" s="16"/>
      <c r="PD59" s="16"/>
      <c r="PE59" s="16"/>
      <c r="PF59" s="16"/>
      <c r="PG59" s="16"/>
      <c r="PH59" s="16"/>
      <c r="PI59" s="16"/>
      <c r="PJ59" s="16"/>
      <c r="PK59" s="16"/>
      <c r="PL59" s="16"/>
      <c r="PM59" s="16"/>
      <c r="PN59" s="16"/>
      <c r="PO59" s="16"/>
      <c r="PP59" s="16"/>
      <c r="PQ59" s="16"/>
      <c r="PR59" s="16"/>
      <c r="PS59" s="16"/>
      <c r="PT59" s="16"/>
      <c r="PU59" s="16"/>
      <c r="PV59" s="16"/>
      <c r="PW59" s="16"/>
      <c r="PX59" s="16"/>
      <c r="PY59" s="16"/>
      <c r="PZ59" s="16"/>
      <c r="QA59" s="16"/>
      <c r="QB59" s="16"/>
      <c r="QC59" s="16"/>
      <c r="QD59" s="16"/>
      <c r="QE59" s="16"/>
      <c r="QF59" s="16"/>
      <c r="QG59" s="16"/>
      <c r="QH59" s="16"/>
      <c r="QI59" s="16"/>
      <c r="QJ59" s="16"/>
      <c r="QK59" s="16"/>
      <c r="QL59" s="16"/>
      <c r="QM59" s="16"/>
      <c r="QN59" s="16"/>
      <c r="QO59" s="16"/>
      <c r="QP59" s="16"/>
      <c r="QQ59" s="16"/>
      <c r="QR59" s="16"/>
      <c r="QS59" s="16"/>
      <c r="QT59" s="16"/>
      <c r="QU59" s="16"/>
      <c r="QV59" s="16"/>
      <c r="QW59" s="16"/>
      <c r="QX59" s="16"/>
      <c r="QY59" s="16"/>
      <c r="QZ59" s="16"/>
      <c r="RA59" s="16"/>
      <c r="RB59" s="16"/>
      <c r="RC59" s="16"/>
      <c r="RD59" s="16"/>
      <c r="RE59" s="16"/>
      <c r="RF59" s="16"/>
      <c r="RG59" s="16"/>
      <c r="RH59" s="16"/>
      <c r="RI59" s="16"/>
      <c r="RJ59" s="16"/>
      <c r="RK59" s="16"/>
      <c r="RL59" s="16"/>
      <c r="RM59" s="16"/>
      <c r="RN59" s="16"/>
      <c r="RO59" s="16"/>
      <c r="RP59" s="16"/>
      <c r="RQ59" s="16"/>
      <c r="RR59" s="16"/>
      <c r="RS59" s="16"/>
      <c r="RT59" s="16"/>
      <c r="RU59" s="16"/>
      <c r="RV59" s="16"/>
      <c r="RW59" s="16"/>
      <c r="RX59" s="16"/>
      <c r="RY59" s="16"/>
      <c r="RZ59" s="16"/>
      <c r="SA59" s="16"/>
      <c r="SB59" s="16"/>
      <c r="SC59" s="16"/>
      <c r="SD59" s="16"/>
      <c r="SE59" s="16"/>
      <c r="SF59" s="16"/>
      <c r="SG59" s="16"/>
      <c r="SH59" s="16"/>
      <c r="SI59" s="16"/>
      <c r="SJ59" s="16"/>
      <c r="SK59" s="16"/>
      <c r="SL59" s="16"/>
      <c r="SM59" s="16"/>
      <c r="SN59" s="16"/>
      <c r="SO59" s="16"/>
      <c r="SP59" s="16"/>
      <c r="SQ59" s="16"/>
      <c r="SR59" s="16"/>
      <c r="SS59" s="16"/>
      <c r="ST59" s="16"/>
      <c r="SU59" s="16"/>
      <c r="SV59" s="16"/>
      <c r="SW59" s="16"/>
      <c r="SX59" s="16"/>
      <c r="SY59" s="16"/>
      <c r="SZ59" s="16"/>
      <c r="TA59" s="16"/>
      <c r="TB59" s="16"/>
      <c r="TC59" s="16"/>
      <c r="TD59" s="16"/>
      <c r="TE59" s="16"/>
      <c r="TF59" s="16"/>
      <c r="TG59" s="16"/>
      <c r="TH59" s="16"/>
      <c r="TI59" s="16"/>
      <c r="TJ59" s="16"/>
      <c r="TK59" s="16"/>
      <c r="TL59" s="16"/>
      <c r="TM59" s="16"/>
      <c r="TN59" s="16"/>
      <c r="TO59" s="16"/>
      <c r="TP59" s="16"/>
      <c r="TQ59" s="16"/>
      <c r="TR59" s="16"/>
      <c r="TS59" s="16"/>
      <c r="TT59" s="16"/>
      <c r="TU59" s="16"/>
      <c r="TV59" s="16"/>
      <c r="TW59" s="16"/>
      <c r="TX59" s="16"/>
      <c r="TY59" s="16"/>
      <c r="TZ59" s="16"/>
      <c r="UA59" s="16"/>
      <c r="UB59" s="16"/>
      <c r="UC59" s="16"/>
      <c r="UD59" s="16"/>
      <c r="UE59" s="16"/>
      <c r="UF59" s="16"/>
      <c r="UG59" s="16"/>
      <c r="UH59" s="16"/>
      <c r="UI59" s="16"/>
      <c r="UJ59" s="16"/>
      <c r="UK59" s="16"/>
      <c r="UL59" s="16"/>
      <c r="UM59" s="16"/>
      <c r="UN59" s="16"/>
      <c r="UO59" s="16"/>
      <c r="UP59" s="16"/>
      <c r="UQ59" s="16"/>
      <c r="UR59" s="16"/>
      <c r="US59" s="16"/>
      <c r="UT59" s="16"/>
      <c r="UU59" s="16"/>
      <c r="UV59" s="16"/>
      <c r="UW59" s="16"/>
      <c r="UX59" s="16"/>
      <c r="UY59" s="16"/>
      <c r="UZ59" s="16"/>
      <c r="VA59" s="16"/>
      <c r="VB59" s="16"/>
      <c r="VC59" s="16"/>
      <c r="VD59" s="16"/>
      <c r="VE59" s="16"/>
      <c r="VF59" s="16"/>
      <c r="VG59" s="16"/>
      <c r="VH59" s="16"/>
      <c r="VI59" s="16"/>
      <c r="VJ59" s="16"/>
      <c r="VK59" s="16"/>
      <c r="VL59" s="16"/>
      <c r="VM59" s="16"/>
      <c r="VN59" s="16"/>
      <c r="VO59" s="16"/>
      <c r="VP59" s="16"/>
      <c r="VQ59" s="16"/>
      <c r="VR59" s="16"/>
      <c r="VS59" s="16"/>
      <c r="VT59" s="16"/>
      <c r="VU59" s="16"/>
      <c r="VV59" s="16"/>
      <c r="VW59" s="16"/>
      <c r="VX59" s="16"/>
      <c r="VY59" s="16"/>
      <c r="VZ59" s="16"/>
      <c r="WA59" s="16"/>
      <c r="WB59" s="16"/>
      <c r="WC59" s="16"/>
      <c r="WD59" s="16"/>
      <c r="WE59" s="16"/>
      <c r="WF59" s="16"/>
      <c r="WG59" s="16"/>
      <c r="WH59" s="16"/>
      <c r="WI59" s="16"/>
      <c r="WJ59" s="16"/>
      <c r="WK59" s="16"/>
      <c r="WL59" s="16"/>
      <c r="WM59" s="16"/>
      <c r="WN59" s="16"/>
      <c r="WO59" s="16"/>
      <c r="WP59" s="16"/>
      <c r="WQ59" s="16"/>
      <c r="WR59" s="16"/>
      <c r="WS59" s="16"/>
      <c r="WT59" s="16"/>
      <c r="WU59" s="16"/>
      <c r="WV59" s="16"/>
      <c r="WW59" s="16"/>
      <c r="WX59" s="16"/>
      <c r="WY59" s="16"/>
      <c r="WZ59" s="16"/>
      <c r="XA59" s="16"/>
      <c r="XB59" s="16"/>
      <c r="XC59" s="16"/>
      <c r="XD59" s="16"/>
      <c r="XE59" s="16"/>
      <c r="XF59" s="16"/>
      <c r="XG59" s="16"/>
      <c r="XH59" s="16"/>
      <c r="XI59" s="16"/>
      <c r="XJ59" s="16"/>
      <c r="XK59" s="16"/>
      <c r="XL59" s="16"/>
      <c r="XM59" s="16"/>
      <c r="XN59" s="16"/>
      <c r="XO59" s="16"/>
      <c r="XP59" s="16"/>
      <c r="XQ59" s="16"/>
      <c r="XR59" s="16"/>
      <c r="XS59" s="16"/>
      <c r="XT59" s="16"/>
      <c r="XU59" s="16"/>
      <c r="XV59" s="16"/>
      <c r="XW59" s="16"/>
      <c r="XX59" s="16"/>
      <c r="XY59" s="16"/>
      <c r="XZ59" s="16"/>
      <c r="YA59" s="16"/>
      <c r="YB59" s="16"/>
      <c r="YC59" s="16"/>
      <c r="YD59" s="16"/>
      <c r="YE59" s="16"/>
      <c r="YF59" s="16"/>
      <c r="YG59" s="16"/>
      <c r="YH59" s="16"/>
      <c r="YI59" s="16"/>
      <c r="YJ59" s="16"/>
      <c r="YK59" s="16"/>
      <c r="YL59" s="16"/>
      <c r="YM59" s="16"/>
      <c r="YN59" s="16"/>
      <c r="YO59" s="16"/>
      <c r="YP59" s="16"/>
      <c r="YQ59" s="16"/>
      <c r="YR59" s="16"/>
      <c r="YS59" s="16"/>
      <c r="YT59" s="16"/>
      <c r="YU59" s="16"/>
      <c r="YV59" s="16"/>
      <c r="YW59" s="16"/>
      <c r="YX59" s="16"/>
      <c r="YY59" s="16"/>
      <c r="YZ59" s="16"/>
      <c r="ZA59" s="16"/>
      <c r="ZB59" s="16"/>
      <c r="ZC59" s="16"/>
      <c r="ZD59" s="16"/>
      <c r="ZE59" s="16"/>
      <c r="ZF59" s="16"/>
      <c r="ZG59" s="16"/>
      <c r="ZH59" s="16"/>
      <c r="ZI59" s="16"/>
      <c r="ZJ59" s="16"/>
      <c r="ZK59" s="16"/>
      <c r="ZL59" s="16"/>
      <c r="ZM59" s="16"/>
      <c r="ZN59" s="16"/>
      <c r="ZO59" s="16"/>
      <c r="ZP59" s="16"/>
      <c r="ZQ59" s="16"/>
      <c r="ZR59" s="16"/>
      <c r="ZS59" s="16"/>
      <c r="ZT59" s="16"/>
      <c r="ZU59" s="16"/>
      <c r="ZV59" s="16"/>
      <c r="ZW59" s="16"/>
      <c r="ZX59" s="16"/>
      <c r="ZY59" s="16"/>
      <c r="ZZ59" s="16"/>
      <c r="AAA59" s="16"/>
      <c r="AAB59" s="16"/>
      <c r="AAC59" s="16"/>
      <c r="AAD59" s="16"/>
      <c r="AAE59" s="16"/>
      <c r="AAF59" s="16"/>
      <c r="AAG59" s="16"/>
      <c r="AAH59" s="16"/>
      <c r="AAI59" s="16"/>
      <c r="AAJ59" s="16"/>
      <c r="AAK59" s="16"/>
      <c r="AAL59" s="16"/>
      <c r="AAM59" s="16"/>
      <c r="AAN59" s="16"/>
      <c r="AAO59" s="16"/>
      <c r="AAP59" s="16"/>
      <c r="AAQ59" s="16"/>
      <c r="AAR59" s="16"/>
      <c r="AAS59" s="16"/>
      <c r="AAT59" s="16"/>
      <c r="AAU59" s="16"/>
      <c r="AAV59" s="16"/>
      <c r="AAW59" s="16"/>
      <c r="AAX59" s="16"/>
      <c r="AAY59" s="16"/>
      <c r="AAZ59" s="16"/>
      <c r="ABA59" s="16"/>
      <c r="ABB59" s="16"/>
      <c r="ABC59" s="16"/>
      <c r="ABD59" s="16"/>
      <c r="ABE59" s="16"/>
      <c r="ABF59" s="16"/>
      <c r="ABG59" s="16"/>
      <c r="ABH59" s="16"/>
      <c r="ABI59" s="16"/>
      <c r="ABJ59" s="16"/>
      <c r="ABK59" s="16"/>
      <c r="ABL59" s="16"/>
      <c r="ABM59" s="16"/>
      <c r="ABN59" s="16"/>
      <c r="ABO59" s="16"/>
      <c r="ABP59" s="16"/>
      <c r="ABQ59" s="16"/>
      <c r="ABR59" s="16"/>
      <c r="ABS59" s="16"/>
      <c r="ABT59" s="16"/>
      <c r="ABU59" s="16"/>
      <c r="ABV59" s="16"/>
      <c r="ABW59" s="16"/>
      <c r="ABX59" s="16"/>
      <c r="ABY59" s="16"/>
      <c r="ABZ59" s="16"/>
      <c r="ACA59" s="16"/>
      <c r="ACB59" s="16"/>
      <c r="ACC59" s="16"/>
      <c r="ACD59" s="16"/>
      <c r="ACE59" s="16"/>
      <c r="ACF59" s="16"/>
      <c r="ACG59" s="16"/>
      <c r="ACH59" s="16"/>
      <c r="ACI59" s="16"/>
      <c r="ACJ59" s="16"/>
      <c r="ACK59" s="16"/>
      <c r="ACL59" s="16"/>
      <c r="ACM59" s="16"/>
      <c r="ACN59" s="16"/>
      <c r="ACO59" s="16"/>
      <c r="ACP59" s="16"/>
      <c r="ACQ59" s="16"/>
      <c r="ACR59" s="16"/>
      <c r="ACS59" s="16"/>
      <c r="ACT59" s="16"/>
      <c r="ACU59" s="16"/>
      <c r="ACV59" s="16"/>
      <c r="ACW59" s="16"/>
      <c r="ACX59" s="16"/>
      <c r="ACY59" s="16"/>
      <c r="ACZ59" s="16"/>
      <c r="ADA59" s="16"/>
      <c r="ADB59" s="16"/>
      <c r="ADC59" s="16"/>
      <c r="ADD59" s="16"/>
      <c r="ADE59" s="16"/>
      <c r="ADF59" s="16"/>
      <c r="ADG59" s="16"/>
      <c r="ADH59" s="16"/>
      <c r="ADI59" s="16"/>
      <c r="ADJ59" s="16"/>
      <c r="ADK59" s="16"/>
      <c r="ADL59" s="16"/>
      <c r="ADM59" s="16"/>
      <c r="ADN59" s="16"/>
      <c r="ADO59" s="16"/>
      <c r="ADP59" s="16"/>
      <c r="ADQ59" s="16"/>
      <c r="ADR59" s="16"/>
      <c r="ADS59" s="16"/>
      <c r="ADT59" s="16"/>
      <c r="ADU59" s="16"/>
      <c r="ADV59" s="16"/>
      <c r="ADW59" s="16"/>
      <c r="ADX59" s="16"/>
      <c r="ADY59" s="16"/>
      <c r="ADZ59" s="16"/>
      <c r="AEA59" s="16"/>
      <c r="AEB59" s="16"/>
      <c r="AEC59" s="16"/>
      <c r="AED59" s="16"/>
      <c r="AEE59" s="16"/>
      <c r="AEF59" s="16"/>
      <c r="AEG59" s="16"/>
      <c r="AEH59" s="16"/>
      <c r="AEI59" s="16"/>
      <c r="AEJ59" s="16"/>
      <c r="AEK59" s="16"/>
      <c r="AEL59" s="16"/>
      <c r="AEM59" s="16"/>
      <c r="AEN59" s="16"/>
      <c r="AEO59" s="16"/>
      <c r="AEP59" s="16"/>
      <c r="AEQ59" s="16"/>
      <c r="AER59" s="16"/>
      <c r="AES59" s="16"/>
      <c r="AET59" s="16"/>
      <c r="AEU59" s="16"/>
      <c r="AEV59" s="16"/>
      <c r="AEW59" s="16"/>
      <c r="AEX59" s="16"/>
      <c r="AEY59" s="16"/>
      <c r="AEZ59" s="16"/>
      <c r="AFA59" s="16"/>
      <c r="AFB59" s="16"/>
      <c r="AFC59" s="16"/>
      <c r="AFD59" s="16"/>
      <c r="AFE59" s="16"/>
      <c r="AFF59" s="16"/>
      <c r="AFG59" s="16"/>
      <c r="AFH59" s="16"/>
      <c r="AFI59" s="16"/>
      <c r="AFJ59" s="16"/>
      <c r="AFK59" s="16"/>
      <c r="AFL59" s="16"/>
      <c r="AFM59" s="16"/>
      <c r="AFN59" s="16"/>
      <c r="AFO59" s="16"/>
      <c r="AFP59" s="16"/>
      <c r="AFQ59" s="16"/>
      <c r="AFR59" s="16"/>
      <c r="AFS59" s="16"/>
      <c r="AFT59" s="16"/>
      <c r="AFU59" s="16"/>
      <c r="AFV59" s="16"/>
      <c r="AFW59" s="16"/>
      <c r="AFX59" s="16"/>
      <c r="AFY59" s="16"/>
      <c r="AFZ59" s="16"/>
      <c r="AGA59" s="16"/>
      <c r="AGB59" s="16"/>
      <c r="AGC59" s="16"/>
      <c r="AGD59" s="16"/>
      <c r="AGE59" s="16"/>
      <c r="AGF59" s="16"/>
      <c r="AGG59" s="16"/>
      <c r="AGH59" s="16"/>
      <c r="AGI59" s="16"/>
      <c r="AGJ59" s="16"/>
      <c r="AGK59" s="16"/>
      <c r="AGL59" s="16"/>
      <c r="AGM59" s="16"/>
      <c r="AGN59" s="16"/>
      <c r="AGO59" s="16"/>
      <c r="AGP59" s="16"/>
      <c r="AGQ59" s="16"/>
      <c r="AGR59" s="16"/>
      <c r="AGS59" s="16"/>
      <c r="AGT59" s="16"/>
      <c r="AGU59" s="16"/>
      <c r="AGV59" s="16"/>
      <c r="AGW59" s="16"/>
      <c r="AGX59" s="16"/>
      <c r="AGY59" s="16"/>
      <c r="AGZ59" s="16"/>
      <c r="AHA59" s="16"/>
      <c r="AHB59" s="16"/>
      <c r="AHC59" s="16"/>
      <c r="AHD59" s="16"/>
      <c r="AHE59" s="16"/>
      <c r="AHF59" s="16"/>
      <c r="AHG59" s="16"/>
      <c r="AHH59" s="16"/>
      <c r="AHI59" s="16"/>
      <c r="AHJ59" s="16"/>
      <c r="AHK59" s="16"/>
      <c r="AHL59" s="16"/>
      <c r="AHM59" s="16"/>
      <c r="AHN59" s="16"/>
      <c r="AHO59" s="16"/>
      <c r="AHP59" s="16"/>
      <c r="AHQ59" s="16"/>
      <c r="AHR59" s="16"/>
      <c r="AHS59" s="16"/>
      <c r="AHT59" s="16"/>
      <c r="AHU59" s="16"/>
      <c r="AHV59" s="16"/>
      <c r="AHW59" s="16"/>
      <c r="AHX59" s="16"/>
      <c r="AHY59" s="16"/>
      <c r="AHZ59" s="16"/>
      <c r="AIA59" s="16"/>
      <c r="AIB59" s="16"/>
      <c r="AIC59" s="16"/>
      <c r="AID59" s="16"/>
      <c r="AIE59" s="16"/>
      <c r="AIF59" s="16"/>
      <c r="AIG59" s="16"/>
      <c r="AIH59" s="16"/>
      <c r="AII59" s="16"/>
      <c r="AIJ59" s="16"/>
      <c r="AIK59" s="16"/>
      <c r="AIL59" s="16"/>
      <c r="AIM59" s="16"/>
      <c r="AIN59" s="16"/>
      <c r="AIO59" s="16"/>
      <c r="AIP59" s="16"/>
      <c r="AIQ59" s="16"/>
      <c r="AIR59" s="16"/>
      <c r="AIS59" s="16"/>
      <c r="AIT59" s="16"/>
      <c r="AIU59" s="16"/>
      <c r="AIV59" s="16"/>
      <c r="AIW59" s="16"/>
      <c r="AIX59" s="16"/>
      <c r="AIY59" s="16"/>
      <c r="AIZ59" s="16"/>
      <c r="AJA59" s="16"/>
      <c r="AJB59" s="16"/>
      <c r="AJC59" s="16"/>
      <c r="AJD59" s="16"/>
      <c r="AJE59" s="16"/>
      <c r="AJF59" s="16"/>
      <c r="AJG59" s="16"/>
      <c r="AJH59" s="16"/>
      <c r="AJI59" s="16"/>
      <c r="AJJ59" s="16"/>
      <c r="AJK59" s="16"/>
      <c r="AJL59" s="16"/>
      <c r="AJM59" s="16"/>
      <c r="AJN59" s="16"/>
      <c r="AJO59" s="16"/>
      <c r="AJP59" s="16"/>
      <c r="AJQ59" s="16"/>
      <c r="AJR59" s="16"/>
      <c r="AJS59" s="16"/>
      <c r="AJT59" s="16"/>
      <c r="AJU59" s="16"/>
      <c r="AJV59" s="16"/>
      <c r="AJW59" s="16"/>
      <c r="AJX59" s="16"/>
      <c r="AJY59" s="16"/>
      <c r="AJZ59" s="16"/>
      <c r="AKA59" s="16"/>
      <c r="AKB59" s="16"/>
      <c r="AKC59" s="16"/>
      <c r="AKD59" s="16"/>
      <c r="AKE59" s="16"/>
      <c r="AKF59" s="16"/>
      <c r="AKG59" s="16"/>
      <c r="AKH59" s="16"/>
      <c r="AKI59" s="16"/>
      <c r="AKJ59" s="16"/>
      <c r="AKK59" s="16"/>
      <c r="AKL59" s="16"/>
      <c r="AKM59" s="16"/>
      <c r="AKN59" s="16"/>
      <c r="AKO59" s="16"/>
      <c r="AKP59" s="16"/>
      <c r="AKQ59" s="16"/>
      <c r="AKR59" s="16"/>
      <c r="AKS59" s="16"/>
      <c r="AKT59" s="16"/>
      <c r="AKU59" s="16"/>
      <c r="AKV59" s="16"/>
      <c r="AKW59" s="16"/>
      <c r="AKX59" s="16"/>
      <c r="AKY59" s="16"/>
      <c r="AKZ59" s="16"/>
      <c r="ALA59" s="16"/>
      <c r="ALB59" s="16"/>
      <c r="ALC59" s="16"/>
      <c r="ALD59" s="16"/>
      <c r="ALE59" s="16"/>
      <c r="ALF59" s="16"/>
      <c r="ALG59" s="16"/>
      <c r="ALH59" s="16"/>
      <c r="ALI59" s="16"/>
      <c r="ALJ59" s="16"/>
      <c r="ALK59" s="16"/>
      <c r="ALL59" s="16"/>
    </row>
    <row r="60" spans="1:1000" customFormat="1" ht="12.75" x14ac:dyDescent="0.2">
      <c r="A60" s="41" t="str">
        <f ca="1">IF(_xll.TM1RPTELLEV($H$40,$H60)=0,"Root",IF(OR(_xll.ELLEV($B$10,$H60)=0,_xll.TM1RPTELLEV($H$40,$H60)+1&gt;=VALUE($L$29)),"Base","Default"))</f>
        <v>Default</v>
      </c>
      <c r="B60" s="16"/>
      <c r="C60" s="16" t="str">
        <f ca="1">_xll.DBRW($G$16,$H60,C$38)</f>
        <v>1</v>
      </c>
      <c r="D60" s="16">
        <f ca="1">_xll.DBRW($D$16,E$7,$H$33,$E$9,$H60,$D$11,$H$34,$D$38)</f>
        <v>0</v>
      </c>
      <c r="E60" s="25">
        <f ca="1">_xll.DBRW($E$16,E$7,$H$33,$E$9,$H60,$D$11,E$38,E$12,E$13)</f>
        <v>0</v>
      </c>
      <c r="F60" s="22"/>
      <c r="G60" s="44" t="str">
        <f ca="1">_xll.DBRW($G$16,$H60,G$13)&amp;IF(_xll.ELLEV($B$10,$H60)&lt;&gt;0,"",IF($D60&lt;&gt;0,"Annual",IF($E60&lt;&gt;0,"LID","")))</f>
        <v/>
      </c>
      <c r="H60" s="117" t="s">
        <v>162</v>
      </c>
      <c r="I60" s="46">
        <f ca="1">_xll.DBRW($B$16,I$7,$H$33,$D$9,$H60,$D$11,I$12,I$13)</f>
        <v>6201317.1420622589</v>
      </c>
      <c r="J60" s="46">
        <f ca="1">_xll.DBRW($B$16,J$7,$H$33,$D$9,$H60,$D$11,J$12,J$13)</f>
        <v>6630450.2078364259</v>
      </c>
      <c r="K60" s="46">
        <f ca="1">_xll.DBRW($B$16,K$7,$H$33,$D$9,$H60,$D$11,K$12,K$13)</f>
        <v>6701104.84199706</v>
      </c>
      <c r="L60" s="46">
        <f ca="1">_xll.DBRW($B$16,L$7,$H$33,$D$9,$H60,$D$11,L$12,L$13)</f>
        <v>7414359.6047002962</v>
      </c>
      <c r="M60" s="46">
        <f ca="1">_xll.DBRW($B$16,M$7,$H$33,$D$9,$H60,$D$11,M$12,M$13)</f>
        <v>6638618.7891393024</v>
      </c>
      <c r="N60" s="46">
        <f ca="1">_xll.DBRW($B$16,N$7,$H$33,$D$9,$H60,$D$11,N$12,N$13)</f>
        <v>6789930.3355242787</v>
      </c>
      <c r="O60" s="46">
        <f ca="1">_xll.DBRW($B$16,O$7,$H$33,$D$9,$H60,$D$11,O$12,O$13)</f>
        <v>6961920.7390757054</v>
      </c>
      <c r="P60" s="46">
        <f ca="1">_xll.DBRW($B$16,P$7,$H$33,$D$9,$H60,$D$11,P$12,P$13)</f>
        <v>7137029.9841971528</v>
      </c>
      <c r="Q60" s="46">
        <f ca="1">_xll.DBRW($B$16,Q$7,$H$33,$D$9,$H60,$D$11,Q$12,Q$13)</f>
        <v>7241681.3700085683</v>
      </c>
      <c r="R60" s="46">
        <f ca="1">_xll.DBRW($B$16,R$7,$H$33,$D$9,$H60,$D$11,R$12,R$13)</f>
        <v>7404857.0692042587</v>
      </c>
      <c r="S60" s="46">
        <f ca="1">_xll.DBRW($B$16,S$7,$H$33,$D$9,$H60,$D$11,S$12,S$13)</f>
        <v>7196258.9779842589</v>
      </c>
      <c r="T60" s="46">
        <f ca="1">_xll.DBRW($B$16,T$7,$H$33,$D$9,$H60,$D$11,T$12,T$13)</f>
        <v>7192263.3826542282</v>
      </c>
      <c r="U60" s="46">
        <f ca="1">_xll.DBRW($B$16,U$7,$H$33,$D$9,$H60,$D$11,U$12,U$13)</f>
        <v>7109940.3331347108</v>
      </c>
      <c r="V60" s="16"/>
      <c r="W60" s="46" t="str">
        <f ca="1">_xll.DBRW($B$16,W$7,$H$33,$D$9,$H60,$D$11,W$12,W$13)</f>
        <v>*KEY_ERR</v>
      </c>
      <c r="X60" s="99" t="e">
        <f t="shared" ca="1" si="6"/>
        <v>#VALUE!</v>
      </c>
      <c r="Y60" s="16"/>
      <c r="Z60" s="46" t="str">
        <f ca="1">_xll.DBRW($B$16,Z$7,$H$33,$D$9,$H60,$D$11,Z$12,Z$13)</f>
        <v>*KEY_ERR</v>
      </c>
      <c r="AA60" s="99" t="e">
        <f t="shared" ca="1" si="7"/>
        <v>#VALUE!</v>
      </c>
      <c r="AB60" s="16"/>
      <c r="AC60" s="109" t="str">
        <f ca="1">_xll.DBRW($B$16,AC$7,$H$33,$D$9,$H60,$D$11,AC$12,AC$13)</f>
        <v>*KEY_ERR</v>
      </c>
      <c r="AD60" s="109" t="str">
        <f ca="1">_xll.DBRW($B$16,AD$7,$H$33,$D$9,$H60,$D$11,AD$12,AD$13)</f>
        <v>*KEY_ERR</v>
      </c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  <c r="EM60" s="16"/>
      <c r="EN60" s="16"/>
      <c r="EO60" s="16"/>
      <c r="EP60" s="16"/>
      <c r="EQ60" s="16"/>
      <c r="ER60" s="16"/>
      <c r="ES60" s="16"/>
      <c r="ET60" s="16"/>
      <c r="EU60" s="16"/>
      <c r="EV60" s="16"/>
      <c r="EW60" s="16"/>
      <c r="EX60" s="16"/>
      <c r="EY60" s="16"/>
      <c r="EZ60" s="16"/>
      <c r="FA60" s="16"/>
      <c r="FB60" s="16"/>
      <c r="FC60" s="16"/>
      <c r="FD60" s="16"/>
      <c r="FE60" s="16"/>
      <c r="FF60" s="16"/>
      <c r="FG60" s="16"/>
      <c r="FH60" s="16"/>
      <c r="FI60" s="16"/>
      <c r="FJ60" s="16"/>
      <c r="FK60" s="16"/>
      <c r="FL60" s="16"/>
      <c r="FM60" s="16"/>
      <c r="FN60" s="16"/>
      <c r="FO60" s="16"/>
      <c r="FP60" s="16"/>
      <c r="FQ60" s="16"/>
      <c r="FR60" s="16"/>
      <c r="FS60" s="16"/>
      <c r="FT60" s="16"/>
      <c r="FU60" s="16"/>
      <c r="FV60" s="16"/>
      <c r="FW60" s="16"/>
      <c r="FX60" s="16"/>
      <c r="FY60" s="16"/>
      <c r="FZ60" s="16"/>
      <c r="GA60" s="16"/>
      <c r="GB60" s="16"/>
      <c r="GC60" s="16"/>
      <c r="GD60" s="16"/>
      <c r="GE60" s="16"/>
      <c r="GF60" s="16"/>
      <c r="GG60" s="16"/>
      <c r="GH60" s="16"/>
      <c r="GI60" s="16"/>
      <c r="GJ60" s="16"/>
      <c r="GK60" s="16"/>
      <c r="GL60" s="16"/>
      <c r="GM60" s="16"/>
      <c r="GN60" s="16"/>
      <c r="GO60" s="16"/>
      <c r="GP60" s="16"/>
      <c r="GQ60" s="16"/>
      <c r="GR60" s="16"/>
      <c r="GS60" s="16"/>
      <c r="GT60" s="16"/>
      <c r="GU60" s="16"/>
      <c r="GV60" s="16"/>
      <c r="GW60" s="16"/>
      <c r="GX60" s="16"/>
      <c r="GY60" s="16"/>
      <c r="GZ60" s="16"/>
      <c r="HA60" s="16"/>
      <c r="HB60" s="16"/>
      <c r="HC60" s="16"/>
      <c r="HD60" s="16"/>
      <c r="HE60" s="16"/>
      <c r="HF60" s="16"/>
      <c r="HG60" s="16"/>
      <c r="HH60" s="16"/>
      <c r="HI60" s="16"/>
      <c r="HJ60" s="16"/>
      <c r="HK60" s="16"/>
      <c r="HL60" s="16"/>
      <c r="HM60" s="16"/>
      <c r="HN60" s="16"/>
      <c r="HO60" s="16"/>
      <c r="HP60" s="16"/>
      <c r="HQ60" s="16"/>
      <c r="HR60" s="16"/>
      <c r="HS60" s="16"/>
      <c r="HT60" s="16"/>
      <c r="HU60" s="16"/>
      <c r="HV60" s="16"/>
      <c r="HW60" s="16"/>
      <c r="HX60" s="16"/>
      <c r="HY60" s="16"/>
      <c r="HZ60" s="16"/>
      <c r="IA60" s="16"/>
      <c r="IB60" s="16"/>
      <c r="IC60" s="16"/>
      <c r="ID60" s="16"/>
      <c r="IE60" s="16"/>
      <c r="IF60" s="16"/>
      <c r="IG60" s="16"/>
      <c r="IH60" s="16"/>
      <c r="II60" s="16"/>
      <c r="IJ60" s="16"/>
      <c r="IK60" s="16"/>
      <c r="IL60" s="16"/>
      <c r="IM60" s="16"/>
      <c r="IN60" s="16"/>
      <c r="IO60" s="16"/>
      <c r="IP60" s="16"/>
      <c r="IQ60" s="16"/>
      <c r="IR60" s="16"/>
      <c r="IS60" s="16"/>
      <c r="IT60" s="16"/>
      <c r="IU60" s="16"/>
      <c r="IV60" s="16"/>
      <c r="IW60" s="16"/>
      <c r="IX60" s="16"/>
      <c r="IY60" s="16"/>
      <c r="IZ60" s="16"/>
      <c r="JA60" s="16"/>
      <c r="JB60" s="16"/>
      <c r="JC60" s="16"/>
      <c r="JD60" s="16"/>
      <c r="JE60" s="16"/>
      <c r="JF60" s="16"/>
      <c r="JG60" s="16"/>
      <c r="JH60" s="16"/>
      <c r="JI60" s="16"/>
      <c r="JJ60" s="16"/>
      <c r="JK60" s="16"/>
      <c r="JL60" s="16"/>
      <c r="JM60" s="16"/>
      <c r="JN60" s="16"/>
      <c r="JO60" s="16"/>
      <c r="JP60" s="16"/>
      <c r="JQ60" s="16"/>
      <c r="JR60" s="16"/>
      <c r="JS60" s="16"/>
      <c r="JT60" s="16"/>
      <c r="JU60" s="16"/>
      <c r="JV60" s="16"/>
      <c r="JW60" s="16"/>
      <c r="JX60" s="16"/>
      <c r="JY60" s="16"/>
      <c r="JZ60" s="16"/>
      <c r="KA60" s="16"/>
      <c r="KB60" s="16"/>
      <c r="KC60" s="16"/>
      <c r="KD60" s="16"/>
      <c r="KE60" s="16"/>
      <c r="KF60" s="16"/>
      <c r="KG60" s="16"/>
      <c r="KH60" s="16"/>
      <c r="KI60" s="16"/>
      <c r="KJ60" s="16"/>
      <c r="KK60" s="16"/>
      <c r="KL60" s="16"/>
      <c r="KM60" s="16"/>
      <c r="KN60" s="16"/>
      <c r="KO60" s="16"/>
      <c r="KP60" s="16"/>
      <c r="KQ60" s="16"/>
      <c r="KR60" s="16"/>
      <c r="KS60" s="16"/>
      <c r="KT60" s="16"/>
      <c r="KU60" s="16"/>
      <c r="KV60" s="16"/>
      <c r="KW60" s="16"/>
      <c r="KX60" s="16"/>
      <c r="KY60" s="16"/>
      <c r="KZ60" s="16"/>
      <c r="LA60" s="16"/>
      <c r="LB60" s="16"/>
      <c r="LC60" s="16"/>
      <c r="LD60" s="16"/>
      <c r="LE60" s="16"/>
      <c r="LF60" s="16"/>
      <c r="LG60" s="16"/>
      <c r="LH60" s="16"/>
      <c r="LI60" s="16"/>
      <c r="LJ60" s="16"/>
      <c r="LK60" s="16"/>
      <c r="LL60" s="16"/>
      <c r="LM60" s="16"/>
      <c r="LN60" s="16"/>
      <c r="LO60" s="16"/>
      <c r="LP60" s="16"/>
      <c r="LQ60" s="16"/>
      <c r="LR60" s="16"/>
      <c r="LS60" s="16"/>
      <c r="LT60" s="16"/>
      <c r="LU60" s="16"/>
      <c r="LV60" s="16"/>
      <c r="LW60" s="16"/>
      <c r="LX60" s="16"/>
      <c r="LY60" s="16"/>
      <c r="LZ60" s="16"/>
      <c r="MA60" s="16"/>
      <c r="MB60" s="16"/>
      <c r="MC60" s="16"/>
      <c r="MD60" s="16"/>
      <c r="ME60" s="16"/>
      <c r="MF60" s="16"/>
      <c r="MG60" s="16"/>
      <c r="MH60" s="16"/>
      <c r="MI60" s="16"/>
      <c r="MJ60" s="16"/>
      <c r="MK60" s="16"/>
      <c r="ML60" s="16"/>
      <c r="MM60" s="16"/>
      <c r="MN60" s="16"/>
      <c r="MO60" s="16"/>
      <c r="MP60" s="16"/>
      <c r="MQ60" s="16"/>
      <c r="MR60" s="16"/>
      <c r="MS60" s="16"/>
      <c r="MT60" s="16"/>
      <c r="MU60" s="16"/>
      <c r="MV60" s="16"/>
      <c r="MW60" s="16"/>
      <c r="MX60" s="16"/>
      <c r="MY60" s="16"/>
      <c r="MZ60" s="16"/>
      <c r="NA60" s="16"/>
      <c r="NB60" s="16"/>
      <c r="NC60" s="16"/>
      <c r="ND60" s="16"/>
      <c r="NE60" s="16"/>
      <c r="NF60" s="16"/>
      <c r="NG60" s="16"/>
      <c r="NH60" s="16"/>
      <c r="NI60" s="16"/>
      <c r="NJ60" s="16"/>
      <c r="NK60" s="16"/>
      <c r="NL60" s="16"/>
      <c r="NM60" s="16"/>
      <c r="NN60" s="16"/>
      <c r="NO60" s="16"/>
      <c r="NP60" s="16"/>
      <c r="NQ60" s="16"/>
      <c r="NR60" s="16"/>
      <c r="NS60" s="16"/>
      <c r="NT60" s="16"/>
      <c r="NU60" s="16"/>
      <c r="NV60" s="16"/>
      <c r="NW60" s="16"/>
      <c r="NX60" s="16"/>
      <c r="NY60" s="16"/>
      <c r="NZ60" s="16"/>
      <c r="OA60" s="16"/>
      <c r="OB60" s="16"/>
      <c r="OC60" s="16"/>
      <c r="OD60" s="16"/>
      <c r="OE60" s="16"/>
      <c r="OF60" s="16"/>
      <c r="OG60" s="16"/>
      <c r="OH60" s="16"/>
      <c r="OI60" s="16"/>
      <c r="OJ60" s="16"/>
      <c r="OK60" s="16"/>
      <c r="OL60" s="16"/>
      <c r="OM60" s="16"/>
      <c r="ON60" s="16"/>
      <c r="OO60" s="16"/>
      <c r="OP60" s="16"/>
      <c r="OQ60" s="16"/>
      <c r="OR60" s="16"/>
      <c r="OS60" s="16"/>
      <c r="OT60" s="16"/>
      <c r="OU60" s="16"/>
      <c r="OV60" s="16"/>
      <c r="OW60" s="16"/>
      <c r="OX60" s="16"/>
      <c r="OY60" s="16"/>
      <c r="OZ60" s="16"/>
      <c r="PA60" s="16"/>
      <c r="PB60" s="16"/>
      <c r="PC60" s="16"/>
      <c r="PD60" s="16"/>
      <c r="PE60" s="16"/>
      <c r="PF60" s="16"/>
      <c r="PG60" s="16"/>
      <c r="PH60" s="16"/>
      <c r="PI60" s="16"/>
      <c r="PJ60" s="16"/>
      <c r="PK60" s="16"/>
      <c r="PL60" s="16"/>
      <c r="PM60" s="16"/>
      <c r="PN60" s="16"/>
      <c r="PO60" s="16"/>
      <c r="PP60" s="16"/>
      <c r="PQ60" s="16"/>
      <c r="PR60" s="16"/>
      <c r="PS60" s="16"/>
      <c r="PT60" s="16"/>
      <c r="PU60" s="16"/>
      <c r="PV60" s="16"/>
      <c r="PW60" s="16"/>
      <c r="PX60" s="16"/>
      <c r="PY60" s="16"/>
      <c r="PZ60" s="16"/>
      <c r="QA60" s="16"/>
      <c r="QB60" s="16"/>
      <c r="QC60" s="16"/>
      <c r="QD60" s="16"/>
      <c r="QE60" s="16"/>
      <c r="QF60" s="16"/>
      <c r="QG60" s="16"/>
      <c r="QH60" s="16"/>
      <c r="QI60" s="16"/>
      <c r="QJ60" s="16"/>
      <c r="QK60" s="16"/>
      <c r="QL60" s="16"/>
      <c r="QM60" s="16"/>
      <c r="QN60" s="16"/>
      <c r="QO60" s="16"/>
      <c r="QP60" s="16"/>
      <c r="QQ60" s="16"/>
      <c r="QR60" s="16"/>
      <c r="QS60" s="16"/>
      <c r="QT60" s="16"/>
      <c r="QU60" s="16"/>
      <c r="QV60" s="16"/>
      <c r="QW60" s="16"/>
      <c r="QX60" s="16"/>
      <c r="QY60" s="16"/>
      <c r="QZ60" s="16"/>
      <c r="RA60" s="16"/>
      <c r="RB60" s="16"/>
      <c r="RC60" s="16"/>
      <c r="RD60" s="16"/>
      <c r="RE60" s="16"/>
      <c r="RF60" s="16"/>
      <c r="RG60" s="16"/>
      <c r="RH60" s="16"/>
      <c r="RI60" s="16"/>
      <c r="RJ60" s="16"/>
      <c r="RK60" s="16"/>
      <c r="RL60" s="16"/>
      <c r="RM60" s="16"/>
      <c r="RN60" s="16"/>
      <c r="RO60" s="16"/>
      <c r="RP60" s="16"/>
      <c r="RQ60" s="16"/>
      <c r="RR60" s="16"/>
      <c r="RS60" s="16"/>
      <c r="RT60" s="16"/>
      <c r="RU60" s="16"/>
      <c r="RV60" s="16"/>
      <c r="RW60" s="16"/>
      <c r="RX60" s="16"/>
      <c r="RY60" s="16"/>
      <c r="RZ60" s="16"/>
      <c r="SA60" s="16"/>
      <c r="SB60" s="16"/>
      <c r="SC60" s="16"/>
      <c r="SD60" s="16"/>
      <c r="SE60" s="16"/>
      <c r="SF60" s="16"/>
      <c r="SG60" s="16"/>
      <c r="SH60" s="16"/>
      <c r="SI60" s="16"/>
      <c r="SJ60" s="16"/>
      <c r="SK60" s="16"/>
      <c r="SL60" s="16"/>
      <c r="SM60" s="16"/>
      <c r="SN60" s="16"/>
      <c r="SO60" s="16"/>
      <c r="SP60" s="16"/>
      <c r="SQ60" s="16"/>
      <c r="SR60" s="16"/>
      <c r="SS60" s="16"/>
      <c r="ST60" s="16"/>
      <c r="SU60" s="16"/>
      <c r="SV60" s="16"/>
      <c r="SW60" s="16"/>
      <c r="SX60" s="16"/>
      <c r="SY60" s="16"/>
      <c r="SZ60" s="16"/>
      <c r="TA60" s="16"/>
      <c r="TB60" s="16"/>
      <c r="TC60" s="16"/>
      <c r="TD60" s="16"/>
      <c r="TE60" s="16"/>
      <c r="TF60" s="16"/>
      <c r="TG60" s="16"/>
      <c r="TH60" s="16"/>
      <c r="TI60" s="16"/>
      <c r="TJ60" s="16"/>
      <c r="TK60" s="16"/>
      <c r="TL60" s="16"/>
      <c r="TM60" s="16"/>
      <c r="TN60" s="16"/>
      <c r="TO60" s="16"/>
      <c r="TP60" s="16"/>
      <c r="TQ60" s="16"/>
      <c r="TR60" s="16"/>
      <c r="TS60" s="16"/>
      <c r="TT60" s="16"/>
      <c r="TU60" s="16"/>
      <c r="TV60" s="16"/>
      <c r="TW60" s="16"/>
      <c r="TX60" s="16"/>
      <c r="TY60" s="16"/>
      <c r="TZ60" s="16"/>
      <c r="UA60" s="16"/>
      <c r="UB60" s="16"/>
      <c r="UC60" s="16"/>
      <c r="UD60" s="16"/>
      <c r="UE60" s="16"/>
      <c r="UF60" s="16"/>
      <c r="UG60" s="16"/>
      <c r="UH60" s="16"/>
      <c r="UI60" s="16"/>
      <c r="UJ60" s="16"/>
      <c r="UK60" s="16"/>
      <c r="UL60" s="16"/>
      <c r="UM60" s="16"/>
      <c r="UN60" s="16"/>
      <c r="UO60" s="16"/>
      <c r="UP60" s="16"/>
      <c r="UQ60" s="16"/>
      <c r="UR60" s="16"/>
      <c r="US60" s="16"/>
      <c r="UT60" s="16"/>
      <c r="UU60" s="16"/>
      <c r="UV60" s="16"/>
      <c r="UW60" s="16"/>
      <c r="UX60" s="16"/>
      <c r="UY60" s="16"/>
      <c r="UZ60" s="16"/>
      <c r="VA60" s="16"/>
      <c r="VB60" s="16"/>
      <c r="VC60" s="16"/>
      <c r="VD60" s="16"/>
      <c r="VE60" s="16"/>
      <c r="VF60" s="16"/>
      <c r="VG60" s="16"/>
      <c r="VH60" s="16"/>
      <c r="VI60" s="16"/>
      <c r="VJ60" s="16"/>
      <c r="VK60" s="16"/>
      <c r="VL60" s="16"/>
      <c r="VM60" s="16"/>
      <c r="VN60" s="16"/>
      <c r="VO60" s="16"/>
      <c r="VP60" s="16"/>
      <c r="VQ60" s="16"/>
      <c r="VR60" s="16"/>
      <c r="VS60" s="16"/>
      <c r="VT60" s="16"/>
      <c r="VU60" s="16"/>
      <c r="VV60" s="16"/>
      <c r="VW60" s="16"/>
      <c r="VX60" s="16"/>
      <c r="VY60" s="16"/>
      <c r="VZ60" s="16"/>
      <c r="WA60" s="16"/>
      <c r="WB60" s="16"/>
      <c r="WC60" s="16"/>
      <c r="WD60" s="16"/>
      <c r="WE60" s="16"/>
      <c r="WF60" s="16"/>
      <c r="WG60" s="16"/>
      <c r="WH60" s="16"/>
      <c r="WI60" s="16"/>
      <c r="WJ60" s="16"/>
      <c r="WK60" s="16"/>
      <c r="WL60" s="16"/>
      <c r="WM60" s="16"/>
      <c r="WN60" s="16"/>
      <c r="WO60" s="16"/>
      <c r="WP60" s="16"/>
      <c r="WQ60" s="16"/>
      <c r="WR60" s="16"/>
      <c r="WS60" s="16"/>
      <c r="WT60" s="16"/>
      <c r="WU60" s="16"/>
      <c r="WV60" s="16"/>
      <c r="WW60" s="16"/>
      <c r="WX60" s="16"/>
      <c r="WY60" s="16"/>
      <c r="WZ60" s="16"/>
      <c r="XA60" s="16"/>
      <c r="XB60" s="16"/>
      <c r="XC60" s="16"/>
      <c r="XD60" s="16"/>
      <c r="XE60" s="16"/>
      <c r="XF60" s="16"/>
      <c r="XG60" s="16"/>
      <c r="XH60" s="16"/>
      <c r="XI60" s="16"/>
      <c r="XJ60" s="16"/>
      <c r="XK60" s="16"/>
      <c r="XL60" s="16"/>
      <c r="XM60" s="16"/>
      <c r="XN60" s="16"/>
      <c r="XO60" s="16"/>
      <c r="XP60" s="16"/>
      <c r="XQ60" s="16"/>
      <c r="XR60" s="16"/>
      <c r="XS60" s="16"/>
      <c r="XT60" s="16"/>
      <c r="XU60" s="16"/>
      <c r="XV60" s="16"/>
      <c r="XW60" s="16"/>
      <c r="XX60" s="16"/>
      <c r="XY60" s="16"/>
      <c r="XZ60" s="16"/>
      <c r="YA60" s="16"/>
      <c r="YB60" s="16"/>
      <c r="YC60" s="16"/>
      <c r="YD60" s="16"/>
      <c r="YE60" s="16"/>
      <c r="YF60" s="16"/>
      <c r="YG60" s="16"/>
      <c r="YH60" s="16"/>
      <c r="YI60" s="16"/>
      <c r="YJ60" s="16"/>
      <c r="YK60" s="16"/>
      <c r="YL60" s="16"/>
      <c r="YM60" s="16"/>
      <c r="YN60" s="16"/>
      <c r="YO60" s="16"/>
      <c r="YP60" s="16"/>
      <c r="YQ60" s="16"/>
      <c r="YR60" s="16"/>
      <c r="YS60" s="16"/>
      <c r="YT60" s="16"/>
      <c r="YU60" s="16"/>
      <c r="YV60" s="16"/>
      <c r="YW60" s="16"/>
      <c r="YX60" s="16"/>
      <c r="YY60" s="16"/>
      <c r="YZ60" s="16"/>
      <c r="ZA60" s="16"/>
      <c r="ZB60" s="16"/>
      <c r="ZC60" s="16"/>
      <c r="ZD60" s="16"/>
      <c r="ZE60" s="16"/>
      <c r="ZF60" s="16"/>
      <c r="ZG60" s="16"/>
      <c r="ZH60" s="16"/>
      <c r="ZI60" s="16"/>
      <c r="ZJ60" s="16"/>
      <c r="ZK60" s="16"/>
      <c r="ZL60" s="16"/>
      <c r="ZM60" s="16"/>
      <c r="ZN60" s="16"/>
      <c r="ZO60" s="16"/>
      <c r="ZP60" s="16"/>
      <c r="ZQ60" s="16"/>
      <c r="ZR60" s="16"/>
      <c r="ZS60" s="16"/>
      <c r="ZT60" s="16"/>
      <c r="ZU60" s="16"/>
      <c r="ZV60" s="16"/>
      <c r="ZW60" s="16"/>
      <c r="ZX60" s="16"/>
      <c r="ZY60" s="16"/>
      <c r="ZZ60" s="16"/>
      <c r="AAA60" s="16"/>
      <c r="AAB60" s="16"/>
      <c r="AAC60" s="16"/>
      <c r="AAD60" s="16"/>
      <c r="AAE60" s="16"/>
      <c r="AAF60" s="16"/>
      <c r="AAG60" s="16"/>
      <c r="AAH60" s="16"/>
      <c r="AAI60" s="16"/>
      <c r="AAJ60" s="16"/>
      <c r="AAK60" s="16"/>
      <c r="AAL60" s="16"/>
      <c r="AAM60" s="16"/>
      <c r="AAN60" s="16"/>
      <c r="AAO60" s="16"/>
      <c r="AAP60" s="16"/>
      <c r="AAQ60" s="16"/>
      <c r="AAR60" s="16"/>
      <c r="AAS60" s="16"/>
      <c r="AAT60" s="16"/>
      <c r="AAU60" s="16"/>
      <c r="AAV60" s="16"/>
      <c r="AAW60" s="16"/>
      <c r="AAX60" s="16"/>
      <c r="AAY60" s="16"/>
      <c r="AAZ60" s="16"/>
      <c r="ABA60" s="16"/>
      <c r="ABB60" s="16"/>
      <c r="ABC60" s="16"/>
      <c r="ABD60" s="16"/>
      <c r="ABE60" s="16"/>
      <c r="ABF60" s="16"/>
      <c r="ABG60" s="16"/>
      <c r="ABH60" s="16"/>
      <c r="ABI60" s="16"/>
      <c r="ABJ60" s="16"/>
      <c r="ABK60" s="16"/>
      <c r="ABL60" s="16"/>
      <c r="ABM60" s="16"/>
      <c r="ABN60" s="16"/>
      <c r="ABO60" s="16"/>
      <c r="ABP60" s="16"/>
      <c r="ABQ60" s="16"/>
      <c r="ABR60" s="16"/>
      <c r="ABS60" s="16"/>
      <c r="ABT60" s="16"/>
      <c r="ABU60" s="16"/>
      <c r="ABV60" s="16"/>
      <c r="ABW60" s="16"/>
      <c r="ABX60" s="16"/>
      <c r="ABY60" s="16"/>
      <c r="ABZ60" s="16"/>
      <c r="ACA60" s="16"/>
      <c r="ACB60" s="16"/>
      <c r="ACC60" s="16"/>
      <c r="ACD60" s="16"/>
      <c r="ACE60" s="16"/>
      <c r="ACF60" s="16"/>
      <c r="ACG60" s="16"/>
      <c r="ACH60" s="16"/>
      <c r="ACI60" s="16"/>
      <c r="ACJ60" s="16"/>
      <c r="ACK60" s="16"/>
      <c r="ACL60" s="16"/>
      <c r="ACM60" s="16"/>
      <c r="ACN60" s="16"/>
      <c r="ACO60" s="16"/>
      <c r="ACP60" s="16"/>
      <c r="ACQ60" s="16"/>
      <c r="ACR60" s="16"/>
      <c r="ACS60" s="16"/>
      <c r="ACT60" s="16"/>
      <c r="ACU60" s="16"/>
      <c r="ACV60" s="16"/>
      <c r="ACW60" s="16"/>
      <c r="ACX60" s="16"/>
      <c r="ACY60" s="16"/>
      <c r="ACZ60" s="16"/>
      <c r="ADA60" s="16"/>
      <c r="ADB60" s="16"/>
      <c r="ADC60" s="16"/>
      <c r="ADD60" s="16"/>
      <c r="ADE60" s="16"/>
      <c r="ADF60" s="16"/>
      <c r="ADG60" s="16"/>
      <c r="ADH60" s="16"/>
      <c r="ADI60" s="16"/>
      <c r="ADJ60" s="16"/>
      <c r="ADK60" s="16"/>
      <c r="ADL60" s="16"/>
      <c r="ADM60" s="16"/>
      <c r="ADN60" s="16"/>
      <c r="ADO60" s="16"/>
      <c r="ADP60" s="16"/>
      <c r="ADQ60" s="16"/>
      <c r="ADR60" s="16"/>
      <c r="ADS60" s="16"/>
      <c r="ADT60" s="16"/>
      <c r="ADU60" s="16"/>
      <c r="ADV60" s="16"/>
      <c r="ADW60" s="16"/>
      <c r="ADX60" s="16"/>
      <c r="ADY60" s="16"/>
      <c r="ADZ60" s="16"/>
      <c r="AEA60" s="16"/>
      <c r="AEB60" s="16"/>
      <c r="AEC60" s="16"/>
      <c r="AED60" s="16"/>
      <c r="AEE60" s="16"/>
      <c r="AEF60" s="16"/>
      <c r="AEG60" s="16"/>
      <c r="AEH60" s="16"/>
      <c r="AEI60" s="16"/>
      <c r="AEJ60" s="16"/>
      <c r="AEK60" s="16"/>
      <c r="AEL60" s="16"/>
      <c r="AEM60" s="16"/>
      <c r="AEN60" s="16"/>
      <c r="AEO60" s="16"/>
      <c r="AEP60" s="16"/>
      <c r="AEQ60" s="16"/>
      <c r="AER60" s="16"/>
      <c r="AES60" s="16"/>
      <c r="AET60" s="16"/>
      <c r="AEU60" s="16"/>
      <c r="AEV60" s="16"/>
      <c r="AEW60" s="16"/>
      <c r="AEX60" s="16"/>
      <c r="AEY60" s="16"/>
      <c r="AEZ60" s="16"/>
      <c r="AFA60" s="16"/>
      <c r="AFB60" s="16"/>
      <c r="AFC60" s="16"/>
      <c r="AFD60" s="16"/>
      <c r="AFE60" s="16"/>
      <c r="AFF60" s="16"/>
      <c r="AFG60" s="16"/>
      <c r="AFH60" s="16"/>
      <c r="AFI60" s="16"/>
      <c r="AFJ60" s="16"/>
      <c r="AFK60" s="16"/>
      <c r="AFL60" s="16"/>
      <c r="AFM60" s="16"/>
      <c r="AFN60" s="16"/>
      <c r="AFO60" s="16"/>
      <c r="AFP60" s="16"/>
      <c r="AFQ60" s="16"/>
      <c r="AFR60" s="16"/>
      <c r="AFS60" s="16"/>
      <c r="AFT60" s="16"/>
      <c r="AFU60" s="16"/>
      <c r="AFV60" s="16"/>
      <c r="AFW60" s="16"/>
      <c r="AFX60" s="16"/>
      <c r="AFY60" s="16"/>
      <c r="AFZ60" s="16"/>
      <c r="AGA60" s="16"/>
      <c r="AGB60" s="16"/>
      <c r="AGC60" s="16"/>
      <c r="AGD60" s="16"/>
      <c r="AGE60" s="16"/>
      <c r="AGF60" s="16"/>
      <c r="AGG60" s="16"/>
      <c r="AGH60" s="16"/>
      <c r="AGI60" s="16"/>
      <c r="AGJ60" s="16"/>
      <c r="AGK60" s="16"/>
      <c r="AGL60" s="16"/>
      <c r="AGM60" s="16"/>
      <c r="AGN60" s="16"/>
      <c r="AGO60" s="16"/>
      <c r="AGP60" s="16"/>
      <c r="AGQ60" s="16"/>
      <c r="AGR60" s="16"/>
      <c r="AGS60" s="16"/>
      <c r="AGT60" s="16"/>
      <c r="AGU60" s="16"/>
      <c r="AGV60" s="16"/>
      <c r="AGW60" s="16"/>
      <c r="AGX60" s="16"/>
      <c r="AGY60" s="16"/>
      <c r="AGZ60" s="16"/>
      <c r="AHA60" s="16"/>
      <c r="AHB60" s="16"/>
      <c r="AHC60" s="16"/>
      <c r="AHD60" s="16"/>
      <c r="AHE60" s="16"/>
      <c r="AHF60" s="16"/>
      <c r="AHG60" s="16"/>
      <c r="AHH60" s="16"/>
      <c r="AHI60" s="16"/>
      <c r="AHJ60" s="16"/>
      <c r="AHK60" s="16"/>
      <c r="AHL60" s="16"/>
      <c r="AHM60" s="16"/>
      <c r="AHN60" s="16"/>
      <c r="AHO60" s="16"/>
      <c r="AHP60" s="16"/>
      <c r="AHQ60" s="16"/>
      <c r="AHR60" s="16"/>
      <c r="AHS60" s="16"/>
      <c r="AHT60" s="16"/>
      <c r="AHU60" s="16"/>
      <c r="AHV60" s="16"/>
      <c r="AHW60" s="16"/>
      <c r="AHX60" s="16"/>
      <c r="AHY60" s="16"/>
      <c r="AHZ60" s="16"/>
      <c r="AIA60" s="16"/>
      <c r="AIB60" s="16"/>
      <c r="AIC60" s="16"/>
      <c r="AID60" s="16"/>
      <c r="AIE60" s="16"/>
      <c r="AIF60" s="16"/>
      <c r="AIG60" s="16"/>
      <c r="AIH60" s="16"/>
      <c r="AII60" s="16"/>
      <c r="AIJ60" s="16"/>
      <c r="AIK60" s="16"/>
      <c r="AIL60" s="16"/>
      <c r="AIM60" s="16"/>
      <c r="AIN60" s="16"/>
      <c r="AIO60" s="16"/>
      <c r="AIP60" s="16"/>
      <c r="AIQ60" s="16"/>
      <c r="AIR60" s="16"/>
      <c r="AIS60" s="16"/>
      <c r="AIT60" s="16"/>
      <c r="AIU60" s="16"/>
      <c r="AIV60" s="16"/>
      <c r="AIW60" s="16"/>
      <c r="AIX60" s="16"/>
      <c r="AIY60" s="16"/>
      <c r="AIZ60" s="16"/>
      <c r="AJA60" s="16"/>
      <c r="AJB60" s="16"/>
      <c r="AJC60" s="16"/>
      <c r="AJD60" s="16"/>
      <c r="AJE60" s="16"/>
      <c r="AJF60" s="16"/>
      <c r="AJG60" s="16"/>
      <c r="AJH60" s="16"/>
      <c r="AJI60" s="16"/>
      <c r="AJJ60" s="16"/>
      <c r="AJK60" s="16"/>
      <c r="AJL60" s="16"/>
      <c r="AJM60" s="16"/>
      <c r="AJN60" s="16"/>
      <c r="AJO60" s="16"/>
      <c r="AJP60" s="16"/>
      <c r="AJQ60" s="16"/>
      <c r="AJR60" s="16"/>
      <c r="AJS60" s="16"/>
      <c r="AJT60" s="16"/>
      <c r="AJU60" s="16"/>
      <c r="AJV60" s="16"/>
      <c r="AJW60" s="16"/>
      <c r="AJX60" s="16"/>
      <c r="AJY60" s="16"/>
      <c r="AJZ60" s="16"/>
      <c r="AKA60" s="16"/>
      <c r="AKB60" s="16"/>
      <c r="AKC60" s="16"/>
      <c r="AKD60" s="16"/>
      <c r="AKE60" s="16"/>
      <c r="AKF60" s="16"/>
      <c r="AKG60" s="16"/>
      <c r="AKH60" s="16"/>
      <c r="AKI60" s="16"/>
      <c r="AKJ60" s="16"/>
      <c r="AKK60" s="16"/>
      <c r="AKL60" s="16"/>
      <c r="AKM60" s="16"/>
      <c r="AKN60" s="16"/>
      <c r="AKO60" s="16"/>
      <c r="AKP60" s="16"/>
      <c r="AKQ60" s="16"/>
      <c r="AKR60" s="16"/>
      <c r="AKS60" s="16"/>
      <c r="AKT60" s="16"/>
      <c r="AKU60" s="16"/>
      <c r="AKV60" s="16"/>
      <c r="AKW60" s="16"/>
      <c r="AKX60" s="16"/>
      <c r="AKY60" s="16"/>
      <c r="AKZ60" s="16"/>
      <c r="ALA60" s="16"/>
      <c r="ALB60" s="16"/>
      <c r="ALC60" s="16"/>
      <c r="ALD60" s="16"/>
      <c r="ALE60" s="16"/>
      <c r="ALF60" s="16"/>
      <c r="ALG60" s="16"/>
      <c r="ALH60" s="16"/>
      <c r="ALI60" s="16"/>
      <c r="ALJ60" s="16"/>
      <c r="ALK60" s="16"/>
      <c r="ALL60" s="16"/>
    </row>
    <row r="61" spans="1:1000" customFormat="1" ht="12.75" x14ac:dyDescent="0.2">
      <c r="A61" s="41" t="str">
        <f ca="1">IF(_xll.TM1RPTELLEV($H$40,$H61)=0,"Root",IF(OR(_xll.ELLEV($B$10,$H61)=0,_xll.TM1RPTELLEV($H$40,$H61)+1&gt;=VALUE($L$29)),"Base","Default"))</f>
        <v>Base</v>
      </c>
      <c r="B61" s="16"/>
      <c r="C61" s="16" t="str">
        <f ca="1">_xll.DBRW($G$16,$H61,C$38)</f>
        <v>1</v>
      </c>
      <c r="D61" s="16">
        <f ca="1">_xll.DBRW($D$16,E$7,$H$33,$E$9,$H61,$D$11,$H$34,$D$38)</f>
        <v>0</v>
      </c>
      <c r="E61" s="25">
        <f ca="1">_xll.DBRW($E$16,E$7,$H$33,$E$9,$H61,$D$11,E$38,E$12,E$13)</f>
        <v>0</v>
      </c>
      <c r="F61" s="22"/>
      <c r="G61" s="89" t="str">
        <f ca="1">_xll.DBRW($G$16,$H61,G$13)&amp;IF(_xll.ELLEV($B$10,$H61)&lt;&gt;0,"",IF($D61&lt;&gt;0,"Annual",IF($E61&lt;&gt;0,"LID","")))</f>
        <v/>
      </c>
      <c r="H61" s="116" t="s">
        <v>163</v>
      </c>
      <c r="I61" s="91">
        <f ca="1">_xll.DBRW($B$16,I$7,$H$33,$D$9,$H61,$D$11,I$12,I$13)</f>
        <v>-19765.650570387079</v>
      </c>
      <c r="J61" s="91">
        <f ca="1">_xll.DBRW($B$16,J$7,$H$33,$D$9,$H61,$D$11,J$12,J$13)</f>
        <v>-20958.494817957489</v>
      </c>
      <c r="K61" s="91">
        <f ca="1">_xll.DBRW($B$16,K$7,$H$33,$D$9,$H61,$D$11,K$12,K$13)</f>
        <v>-20976.626814786374</v>
      </c>
      <c r="L61" s="91">
        <f ca="1">_xll.DBRW($B$16,L$7,$H$33,$D$9,$H61,$D$11,L$12,L$13)</f>
        <v>-23021.005097050878</v>
      </c>
      <c r="M61" s="91">
        <f ca="1">_xll.DBRW($B$16,M$7,$H$33,$D$9,$H61,$D$11,M$12,M$13)</f>
        <v>-22347.110952892501</v>
      </c>
      <c r="N61" s="91">
        <f ca="1">_xll.DBRW($B$16,N$7,$H$33,$D$9,$H61,$D$11,N$12,N$13)</f>
        <v>-23073.218919372546</v>
      </c>
      <c r="O61" s="91">
        <f ca="1">_xll.DBRW($B$16,O$7,$H$33,$D$9,$H61,$D$11,O$12,O$13)</f>
        <v>-23757.193841232089</v>
      </c>
      <c r="P61" s="91">
        <f ca="1">_xll.DBRW($B$16,P$7,$H$33,$D$9,$H61,$D$11,P$12,P$13)</f>
        <v>-24243.938099362593</v>
      </c>
      <c r="Q61" s="91">
        <f ca="1">_xll.DBRW($B$16,Q$7,$H$33,$D$9,$H61,$D$11,Q$12,Q$13)</f>
        <v>-24270.794633519392</v>
      </c>
      <c r="R61" s="91">
        <f ca="1">_xll.DBRW($B$16,R$7,$H$33,$D$9,$H61,$D$11,R$12,R$13)</f>
        <v>-24738.499685168368</v>
      </c>
      <c r="S61" s="91">
        <f ca="1">_xll.DBRW($B$16,S$7,$H$33,$D$9,$H61,$D$11,S$12,S$13)</f>
        <v>-24557.288345844787</v>
      </c>
      <c r="T61" s="91">
        <f ca="1">_xll.DBRW($B$16,T$7,$H$33,$D$9,$H61,$D$11,T$12,T$13)</f>
        <v>-24693.55149386017</v>
      </c>
      <c r="U61" s="91">
        <f ca="1">_xll.DBRW($B$16,U$7,$H$33,$D$9,$H61,$D$11,U$12,U$13)</f>
        <v>-25173.793965568722</v>
      </c>
      <c r="V61" s="16"/>
      <c r="W61" s="92" t="str">
        <f ca="1">_xll.DBRW($B$16,W$7,$H$33,$D$9,$H61,$D$11,W$12,W$13)</f>
        <v>*KEY_ERR</v>
      </c>
      <c r="X61" s="93" t="e">
        <f t="shared" ca="1" si="6"/>
        <v>#VALUE!</v>
      </c>
      <c r="Y61" s="16"/>
      <c r="Z61" s="92" t="str">
        <f ca="1">_xll.DBRW($B$16,Z$7,$H$33,$D$9,$H61,$D$11,Z$12,Z$13)</f>
        <v>*KEY_ERR</v>
      </c>
      <c r="AA61" s="93" t="e">
        <f t="shared" ca="1" si="7"/>
        <v>#VALUE!</v>
      </c>
      <c r="AB61" s="16"/>
      <c r="AC61" s="111" t="str">
        <f ca="1">_xll.DBRW($B$16,AC$7,$H$33,$D$9,$H61,$D$11,AC$12,AC$13)</f>
        <v>*KEY_ERR</v>
      </c>
      <c r="AD61" s="111" t="str">
        <f ca="1">_xll.DBRW($B$16,AD$7,$H$33,$D$9,$H61,$D$11,AD$12,AD$13)</f>
        <v>*KEY_ERR</v>
      </c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  <c r="EM61" s="16"/>
      <c r="EN61" s="16"/>
      <c r="EO61" s="16"/>
      <c r="EP61" s="16"/>
      <c r="EQ61" s="16"/>
      <c r="ER61" s="16"/>
      <c r="ES61" s="16"/>
      <c r="ET61" s="16"/>
      <c r="EU61" s="16"/>
      <c r="EV61" s="16"/>
      <c r="EW61" s="16"/>
      <c r="EX61" s="16"/>
      <c r="EY61" s="16"/>
      <c r="EZ61" s="16"/>
      <c r="FA61" s="16"/>
      <c r="FB61" s="16"/>
      <c r="FC61" s="16"/>
      <c r="FD61" s="16"/>
      <c r="FE61" s="16"/>
      <c r="FF61" s="16"/>
      <c r="FG61" s="16"/>
      <c r="FH61" s="16"/>
      <c r="FI61" s="16"/>
      <c r="FJ61" s="16"/>
      <c r="FK61" s="16"/>
      <c r="FL61" s="16"/>
      <c r="FM61" s="16"/>
      <c r="FN61" s="16"/>
      <c r="FO61" s="16"/>
      <c r="FP61" s="16"/>
      <c r="FQ61" s="16"/>
      <c r="FR61" s="16"/>
      <c r="FS61" s="16"/>
      <c r="FT61" s="16"/>
      <c r="FU61" s="16"/>
      <c r="FV61" s="16"/>
      <c r="FW61" s="16"/>
      <c r="FX61" s="16"/>
      <c r="FY61" s="16"/>
      <c r="FZ61" s="16"/>
      <c r="GA61" s="16"/>
      <c r="GB61" s="16"/>
      <c r="GC61" s="16"/>
      <c r="GD61" s="16"/>
      <c r="GE61" s="16"/>
      <c r="GF61" s="16"/>
      <c r="GG61" s="16"/>
      <c r="GH61" s="16"/>
      <c r="GI61" s="16"/>
      <c r="GJ61" s="16"/>
      <c r="GK61" s="16"/>
      <c r="GL61" s="16"/>
      <c r="GM61" s="16"/>
      <c r="GN61" s="16"/>
      <c r="GO61" s="16"/>
      <c r="GP61" s="16"/>
      <c r="GQ61" s="16"/>
      <c r="GR61" s="16"/>
      <c r="GS61" s="16"/>
      <c r="GT61" s="16"/>
      <c r="GU61" s="16"/>
      <c r="GV61" s="16"/>
      <c r="GW61" s="16"/>
      <c r="GX61" s="16"/>
      <c r="GY61" s="16"/>
      <c r="GZ61" s="16"/>
      <c r="HA61" s="16"/>
      <c r="HB61" s="16"/>
      <c r="HC61" s="16"/>
      <c r="HD61" s="16"/>
      <c r="HE61" s="16"/>
      <c r="HF61" s="16"/>
      <c r="HG61" s="16"/>
      <c r="HH61" s="16"/>
      <c r="HI61" s="16"/>
      <c r="HJ61" s="16"/>
      <c r="HK61" s="16"/>
      <c r="HL61" s="16"/>
      <c r="HM61" s="16"/>
      <c r="HN61" s="16"/>
      <c r="HO61" s="16"/>
      <c r="HP61" s="16"/>
      <c r="HQ61" s="16"/>
      <c r="HR61" s="16"/>
      <c r="HS61" s="16"/>
      <c r="HT61" s="16"/>
      <c r="HU61" s="16"/>
      <c r="HV61" s="16"/>
      <c r="HW61" s="16"/>
      <c r="HX61" s="16"/>
      <c r="HY61" s="16"/>
      <c r="HZ61" s="16"/>
      <c r="IA61" s="16"/>
      <c r="IB61" s="16"/>
      <c r="IC61" s="16"/>
      <c r="ID61" s="16"/>
      <c r="IE61" s="16"/>
      <c r="IF61" s="16"/>
      <c r="IG61" s="16"/>
      <c r="IH61" s="16"/>
      <c r="II61" s="16"/>
      <c r="IJ61" s="16"/>
      <c r="IK61" s="16"/>
      <c r="IL61" s="16"/>
      <c r="IM61" s="16"/>
      <c r="IN61" s="16"/>
      <c r="IO61" s="16"/>
      <c r="IP61" s="16"/>
      <c r="IQ61" s="16"/>
      <c r="IR61" s="16"/>
      <c r="IS61" s="16"/>
      <c r="IT61" s="16"/>
      <c r="IU61" s="16"/>
      <c r="IV61" s="16"/>
      <c r="IW61" s="16"/>
      <c r="IX61" s="16"/>
      <c r="IY61" s="16"/>
      <c r="IZ61" s="16"/>
      <c r="JA61" s="16"/>
      <c r="JB61" s="16"/>
      <c r="JC61" s="16"/>
      <c r="JD61" s="16"/>
      <c r="JE61" s="16"/>
      <c r="JF61" s="16"/>
      <c r="JG61" s="16"/>
      <c r="JH61" s="16"/>
      <c r="JI61" s="16"/>
      <c r="JJ61" s="16"/>
      <c r="JK61" s="16"/>
      <c r="JL61" s="16"/>
      <c r="JM61" s="16"/>
      <c r="JN61" s="16"/>
      <c r="JO61" s="16"/>
      <c r="JP61" s="16"/>
      <c r="JQ61" s="16"/>
      <c r="JR61" s="16"/>
      <c r="JS61" s="16"/>
      <c r="JT61" s="16"/>
      <c r="JU61" s="16"/>
      <c r="JV61" s="16"/>
      <c r="JW61" s="16"/>
      <c r="JX61" s="16"/>
      <c r="JY61" s="16"/>
      <c r="JZ61" s="16"/>
      <c r="KA61" s="16"/>
      <c r="KB61" s="16"/>
      <c r="KC61" s="16"/>
      <c r="KD61" s="16"/>
      <c r="KE61" s="16"/>
      <c r="KF61" s="16"/>
      <c r="KG61" s="16"/>
      <c r="KH61" s="16"/>
      <c r="KI61" s="16"/>
      <c r="KJ61" s="16"/>
      <c r="KK61" s="16"/>
      <c r="KL61" s="16"/>
      <c r="KM61" s="16"/>
      <c r="KN61" s="16"/>
      <c r="KO61" s="16"/>
      <c r="KP61" s="16"/>
      <c r="KQ61" s="16"/>
      <c r="KR61" s="16"/>
      <c r="KS61" s="16"/>
      <c r="KT61" s="16"/>
      <c r="KU61" s="16"/>
      <c r="KV61" s="16"/>
      <c r="KW61" s="16"/>
      <c r="KX61" s="16"/>
      <c r="KY61" s="16"/>
      <c r="KZ61" s="16"/>
      <c r="LA61" s="16"/>
      <c r="LB61" s="16"/>
      <c r="LC61" s="16"/>
      <c r="LD61" s="16"/>
      <c r="LE61" s="16"/>
      <c r="LF61" s="16"/>
      <c r="LG61" s="16"/>
      <c r="LH61" s="16"/>
      <c r="LI61" s="16"/>
      <c r="LJ61" s="16"/>
      <c r="LK61" s="16"/>
      <c r="LL61" s="16"/>
      <c r="LM61" s="16"/>
      <c r="LN61" s="16"/>
      <c r="LO61" s="16"/>
      <c r="LP61" s="16"/>
      <c r="LQ61" s="16"/>
      <c r="LR61" s="16"/>
      <c r="LS61" s="16"/>
      <c r="LT61" s="16"/>
      <c r="LU61" s="16"/>
      <c r="LV61" s="16"/>
      <c r="LW61" s="16"/>
      <c r="LX61" s="16"/>
      <c r="LY61" s="16"/>
      <c r="LZ61" s="16"/>
      <c r="MA61" s="16"/>
      <c r="MB61" s="16"/>
      <c r="MC61" s="16"/>
      <c r="MD61" s="16"/>
      <c r="ME61" s="16"/>
      <c r="MF61" s="16"/>
      <c r="MG61" s="16"/>
      <c r="MH61" s="16"/>
      <c r="MI61" s="16"/>
      <c r="MJ61" s="16"/>
      <c r="MK61" s="16"/>
      <c r="ML61" s="16"/>
      <c r="MM61" s="16"/>
      <c r="MN61" s="16"/>
      <c r="MO61" s="16"/>
      <c r="MP61" s="16"/>
      <c r="MQ61" s="16"/>
      <c r="MR61" s="16"/>
      <c r="MS61" s="16"/>
      <c r="MT61" s="16"/>
      <c r="MU61" s="16"/>
      <c r="MV61" s="16"/>
      <c r="MW61" s="16"/>
      <c r="MX61" s="16"/>
      <c r="MY61" s="16"/>
      <c r="MZ61" s="16"/>
      <c r="NA61" s="16"/>
      <c r="NB61" s="16"/>
      <c r="NC61" s="16"/>
      <c r="ND61" s="16"/>
      <c r="NE61" s="16"/>
      <c r="NF61" s="16"/>
      <c r="NG61" s="16"/>
      <c r="NH61" s="16"/>
      <c r="NI61" s="16"/>
      <c r="NJ61" s="16"/>
      <c r="NK61" s="16"/>
      <c r="NL61" s="16"/>
      <c r="NM61" s="16"/>
      <c r="NN61" s="16"/>
      <c r="NO61" s="16"/>
      <c r="NP61" s="16"/>
      <c r="NQ61" s="16"/>
      <c r="NR61" s="16"/>
      <c r="NS61" s="16"/>
      <c r="NT61" s="16"/>
      <c r="NU61" s="16"/>
      <c r="NV61" s="16"/>
      <c r="NW61" s="16"/>
      <c r="NX61" s="16"/>
      <c r="NY61" s="16"/>
      <c r="NZ61" s="16"/>
      <c r="OA61" s="16"/>
      <c r="OB61" s="16"/>
      <c r="OC61" s="16"/>
      <c r="OD61" s="16"/>
      <c r="OE61" s="16"/>
      <c r="OF61" s="16"/>
      <c r="OG61" s="16"/>
      <c r="OH61" s="16"/>
      <c r="OI61" s="16"/>
      <c r="OJ61" s="16"/>
      <c r="OK61" s="16"/>
      <c r="OL61" s="16"/>
      <c r="OM61" s="16"/>
      <c r="ON61" s="16"/>
      <c r="OO61" s="16"/>
      <c r="OP61" s="16"/>
      <c r="OQ61" s="16"/>
      <c r="OR61" s="16"/>
      <c r="OS61" s="16"/>
      <c r="OT61" s="16"/>
      <c r="OU61" s="16"/>
      <c r="OV61" s="16"/>
      <c r="OW61" s="16"/>
      <c r="OX61" s="16"/>
      <c r="OY61" s="16"/>
      <c r="OZ61" s="16"/>
      <c r="PA61" s="16"/>
      <c r="PB61" s="16"/>
      <c r="PC61" s="16"/>
      <c r="PD61" s="16"/>
      <c r="PE61" s="16"/>
      <c r="PF61" s="16"/>
      <c r="PG61" s="16"/>
      <c r="PH61" s="16"/>
      <c r="PI61" s="16"/>
      <c r="PJ61" s="16"/>
      <c r="PK61" s="16"/>
      <c r="PL61" s="16"/>
      <c r="PM61" s="16"/>
      <c r="PN61" s="16"/>
      <c r="PO61" s="16"/>
      <c r="PP61" s="16"/>
      <c r="PQ61" s="16"/>
      <c r="PR61" s="16"/>
      <c r="PS61" s="16"/>
      <c r="PT61" s="16"/>
      <c r="PU61" s="16"/>
      <c r="PV61" s="16"/>
      <c r="PW61" s="16"/>
      <c r="PX61" s="16"/>
      <c r="PY61" s="16"/>
      <c r="PZ61" s="16"/>
      <c r="QA61" s="16"/>
      <c r="QB61" s="16"/>
      <c r="QC61" s="16"/>
      <c r="QD61" s="16"/>
      <c r="QE61" s="16"/>
      <c r="QF61" s="16"/>
      <c r="QG61" s="16"/>
      <c r="QH61" s="16"/>
      <c r="QI61" s="16"/>
      <c r="QJ61" s="16"/>
      <c r="QK61" s="16"/>
      <c r="QL61" s="16"/>
      <c r="QM61" s="16"/>
      <c r="QN61" s="16"/>
      <c r="QO61" s="16"/>
      <c r="QP61" s="16"/>
      <c r="QQ61" s="16"/>
      <c r="QR61" s="16"/>
      <c r="QS61" s="16"/>
      <c r="QT61" s="16"/>
      <c r="QU61" s="16"/>
      <c r="QV61" s="16"/>
      <c r="QW61" s="16"/>
      <c r="QX61" s="16"/>
      <c r="QY61" s="16"/>
      <c r="QZ61" s="16"/>
      <c r="RA61" s="16"/>
      <c r="RB61" s="16"/>
      <c r="RC61" s="16"/>
      <c r="RD61" s="16"/>
      <c r="RE61" s="16"/>
      <c r="RF61" s="16"/>
      <c r="RG61" s="16"/>
      <c r="RH61" s="16"/>
      <c r="RI61" s="16"/>
      <c r="RJ61" s="16"/>
      <c r="RK61" s="16"/>
      <c r="RL61" s="16"/>
      <c r="RM61" s="16"/>
      <c r="RN61" s="16"/>
      <c r="RO61" s="16"/>
      <c r="RP61" s="16"/>
      <c r="RQ61" s="16"/>
      <c r="RR61" s="16"/>
      <c r="RS61" s="16"/>
      <c r="RT61" s="16"/>
      <c r="RU61" s="16"/>
      <c r="RV61" s="16"/>
      <c r="RW61" s="16"/>
      <c r="RX61" s="16"/>
      <c r="RY61" s="16"/>
      <c r="RZ61" s="16"/>
      <c r="SA61" s="16"/>
      <c r="SB61" s="16"/>
      <c r="SC61" s="16"/>
      <c r="SD61" s="16"/>
      <c r="SE61" s="16"/>
      <c r="SF61" s="16"/>
      <c r="SG61" s="16"/>
      <c r="SH61" s="16"/>
      <c r="SI61" s="16"/>
      <c r="SJ61" s="16"/>
      <c r="SK61" s="16"/>
      <c r="SL61" s="16"/>
      <c r="SM61" s="16"/>
      <c r="SN61" s="16"/>
      <c r="SO61" s="16"/>
      <c r="SP61" s="16"/>
      <c r="SQ61" s="16"/>
      <c r="SR61" s="16"/>
      <c r="SS61" s="16"/>
      <c r="ST61" s="16"/>
      <c r="SU61" s="16"/>
      <c r="SV61" s="16"/>
      <c r="SW61" s="16"/>
      <c r="SX61" s="16"/>
      <c r="SY61" s="16"/>
      <c r="SZ61" s="16"/>
      <c r="TA61" s="16"/>
      <c r="TB61" s="16"/>
      <c r="TC61" s="16"/>
      <c r="TD61" s="16"/>
      <c r="TE61" s="16"/>
      <c r="TF61" s="16"/>
      <c r="TG61" s="16"/>
      <c r="TH61" s="16"/>
      <c r="TI61" s="16"/>
      <c r="TJ61" s="16"/>
      <c r="TK61" s="16"/>
      <c r="TL61" s="16"/>
      <c r="TM61" s="16"/>
      <c r="TN61" s="16"/>
      <c r="TO61" s="16"/>
      <c r="TP61" s="16"/>
      <c r="TQ61" s="16"/>
      <c r="TR61" s="16"/>
      <c r="TS61" s="16"/>
      <c r="TT61" s="16"/>
      <c r="TU61" s="16"/>
      <c r="TV61" s="16"/>
      <c r="TW61" s="16"/>
      <c r="TX61" s="16"/>
      <c r="TY61" s="16"/>
      <c r="TZ61" s="16"/>
      <c r="UA61" s="16"/>
      <c r="UB61" s="16"/>
      <c r="UC61" s="16"/>
      <c r="UD61" s="16"/>
      <c r="UE61" s="16"/>
      <c r="UF61" s="16"/>
      <c r="UG61" s="16"/>
      <c r="UH61" s="16"/>
      <c r="UI61" s="16"/>
      <c r="UJ61" s="16"/>
      <c r="UK61" s="16"/>
      <c r="UL61" s="16"/>
      <c r="UM61" s="16"/>
      <c r="UN61" s="16"/>
      <c r="UO61" s="16"/>
      <c r="UP61" s="16"/>
      <c r="UQ61" s="16"/>
      <c r="UR61" s="16"/>
      <c r="US61" s="16"/>
      <c r="UT61" s="16"/>
      <c r="UU61" s="16"/>
      <c r="UV61" s="16"/>
      <c r="UW61" s="16"/>
      <c r="UX61" s="16"/>
      <c r="UY61" s="16"/>
      <c r="UZ61" s="16"/>
      <c r="VA61" s="16"/>
      <c r="VB61" s="16"/>
      <c r="VC61" s="16"/>
      <c r="VD61" s="16"/>
      <c r="VE61" s="16"/>
      <c r="VF61" s="16"/>
      <c r="VG61" s="16"/>
      <c r="VH61" s="16"/>
      <c r="VI61" s="16"/>
      <c r="VJ61" s="16"/>
      <c r="VK61" s="16"/>
      <c r="VL61" s="16"/>
      <c r="VM61" s="16"/>
      <c r="VN61" s="16"/>
      <c r="VO61" s="16"/>
      <c r="VP61" s="16"/>
      <c r="VQ61" s="16"/>
      <c r="VR61" s="16"/>
      <c r="VS61" s="16"/>
      <c r="VT61" s="16"/>
      <c r="VU61" s="16"/>
      <c r="VV61" s="16"/>
      <c r="VW61" s="16"/>
      <c r="VX61" s="16"/>
      <c r="VY61" s="16"/>
      <c r="VZ61" s="16"/>
      <c r="WA61" s="16"/>
      <c r="WB61" s="16"/>
      <c r="WC61" s="16"/>
      <c r="WD61" s="16"/>
      <c r="WE61" s="16"/>
      <c r="WF61" s="16"/>
      <c r="WG61" s="16"/>
      <c r="WH61" s="16"/>
      <c r="WI61" s="16"/>
      <c r="WJ61" s="16"/>
      <c r="WK61" s="16"/>
      <c r="WL61" s="16"/>
      <c r="WM61" s="16"/>
      <c r="WN61" s="16"/>
      <c r="WO61" s="16"/>
      <c r="WP61" s="16"/>
      <c r="WQ61" s="16"/>
      <c r="WR61" s="16"/>
      <c r="WS61" s="16"/>
      <c r="WT61" s="16"/>
      <c r="WU61" s="16"/>
      <c r="WV61" s="16"/>
      <c r="WW61" s="16"/>
      <c r="WX61" s="16"/>
      <c r="WY61" s="16"/>
      <c r="WZ61" s="16"/>
      <c r="XA61" s="16"/>
      <c r="XB61" s="16"/>
      <c r="XC61" s="16"/>
      <c r="XD61" s="16"/>
      <c r="XE61" s="16"/>
      <c r="XF61" s="16"/>
      <c r="XG61" s="16"/>
      <c r="XH61" s="16"/>
      <c r="XI61" s="16"/>
      <c r="XJ61" s="16"/>
      <c r="XK61" s="16"/>
      <c r="XL61" s="16"/>
      <c r="XM61" s="16"/>
      <c r="XN61" s="16"/>
      <c r="XO61" s="16"/>
      <c r="XP61" s="16"/>
      <c r="XQ61" s="16"/>
      <c r="XR61" s="16"/>
      <c r="XS61" s="16"/>
      <c r="XT61" s="16"/>
      <c r="XU61" s="16"/>
      <c r="XV61" s="16"/>
      <c r="XW61" s="16"/>
      <c r="XX61" s="16"/>
      <c r="XY61" s="16"/>
      <c r="XZ61" s="16"/>
      <c r="YA61" s="16"/>
      <c r="YB61" s="16"/>
      <c r="YC61" s="16"/>
      <c r="YD61" s="16"/>
      <c r="YE61" s="16"/>
      <c r="YF61" s="16"/>
      <c r="YG61" s="16"/>
      <c r="YH61" s="16"/>
      <c r="YI61" s="16"/>
      <c r="YJ61" s="16"/>
      <c r="YK61" s="16"/>
      <c r="YL61" s="16"/>
      <c r="YM61" s="16"/>
      <c r="YN61" s="16"/>
      <c r="YO61" s="16"/>
      <c r="YP61" s="16"/>
      <c r="YQ61" s="16"/>
      <c r="YR61" s="16"/>
      <c r="YS61" s="16"/>
      <c r="YT61" s="16"/>
      <c r="YU61" s="16"/>
      <c r="YV61" s="16"/>
      <c r="YW61" s="16"/>
      <c r="YX61" s="16"/>
      <c r="YY61" s="16"/>
      <c r="YZ61" s="16"/>
      <c r="ZA61" s="16"/>
      <c r="ZB61" s="16"/>
      <c r="ZC61" s="16"/>
      <c r="ZD61" s="16"/>
      <c r="ZE61" s="16"/>
      <c r="ZF61" s="16"/>
      <c r="ZG61" s="16"/>
      <c r="ZH61" s="16"/>
      <c r="ZI61" s="16"/>
      <c r="ZJ61" s="16"/>
      <c r="ZK61" s="16"/>
      <c r="ZL61" s="16"/>
      <c r="ZM61" s="16"/>
      <c r="ZN61" s="16"/>
      <c r="ZO61" s="16"/>
      <c r="ZP61" s="16"/>
      <c r="ZQ61" s="16"/>
      <c r="ZR61" s="16"/>
      <c r="ZS61" s="16"/>
      <c r="ZT61" s="16"/>
      <c r="ZU61" s="16"/>
      <c r="ZV61" s="16"/>
      <c r="ZW61" s="16"/>
      <c r="ZX61" s="16"/>
      <c r="ZY61" s="16"/>
      <c r="ZZ61" s="16"/>
      <c r="AAA61" s="16"/>
      <c r="AAB61" s="16"/>
      <c r="AAC61" s="16"/>
      <c r="AAD61" s="16"/>
      <c r="AAE61" s="16"/>
      <c r="AAF61" s="16"/>
      <c r="AAG61" s="16"/>
      <c r="AAH61" s="16"/>
      <c r="AAI61" s="16"/>
      <c r="AAJ61" s="16"/>
      <c r="AAK61" s="16"/>
      <c r="AAL61" s="16"/>
      <c r="AAM61" s="16"/>
      <c r="AAN61" s="16"/>
      <c r="AAO61" s="16"/>
      <c r="AAP61" s="16"/>
      <c r="AAQ61" s="16"/>
      <c r="AAR61" s="16"/>
      <c r="AAS61" s="16"/>
      <c r="AAT61" s="16"/>
      <c r="AAU61" s="16"/>
      <c r="AAV61" s="16"/>
      <c r="AAW61" s="16"/>
      <c r="AAX61" s="16"/>
      <c r="AAY61" s="16"/>
      <c r="AAZ61" s="16"/>
      <c r="ABA61" s="16"/>
      <c r="ABB61" s="16"/>
      <c r="ABC61" s="16"/>
      <c r="ABD61" s="16"/>
      <c r="ABE61" s="16"/>
      <c r="ABF61" s="16"/>
      <c r="ABG61" s="16"/>
      <c r="ABH61" s="16"/>
      <c r="ABI61" s="16"/>
      <c r="ABJ61" s="16"/>
      <c r="ABK61" s="16"/>
      <c r="ABL61" s="16"/>
      <c r="ABM61" s="16"/>
      <c r="ABN61" s="16"/>
      <c r="ABO61" s="16"/>
      <c r="ABP61" s="16"/>
      <c r="ABQ61" s="16"/>
      <c r="ABR61" s="16"/>
      <c r="ABS61" s="16"/>
      <c r="ABT61" s="16"/>
      <c r="ABU61" s="16"/>
      <c r="ABV61" s="16"/>
      <c r="ABW61" s="16"/>
      <c r="ABX61" s="16"/>
      <c r="ABY61" s="16"/>
      <c r="ABZ61" s="16"/>
      <c r="ACA61" s="16"/>
      <c r="ACB61" s="16"/>
      <c r="ACC61" s="16"/>
      <c r="ACD61" s="16"/>
      <c r="ACE61" s="16"/>
      <c r="ACF61" s="16"/>
      <c r="ACG61" s="16"/>
      <c r="ACH61" s="16"/>
      <c r="ACI61" s="16"/>
      <c r="ACJ61" s="16"/>
      <c r="ACK61" s="16"/>
      <c r="ACL61" s="16"/>
      <c r="ACM61" s="16"/>
      <c r="ACN61" s="16"/>
      <c r="ACO61" s="16"/>
      <c r="ACP61" s="16"/>
      <c r="ACQ61" s="16"/>
      <c r="ACR61" s="16"/>
      <c r="ACS61" s="16"/>
      <c r="ACT61" s="16"/>
      <c r="ACU61" s="16"/>
      <c r="ACV61" s="16"/>
      <c r="ACW61" s="16"/>
      <c r="ACX61" s="16"/>
      <c r="ACY61" s="16"/>
      <c r="ACZ61" s="16"/>
      <c r="ADA61" s="16"/>
      <c r="ADB61" s="16"/>
      <c r="ADC61" s="16"/>
      <c r="ADD61" s="16"/>
      <c r="ADE61" s="16"/>
      <c r="ADF61" s="16"/>
      <c r="ADG61" s="16"/>
      <c r="ADH61" s="16"/>
      <c r="ADI61" s="16"/>
      <c r="ADJ61" s="16"/>
      <c r="ADK61" s="16"/>
      <c r="ADL61" s="16"/>
      <c r="ADM61" s="16"/>
      <c r="ADN61" s="16"/>
      <c r="ADO61" s="16"/>
      <c r="ADP61" s="16"/>
      <c r="ADQ61" s="16"/>
      <c r="ADR61" s="16"/>
      <c r="ADS61" s="16"/>
      <c r="ADT61" s="16"/>
      <c r="ADU61" s="16"/>
      <c r="ADV61" s="16"/>
      <c r="ADW61" s="16"/>
      <c r="ADX61" s="16"/>
      <c r="ADY61" s="16"/>
      <c r="ADZ61" s="16"/>
      <c r="AEA61" s="16"/>
      <c r="AEB61" s="16"/>
      <c r="AEC61" s="16"/>
      <c r="AED61" s="16"/>
      <c r="AEE61" s="16"/>
      <c r="AEF61" s="16"/>
      <c r="AEG61" s="16"/>
      <c r="AEH61" s="16"/>
      <c r="AEI61" s="16"/>
      <c r="AEJ61" s="16"/>
      <c r="AEK61" s="16"/>
      <c r="AEL61" s="16"/>
      <c r="AEM61" s="16"/>
      <c r="AEN61" s="16"/>
      <c r="AEO61" s="16"/>
      <c r="AEP61" s="16"/>
      <c r="AEQ61" s="16"/>
      <c r="AER61" s="16"/>
      <c r="AES61" s="16"/>
      <c r="AET61" s="16"/>
      <c r="AEU61" s="16"/>
      <c r="AEV61" s="16"/>
      <c r="AEW61" s="16"/>
      <c r="AEX61" s="16"/>
      <c r="AEY61" s="16"/>
      <c r="AEZ61" s="16"/>
      <c r="AFA61" s="16"/>
      <c r="AFB61" s="16"/>
      <c r="AFC61" s="16"/>
      <c r="AFD61" s="16"/>
      <c r="AFE61" s="16"/>
      <c r="AFF61" s="16"/>
      <c r="AFG61" s="16"/>
      <c r="AFH61" s="16"/>
      <c r="AFI61" s="16"/>
      <c r="AFJ61" s="16"/>
      <c r="AFK61" s="16"/>
      <c r="AFL61" s="16"/>
      <c r="AFM61" s="16"/>
      <c r="AFN61" s="16"/>
      <c r="AFO61" s="16"/>
      <c r="AFP61" s="16"/>
      <c r="AFQ61" s="16"/>
      <c r="AFR61" s="16"/>
      <c r="AFS61" s="16"/>
      <c r="AFT61" s="16"/>
      <c r="AFU61" s="16"/>
      <c r="AFV61" s="16"/>
      <c r="AFW61" s="16"/>
      <c r="AFX61" s="16"/>
      <c r="AFY61" s="16"/>
      <c r="AFZ61" s="16"/>
      <c r="AGA61" s="16"/>
      <c r="AGB61" s="16"/>
      <c r="AGC61" s="16"/>
      <c r="AGD61" s="16"/>
      <c r="AGE61" s="16"/>
      <c r="AGF61" s="16"/>
      <c r="AGG61" s="16"/>
      <c r="AGH61" s="16"/>
      <c r="AGI61" s="16"/>
      <c r="AGJ61" s="16"/>
      <c r="AGK61" s="16"/>
      <c r="AGL61" s="16"/>
      <c r="AGM61" s="16"/>
      <c r="AGN61" s="16"/>
      <c r="AGO61" s="16"/>
      <c r="AGP61" s="16"/>
      <c r="AGQ61" s="16"/>
      <c r="AGR61" s="16"/>
      <c r="AGS61" s="16"/>
      <c r="AGT61" s="16"/>
      <c r="AGU61" s="16"/>
      <c r="AGV61" s="16"/>
      <c r="AGW61" s="16"/>
      <c r="AGX61" s="16"/>
      <c r="AGY61" s="16"/>
      <c r="AGZ61" s="16"/>
      <c r="AHA61" s="16"/>
      <c r="AHB61" s="16"/>
      <c r="AHC61" s="16"/>
      <c r="AHD61" s="16"/>
      <c r="AHE61" s="16"/>
      <c r="AHF61" s="16"/>
      <c r="AHG61" s="16"/>
      <c r="AHH61" s="16"/>
      <c r="AHI61" s="16"/>
      <c r="AHJ61" s="16"/>
      <c r="AHK61" s="16"/>
      <c r="AHL61" s="16"/>
      <c r="AHM61" s="16"/>
      <c r="AHN61" s="16"/>
      <c r="AHO61" s="16"/>
      <c r="AHP61" s="16"/>
      <c r="AHQ61" s="16"/>
      <c r="AHR61" s="16"/>
      <c r="AHS61" s="16"/>
      <c r="AHT61" s="16"/>
      <c r="AHU61" s="16"/>
      <c r="AHV61" s="16"/>
      <c r="AHW61" s="16"/>
      <c r="AHX61" s="16"/>
      <c r="AHY61" s="16"/>
      <c r="AHZ61" s="16"/>
      <c r="AIA61" s="16"/>
      <c r="AIB61" s="16"/>
      <c r="AIC61" s="16"/>
      <c r="AID61" s="16"/>
      <c r="AIE61" s="16"/>
      <c r="AIF61" s="16"/>
      <c r="AIG61" s="16"/>
      <c r="AIH61" s="16"/>
      <c r="AII61" s="16"/>
      <c r="AIJ61" s="16"/>
      <c r="AIK61" s="16"/>
      <c r="AIL61" s="16"/>
      <c r="AIM61" s="16"/>
      <c r="AIN61" s="16"/>
      <c r="AIO61" s="16"/>
      <c r="AIP61" s="16"/>
      <c r="AIQ61" s="16"/>
      <c r="AIR61" s="16"/>
      <c r="AIS61" s="16"/>
      <c r="AIT61" s="16"/>
      <c r="AIU61" s="16"/>
      <c r="AIV61" s="16"/>
      <c r="AIW61" s="16"/>
      <c r="AIX61" s="16"/>
      <c r="AIY61" s="16"/>
      <c r="AIZ61" s="16"/>
      <c r="AJA61" s="16"/>
      <c r="AJB61" s="16"/>
      <c r="AJC61" s="16"/>
      <c r="AJD61" s="16"/>
      <c r="AJE61" s="16"/>
      <c r="AJF61" s="16"/>
      <c r="AJG61" s="16"/>
      <c r="AJH61" s="16"/>
      <c r="AJI61" s="16"/>
      <c r="AJJ61" s="16"/>
      <c r="AJK61" s="16"/>
      <c r="AJL61" s="16"/>
      <c r="AJM61" s="16"/>
      <c r="AJN61" s="16"/>
      <c r="AJO61" s="16"/>
      <c r="AJP61" s="16"/>
      <c r="AJQ61" s="16"/>
      <c r="AJR61" s="16"/>
      <c r="AJS61" s="16"/>
      <c r="AJT61" s="16"/>
      <c r="AJU61" s="16"/>
      <c r="AJV61" s="16"/>
      <c r="AJW61" s="16"/>
      <c r="AJX61" s="16"/>
      <c r="AJY61" s="16"/>
      <c r="AJZ61" s="16"/>
      <c r="AKA61" s="16"/>
      <c r="AKB61" s="16"/>
      <c r="AKC61" s="16"/>
      <c r="AKD61" s="16"/>
      <c r="AKE61" s="16"/>
      <c r="AKF61" s="16"/>
      <c r="AKG61" s="16"/>
      <c r="AKH61" s="16"/>
      <c r="AKI61" s="16"/>
      <c r="AKJ61" s="16"/>
      <c r="AKK61" s="16"/>
      <c r="AKL61" s="16"/>
      <c r="AKM61" s="16"/>
      <c r="AKN61" s="16"/>
      <c r="AKO61" s="16"/>
      <c r="AKP61" s="16"/>
      <c r="AKQ61" s="16"/>
      <c r="AKR61" s="16"/>
      <c r="AKS61" s="16"/>
      <c r="AKT61" s="16"/>
      <c r="AKU61" s="16"/>
      <c r="AKV61" s="16"/>
      <c r="AKW61" s="16"/>
      <c r="AKX61" s="16"/>
      <c r="AKY61" s="16"/>
      <c r="AKZ61" s="16"/>
      <c r="ALA61" s="16"/>
      <c r="ALB61" s="16"/>
      <c r="ALC61" s="16"/>
      <c r="ALD61" s="16"/>
      <c r="ALE61" s="16"/>
      <c r="ALF61" s="16"/>
      <c r="ALG61" s="16"/>
      <c r="ALH61" s="16"/>
      <c r="ALI61" s="16"/>
      <c r="ALJ61" s="16"/>
      <c r="ALK61" s="16"/>
      <c r="ALL61" s="16"/>
    </row>
    <row r="62" spans="1:1000" customFormat="1" ht="12.75" x14ac:dyDescent="0.2">
      <c r="A62" s="41" t="str">
        <f ca="1">IF(_xll.TM1RPTELLEV($H$40,$H62)=0,"Root",IF(OR(_xll.ELLEV($B$10,$H62)=0,_xll.TM1RPTELLEV($H$40,$H62)+1&gt;=VALUE($L$29)),"Base","Default"))</f>
        <v>Base</v>
      </c>
      <c r="B62" s="16"/>
      <c r="C62" s="16" t="str">
        <f ca="1">_xll.DBRW($G$16,$H62,C$38)</f>
        <v>1</v>
      </c>
      <c r="D62" s="16">
        <f ca="1">_xll.DBRW($D$16,E$7,$H$33,$E$9,$H62,$D$11,$H$34,$D$38)</f>
        <v>0</v>
      </c>
      <c r="E62" s="25">
        <f ca="1">_xll.DBRW($E$16,E$7,$H$33,$E$9,$H62,$D$11,E$38,E$12,E$13)</f>
        <v>0</v>
      </c>
      <c r="F62" s="22"/>
      <c r="G62" s="89" t="str">
        <f ca="1">_xll.DBRW($G$16,$H62,G$13)&amp;IF(_xll.ELLEV($B$10,$H62)&lt;&gt;0,"",IF($D62&lt;&gt;0,"Annual",IF($E62&lt;&gt;0,"LID","")))</f>
        <v/>
      </c>
      <c r="H62" s="116" t="s">
        <v>164</v>
      </c>
      <c r="I62" s="91">
        <f ca="1">_xll.DBRW($B$16,I$7,$H$33,$D$9,$H62,$D$11,I$12,I$13)</f>
        <v>-23384.008568758891</v>
      </c>
      <c r="J62" s="91">
        <f ca="1">_xll.DBRW($B$16,J$7,$H$33,$D$9,$H62,$D$11,J$12,J$13)</f>
        <v>-25197.102163628351</v>
      </c>
      <c r="K62" s="91">
        <f ca="1">_xll.DBRW($B$16,K$7,$H$33,$D$9,$H62,$D$11,K$12,K$13)</f>
        <v>-25261.143196471196</v>
      </c>
      <c r="L62" s="91">
        <f ca="1">_xll.DBRW($B$16,L$7,$H$33,$D$9,$H62,$D$11,L$12,L$13)</f>
        <v>-26799.958936539242</v>
      </c>
      <c r="M62" s="91">
        <f ca="1">_xll.DBRW($B$16,M$7,$H$33,$D$9,$H62,$D$11,M$12,M$13)</f>
        <v>-27729.055032586621</v>
      </c>
      <c r="N62" s="91">
        <f ca="1">_xll.DBRW($B$16,N$7,$H$33,$D$9,$H62,$D$11,N$12,N$13)</f>
        <v>-28277.839274113718</v>
      </c>
      <c r="O62" s="91">
        <f ca="1">_xll.DBRW($B$16,O$7,$H$33,$D$9,$H62,$D$11,O$12,O$13)</f>
        <v>-28161.223307638749</v>
      </c>
      <c r="P62" s="91">
        <f ca="1">_xll.DBRW($B$16,P$7,$H$33,$D$9,$H62,$D$11,P$12,P$13)</f>
        <v>-28901.062476544004</v>
      </c>
      <c r="Q62" s="91">
        <f ca="1">_xll.DBRW($B$16,Q$7,$H$33,$D$9,$H62,$D$11,Q$12,Q$13)</f>
        <v>-28995.918007471544</v>
      </c>
      <c r="R62" s="91">
        <f ca="1">_xll.DBRW($B$16,R$7,$H$33,$D$9,$H62,$D$11,R$12,R$13)</f>
        <v>-29347.962392520276</v>
      </c>
      <c r="S62" s="91">
        <f ca="1">_xll.DBRW($B$16,S$7,$H$33,$D$9,$H62,$D$11,S$12,S$13)</f>
        <v>-29597.797992643082</v>
      </c>
      <c r="T62" s="91">
        <f ca="1">_xll.DBRW($B$16,T$7,$H$33,$D$9,$H62,$D$11,T$12,T$13)</f>
        <v>-30325.291430413381</v>
      </c>
      <c r="U62" s="91">
        <f ca="1">_xll.DBRW($B$16,U$7,$H$33,$D$9,$H62,$D$11,U$12,U$13)</f>
        <v>-30265.391282128949</v>
      </c>
      <c r="V62" s="16"/>
      <c r="W62" s="92" t="str">
        <f ca="1">_xll.DBRW($B$16,W$7,$H$33,$D$9,$H62,$D$11,W$12,W$13)</f>
        <v>*KEY_ERR</v>
      </c>
      <c r="X62" s="93" t="e">
        <f t="shared" ca="1" si="6"/>
        <v>#VALUE!</v>
      </c>
      <c r="Y62" s="16"/>
      <c r="Z62" s="92" t="str">
        <f ca="1">_xll.DBRW($B$16,Z$7,$H$33,$D$9,$H62,$D$11,Z$12,Z$13)</f>
        <v>*KEY_ERR</v>
      </c>
      <c r="AA62" s="93" t="e">
        <f t="shared" ca="1" si="7"/>
        <v>#VALUE!</v>
      </c>
      <c r="AB62" s="16"/>
      <c r="AC62" s="111" t="str">
        <f ca="1">_xll.DBRW($B$16,AC$7,$H$33,$D$9,$H62,$D$11,AC$12,AC$13)</f>
        <v>*KEY_ERR</v>
      </c>
      <c r="AD62" s="111" t="str">
        <f ca="1">_xll.DBRW($B$16,AD$7,$H$33,$D$9,$H62,$D$11,AD$12,AD$13)</f>
        <v>*KEY_ERR</v>
      </c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6"/>
      <c r="EJ62" s="16"/>
      <c r="EK62" s="16"/>
      <c r="EL62" s="16"/>
      <c r="EM62" s="16"/>
      <c r="EN62" s="16"/>
      <c r="EO62" s="16"/>
      <c r="EP62" s="16"/>
      <c r="EQ62" s="16"/>
      <c r="ER62" s="16"/>
      <c r="ES62" s="16"/>
      <c r="ET62" s="16"/>
      <c r="EU62" s="16"/>
      <c r="EV62" s="16"/>
      <c r="EW62" s="16"/>
      <c r="EX62" s="16"/>
      <c r="EY62" s="16"/>
      <c r="EZ62" s="16"/>
      <c r="FA62" s="16"/>
      <c r="FB62" s="16"/>
      <c r="FC62" s="16"/>
      <c r="FD62" s="16"/>
      <c r="FE62" s="16"/>
      <c r="FF62" s="16"/>
      <c r="FG62" s="16"/>
      <c r="FH62" s="16"/>
      <c r="FI62" s="16"/>
      <c r="FJ62" s="16"/>
      <c r="FK62" s="16"/>
      <c r="FL62" s="16"/>
      <c r="FM62" s="16"/>
      <c r="FN62" s="16"/>
      <c r="FO62" s="16"/>
      <c r="FP62" s="16"/>
      <c r="FQ62" s="16"/>
      <c r="FR62" s="16"/>
      <c r="FS62" s="16"/>
      <c r="FT62" s="16"/>
      <c r="FU62" s="16"/>
      <c r="FV62" s="16"/>
      <c r="FW62" s="16"/>
      <c r="FX62" s="16"/>
      <c r="FY62" s="16"/>
      <c r="FZ62" s="16"/>
      <c r="GA62" s="16"/>
      <c r="GB62" s="16"/>
      <c r="GC62" s="16"/>
      <c r="GD62" s="16"/>
      <c r="GE62" s="16"/>
      <c r="GF62" s="16"/>
      <c r="GG62" s="16"/>
      <c r="GH62" s="16"/>
      <c r="GI62" s="16"/>
      <c r="GJ62" s="16"/>
      <c r="GK62" s="16"/>
      <c r="GL62" s="16"/>
      <c r="GM62" s="16"/>
      <c r="GN62" s="16"/>
      <c r="GO62" s="16"/>
      <c r="GP62" s="16"/>
      <c r="GQ62" s="16"/>
      <c r="GR62" s="16"/>
      <c r="GS62" s="16"/>
      <c r="GT62" s="16"/>
      <c r="GU62" s="16"/>
      <c r="GV62" s="16"/>
      <c r="GW62" s="16"/>
      <c r="GX62" s="16"/>
      <c r="GY62" s="16"/>
      <c r="GZ62" s="16"/>
      <c r="HA62" s="16"/>
      <c r="HB62" s="16"/>
      <c r="HC62" s="16"/>
      <c r="HD62" s="16"/>
      <c r="HE62" s="16"/>
      <c r="HF62" s="16"/>
      <c r="HG62" s="16"/>
      <c r="HH62" s="16"/>
      <c r="HI62" s="16"/>
      <c r="HJ62" s="16"/>
      <c r="HK62" s="16"/>
      <c r="HL62" s="16"/>
      <c r="HM62" s="16"/>
      <c r="HN62" s="16"/>
      <c r="HO62" s="16"/>
      <c r="HP62" s="16"/>
      <c r="HQ62" s="16"/>
      <c r="HR62" s="16"/>
      <c r="HS62" s="16"/>
      <c r="HT62" s="16"/>
      <c r="HU62" s="16"/>
      <c r="HV62" s="16"/>
      <c r="HW62" s="16"/>
      <c r="HX62" s="16"/>
      <c r="HY62" s="16"/>
      <c r="HZ62" s="16"/>
      <c r="IA62" s="16"/>
      <c r="IB62" s="16"/>
      <c r="IC62" s="16"/>
      <c r="ID62" s="16"/>
      <c r="IE62" s="16"/>
      <c r="IF62" s="16"/>
      <c r="IG62" s="16"/>
      <c r="IH62" s="16"/>
      <c r="II62" s="16"/>
      <c r="IJ62" s="16"/>
      <c r="IK62" s="16"/>
      <c r="IL62" s="16"/>
      <c r="IM62" s="16"/>
      <c r="IN62" s="16"/>
      <c r="IO62" s="16"/>
      <c r="IP62" s="16"/>
      <c r="IQ62" s="16"/>
      <c r="IR62" s="16"/>
      <c r="IS62" s="16"/>
      <c r="IT62" s="16"/>
      <c r="IU62" s="16"/>
      <c r="IV62" s="16"/>
      <c r="IW62" s="16"/>
      <c r="IX62" s="16"/>
      <c r="IY62" s="16"/>
      <c r="IZ62" s="16"/>
      <c r="JA62" s="16"/>
      <c r="JB62" s="16"/>
      <c r="JC62" s="16"/>
      <c r="JD62" s="16"/>
      <c r="JE62" s="16"/>
      <c r="JF62" s="16"/>
      <c r="JG62" s="16"/>
      <c r="JH62" s="16"/>
      <c r="JI62" s="16"/>
      <c r="JJ62" s="16"/>
      <c r="JK62" s="16"/>
      <c r="JL62" s="16"/>
      <c r="JM62" s="16"/>
      <c r="JN62" s="16"/>
      <c r="JO62" s="16"/>
      <c r="JP62" s="16"/>
      <c r="JQ62" s="16"/>
      <c r="JR62" s="16"/>
      <c r="JS62" s="16"/>
      <c r="JT62" s="16"/>
      <c r="JU62" s="16"/>
      <c r="JV62" s="16"/>
      <c r="JW62" s="16"/>
      <c r="JX62" s="16"/>
      <c r="JY62" s="16"/>
      <c r="JZ62" s="16"/>
      <c r="KA62" s="16"/>
      <c r="KB62" s="16"/>
      <c r="KC62" s="16"/>
      <c r="KD62" s="16"/>
      <c r="KE62" s="16"/>
      <c r="KF62" s="16"/>
      <c r="KG62" s="16"/>
      <c r="KH62" s="16"/>
      <c r="KI62" s="16"/>
      <c r="KJ62" s="16"/>
      <c r="KK62" s="16"/>
      <c r="KL62" s="16"/>
      <c r="KM62" s="16"/>
      <c r="KN62" s="16"/>
      <c r="KO62" s="16"/>
      <c r="KP62" s="16"/>
      <c r="KQ62" s="16"/>
      <c r="KR62" s="16"/>
      <c r="KS62" s="16"/>
      <c r="KT62" s="16"/>
      <c r="KU62" s="16"/>
      <c r="KV62" s="16"/>
      <c r="KW62" s="16"/>
      <c r="KX62" s="16"/>
      <c r="KY62" s="16"/>
      <c r="KZ62" s="16"/>
      <c r="LA62" s="16"/>
      <c r="LB62" s="16"/>
      <c r="LC62" s="16"/>
      <c r="LD62" s="16"/>
      <c r="LE62" s="16"/>
      <c r="LF62" s="16"/>
      <c r="LG62" s="16"/>
      <c r="LH62" s="16"/>
      <c r="LI62" s="16"/>
      <c r="LJ62" s="16"/>
      <c r="LK62" s="16"/>
      <c r="LL62" s="16"/>
      <c r="LM62" s="16"/>
      <c r="LN62" s="16"/>
      <c r="LO62" s="16"/>
      <c r="LP62" s="16"/>
      <c r="LQ62" s="16"/>
      <c r="LR62" s="16"/>
      <c r="LS62" s="16"/>
      <c r="LT62" s="16"/>
      <c r="LU62" s="16"/>
      <c r="LV62" s="16"/>
      <c r="LW62" s="16"/>
      <c r="LX62" s="16"/>
      <c r="LY62" s="16"/>
      <c r="LZ62" s="16"/>
      <c r="MA62" s="16"/>
      <c r="MB62" s="16"/>
      <c r="MC62" s="16"/>
      <c r="MD62" s="16"/>
      <c r="ME62" s="16"/>
      <c r="MF62" s="16"/>
      <c r="MG62" s="16"/>
      <c r="MH62" s="16"/>
      <c r="MI62" s="16"/>
      <c r="MJ62" s="16"/>
      <c r="MK62" s="16"/>
      <c r="ML62" s="16"/>
      <c r="MM62" s="16"/>
      <c r="MN62" s="16"/>
      <c r="MO62" s="16"/>
      <c r="MP62" s="16"/>
      <c r="MQ62" s="16"/>
      <c r="MR62" s="16"/>
      <c r="MS62" s="16"/>
      <c r="MT62" s="16"/>
      <c r="MU62" s="16"/>
      <c r="MV62" s="16"/>
      <c r="MW62" s="16"/>
      <c r="MX62" s="16"/>
      <c r="MY62" s="16"/>
      <c r="MZ62" s="16"/>
      <c r="NA62" s="16"/>
      <c r="NB62" s="16"/>
      <c r="NC62" s="16"/>
      <c r="ND62" s="16"/>
      <c r="NE62" s="16"/>
      <c r="NF62" s="16"/>
      <c r="NG62" s="16"/>
      <c r="NH62" s="16"/>
      <c r="NI62" s="16"/>
      <c r="NJ62" s="16"/>
      <c r="NK62" s="16"/>
      <c r="NL62" s="16"/>
      <c r="NM62" s="16"/>
      <c r="NN62" s="16"/>
      <c r="NO62" s="16"/>
      <c r="NP62" s="16"/>
      <c r="NQ62" s="16"/>
      <c r="NR62" s="16"/>
      <c r="NS62" s="16"/>
      <c r="NT62" s="16"/>
      <c r="NU62" s="16"/>
      <c r="NV62" s="16"/>
      <c r="NW62" s="16"/>
      <c r="NX62" s="16"/>
      <c r="NY62" s="16"/>
      <c r="NZ62" s="16"/>
      <c r="OA62" s="16"/>
      <c r="OB62" s="16"/>
      <c r="OC62" s="16"/>
      <c r="OD62" s="16"/>
      <c r="OE62" s="16"/>
      <c r="OF62" s="16"/>
      <c r="OG62" s="16"/>
      <c r="OH62" s="16"/>
      <c r="OI62" s="16"/>
      <c r="OJ62" s="16"/>
      <c r="OK62" s="16"/>
      <c r="OL62" s="16"/>
      <c r="OM62" s="16"/>
      <c r="ON62" s="16"/>
      <c r="OO62" s="16"/>
      <c r="OP62" s="16"/>
      <c r="OQ62" s="16"/>
      <c r="OR62" s="16"/>
      <c r="OS62" s="16"/>
      <c r="OT62" s="16"/>
      <c r="OU62" s="16"/>
      <c r="OV62" s="16"/>
      <c r="OW62" s="16"/>
      <c r="OX62" s="16"/>
      <c r="OY62" s="16"/>
      <c r="OZ62" s="16"/>
      <c r="PA62" s="16"/>
      <c r="PB62" s="16"/>
      <c r="PC62" s="16"/>
      <c r="PD62" s="16"/>
      <c r="PE62" s="16"/>
      <c r="PF62" s="16"/>
      <c r="PG62" s="16"/>
      <c r="PH62" s="16"/>
      <c r="PI62" s="16"/>
      <c r="PJ62" s="16"/>
      <c r="PK62" s="16"/>
      <c r="PL62" s="16"/>
      <c r="PM62" s="16"/>
      <c r="PN62" s="16"/>
      <c r="PO62" s="16"/>
      <c r="PP62" s="16"/>
      <c r="PQ62" s="16"/>
      <c r="PR62" s="16"/>
      <c r="PS62" s="16"/>
      <c r="PT62" s="16"/>
      <c r="PU62" s="16"/>
      <c r="PV62" s="16"/>
      <c r="PW62" s="16"/>
      <c r="PX62" s="16"/>
      <c r="PY62" s="16"/>
      <c r="PZ62" s="16"/>
      <c r="QA62" s="16"/>
      <c r="QB62" s="16"/>
      <c r="QC62" s="16"/>
      <c r="QD62" s="16"/>
      <c r="QE62" s="16"/>
      <c r="QF62" s="16"/>
      <c r="QG62" s="16"/>
      <c r="QH62" s="16"/>
      <c r="QI62" s="16"/>
      <c r="QJ62" s="16"/>
      <c r="QK62" s="16"/>
      <c r="QL62" s="16"/>
      <c r="QM62" s="16"/>
      <c r="QN62" s="16"/>
      <c r="QO62" s="16"/>
      <c r="QP62" s="16"/>
      <c r="QQ62" s="16"/>
      <c r="QR62" s="16"/>
      <c r="QS62" s="16"/>
      <c r="QT62" s="16"/>
      <c r="QU62" s="16"/>
      <c r="QV62" s="16"/>
      <c r="QW62" s="16"/>
      <c r="QX62" s="16"/>
      <c r="QY62" s="16"/>
      <c r="QZ62" s="16"/>
      <c r="RA62" s="16"/>
      <c r="RB62" s="16"/>
      <c r="RC62" s="16"/>
      <c r="RD62" s="16"/>
      <c r="RE62" s="16"/>
      <c r="RF62" s="16"/>
      <c r="RG62" s="16"/>
      <c r="RH62" s="16"/>
      <c r="RI62" s="16"/>
      <c r="RJ62" s="16"/>
      <c r="RK62" s="16"/>
      <c r="RL62" s="16"/>
      <c r="RM62" s="16"/>
      <c r="RN62" s="16"/>
      <c r="RO62" s="16"/>
      <c r="RP62" s="16"/>
      <c r="RQ62" s="16"/>
      <c r="RR62" s="16"/>
      <c r="RS62" s="16"/>
      <c r="RT62" s="16"/>
      <c r="RU62" s="16"/>
      <c r="RV62" s="16"/>
      <c r="RW62" s="16"/>
      <c r="RX62" s="16"/>
      <c r="RY62" s="16"/>
      <c r="RZ62" s="16"/>
      <c r="SA62" s="16"/>
      <c r="SB62" s="16"/>
      <c r="SC62" s="16"/>
      <c r="SD62" s="16"/>
      <c r="SE62" s="16"/>
      <c r="SF62" s="16"/>
      <c r="SG62" s="16"/>
      <c r="SH62" s="16"/>
      <c r="SI62" s="16"/>
      <c r="SJ62" s="16"/>
      <c r="SK62" s="16"/>
      <c r="SL62" s="16"/>
      <c r="SM62" s="16"/>
      <c r="SN62" s="16"/>
      <c r="SO62" s="16"/>
      <c r="SP62" s="16"/>
      <c r="SQ62" s="16"/>
      <c r="SR62" s="16"/>
      <c r="SS62" s="16"/>
      <c r="ST62" s="16"/>
      <c r="SU62" s="16"/>
      <c r="SV62" s="16"/>
      <c r="SW62" s="16"/>
      <c r="SX62" s="16"/>
      <c r="SY62" s="16"/>
      <c r="SZ62" s="16"/>
      <c r="TA62" s="16"/>
      <c r="TB62" s="16"/>
      <c r="TC62" s="16"/>
      <c r="TD62" s="16"/>
      <c r="TE62" s="16"/>
      <c r="TF62" s="16"/>
      <c r="TG62" s="16"/>
      <c r="TH62" s="16"/>
      <c r="TI62" s="16"/>
      <c r="TJ62" s="16"/>
      <c r="TK62" s="16"/>
      <c r="TL62" s="16"/>
      <c r="TM62" s="16"/>
      <c r="TN62" s="16"/>
      <c r="TO62" s="16"/>
      <c r="TP62" s="16"/>
      <c r="TQ62" s="16"/>
      <c r="TR62" s="16"/>
      <c r="TS62" s="16"/>
      <c r="TT62" s="16"/>
      <c r="TU62" s="16"/>
      <c r="TV62" s="16"/>
      <c r="TW62" s="16"/>
      <c r="TX62" s="16"/>
      <c r="TY62" s="16"/>
      <c r="TZ62" s="16"/>
      <c r="UA62" s="16"/>
      <c r="UB62" s="16"/>
      <c r="UC62" s="16"/>
      <c r="UD62" s="16"/>
      <c r="UE62" s="16"/>
      <c r="UF62" s="16"/>
      <c r="UG62" s="16"/>
      <c r="UH62" s="16"/>
      <c r="UI62" s="16"/>
      <c r="UJ62" s="16"/>
      <c r="UK62" s="16"/>
      <c r="UL62" s="16"/>
      <c r="UM62" s="16"/>
      <c r="UN62" s="16"/>
      <c r="UO62" s="16"/>
      <c r="UP62" s="16"/>
      <c r="UQ62" s="16"/>
      <c r="UR62" s="16"/>
      <c r="US62" s="16"/>
      <c r="UT62" s="16"/>
      <c r="UU62" s="16"/>
      <c r="UV62" s="16"/>
      <c r="UW62" s="16"/>
      <c r="UX62" s="16"/>
      <c r="UY62" s="16"/>
      <c r="UZ62" s="16"/>
      <c r="VA62" s="16"/>
      <c r="VB62" s="16"/>
      <c r="VC62" s="16"/>
      <c r="VD62" s="16"/>
      <c r="VE62" s="16"/>
      <c r="VF62" s="16"/>
      <c r="VG62" s="16"/>
      <c r="VH62" s="16"/>
      <c r="VI62" s="16"/>
      <c r="VJ62" s="16"/>
      <c r="VK62" s="16"/>
      <c r="VL62" s="16"/>
      <c r="VM62" s="16"/>
      <c r="VN62" s="16"/>
      <c r="VO62" s="16"/>
      <c r="VP62" s="16"/>
      <c r="VQ62" s="16"/>
      <c r="VR62" s="16"/>
      <c r="VS62" s="16"/>
      <c r="VT62" s="16"/>
      <c r="VU62" s="16"/>
      <c r="VV62" s="16"/>
      <c r="VW62" s="16"/>
      <c r="VX62" s="16"/>
      <c r="VY62" s="16"/>
      <c r="VZ62" s="16"/>
      <c r="WA62" s="16"/>
      <c r="WB62" s="16"/>
      <c r="WC62" s="16"/>
      <c r="WD62" s="16"/>
      <c r="WE62" s="16"/>
      <c r="WF62" s="16"/>
      <c r="WG62" s="16"/>
      <c r="WH62" s="16"/>
      <c r="WI62" s="16"/>
      <c r="WJ62" s="16"/>
      <c r="WK62" s="16"/>
      <c r="WL62" s="16"/>
      <c r="WM62" s="16"/>
      <c r="WN62" s="16"/>
      <c r="WO62" s="16"/>
      <c r="WP62" s="16"/>
      <c r="WQ62" s="16"/>
      <c r="WR62" s="16"/>
      <c r="WS62" s="16"/>
      <c r="WT62" s="16"/>
      <c r="WU62" s="16"/>
      <c r="WV62" s="16"/>
      <c r="WW62" s="16"/>
      <c r="WX62" s="16"/>
      <c r="WY62" s="16"/>
      <c r="WZ62" s="16"/>
      <c r="XA62" s="16"/>
      <c r="XB62" s="16"/>
      <c r="XC62" s="16"/>
      <c r="XD62" s="16"/>
      <c r="XE62" s="16"/>
      <c r="XF62" s="16"/>
      <c r="XG62" s="16"/>
      <c r="XH62" s="16"/>
      <c r="XI62" s="16"/>
      <c r="XJ62" s="16"/>
      <c r="XK62" s="16"/>
      <c r="XL62" s="16"/>
      <c r="XM62" s="16"/>
      <c r="XN62" s="16"/>
      <c r="XO62" s="16"/>
      <c r="XP62" s="16"/>
      <c r="XQ62" s="16"/>
      <c r="XR62" s="16"/>
      <c r="XS62" s="16"/>
      <c r="XT62" s="16"/>
      <c r="XU62" s="16"/>
      <c r="XV62" s="16"/>
      <c r="XW62" s="16"/>
      <c r="XX62" s="16"/>
      <c r="XY62" s="16"/>
      <c r="XZ62" s="16"/>
      <c r="YA62" s="16"/>
      <c r="YB62" s="16"/>
      <c r="YC62" s="16"/>
      <c r="YD62" s="16"/>
      <c r="YE62" s="16"/>
      <c r="YF62" s="16"/>
      <c r="YG62" s="16"/>
      <c r="YH62" s="16"/>
      <c r="YI62" s="16"/>
      <c r="YJ62" s="16"/>
      <c r="YK62" s="16"/>
      <c r="YL62" s="16"/>
      <c r="YM62" s="16"/>
      <c r="YN62" s="16"/>
      <c r="YO62" s="16"/>
      <c r="YP62" s="16"/>
      <c r="YQ62" s="16"/>
      <c r="YR62" s="16"/>
      <c r="YS62" s="16"/>
      <c r="YT62" s="16"/>
      <c r="YU62" s="16"/>
      <c r="YV62" s="16"/>
      <c r="YW62" s="16"/>
      <c r="YX62" s="16"/>
      <c r="YY62" s="16"/>
      <c r="YZ62" s="16"/>
      <c r="ZA62" s="16"/>
      <c r="ZB62" s="16"/>
      <c r="ZC62" s="16"/>
      <c r="ZD62" s="16"/>
      <c r="ZE62" s="16"/>
      <c r="ZF62" s="16"/>
      <c r="ZG62" s="16"/>
      <c r="ZH62" s="16"/>
      <c r="ZI62" s="16"/>
      <c r="ZJ62" s="16"/>
      <c r="ZK62" s="16"/>
      <c r="ZL62" s="16"/>
      <c r="ZM62" s="16"/>
      <c r="ZN62" s="16"/>
      <c r="ZO62" s="16"/>
      <c r="ZP62" s="16"/>
      <c r="ZQ62" s="16"/>
      <c r="ZR62" s="16"/>
      <c r="ZS62" s="16"/>
      <c r="ZT62" s="16"/>
      <c r="ZU62" s="16"/>
      <c r="ZV62" s="16"/>
      <c r="ZW62" s="16"/>
      <c r="ZX62" s="16"/>
      <c r="ZY62" s="16"/>
      <c r="ZZ62" s="16"/>
      <c r="AAA62" s="16"/>
      <c r="AAB62" s="16"/>
      <c r="AAC62" s="16"/>
      <c r="AAD62" s="16"/>
      <c r="AAE62" s="16"/>
      <c r="AAF62" s="16"/>
      <c r="AAG62" s="16"/>
      <c r="AAH62" s="16"/>
      <c r="AAI62" s="16"/>
      <c r="AAJ62" s="16"/>
      <c r="AAK62" s="16"/>
      <c r="AAL62" s="16"/>
      <c r="AAM62" s="16"/>
      <c r="AAN62" s="16"/>
      <c r="AAO62" s="16"/>
      <c r="AAP62" s="16"/>
      <c r="AAQ62" s="16"/>
      <c r="AAR62" s="16"/>
      <c r="AAS62" s="16"/>
      <c r="AAT62" s="16"/>
      <c r="AAU62" s="16"/>
      <c r="AAV62" s="16"/>
      <c r="AAW62" s="16"/>
      <c r="AAX62" s="16"/>
      <c r="AAY62" s="16"/>
      <c r="AAZ62" s="16"/>
      <c r="ABA62" s="16"/>
      <c r="ABB62" s="16"/>
      <c r="ABC62" s="16"/>
      <c r="ABD62" s="16"/>
      <c r="ABE62" s="16"/>
      <c r="ABF62" s="16"/>
      <c r="ABG62" s="16"/>
      <c r="ABH62" s="16"/>
      <c r="ABI62" s="16"/>
      <c r="ABJ62" s="16"/>
      <c r="ABK62" s="16"/>
      <c r="ABL62" s="16"/>
      <c r="ABM62" s="16"/>
      <c r="ABN62" s="16"/>
      <c r="ABO62" s="16"/>
      <c r="ABP62" s="16"/>
      <c r="ABQ62" s="16"/>
      <c r="ABR62" s="16"/>
      <c r="ABS62" s="16"/>
      <c r="ABT62" s="16"/>
      <c r="ABU62" s="16"/>
      <c r="ABV62" s="16"/>
      <c r="ABW62" s="16"/>
      <c r="ABX62" s="16"/>
      <c r="ABY62" s="16"/>
      <c r="ABZ62" s="16"/>
      <c r="ACA62" s="16"/>
      <c r="ACB62" s="16"/>
      <c r="ACC62" s="16"/>
      <c r="ACD62" s="16"/>
      <c r="ACE62" s="16"/>
      <c r="ACF62" s="16"/>
      <c r="ACG62" s="16"/>
      <c r="ACH62" s="16"/>
      <c r="ACI62" s="16"/>
      <c r="ACJ62" s="16"/>
      <c r="ACK62" s="16"/>
      <c r="ACL62" s="16"/>
      <c r="ACM62" s="16"/>
      <c r="ACN62" s="16"/>
      <c r="ACO62" s="16"/>
      <c r="ACP62" s="16"/>
      <c r="ACQ62" s="16"/>
      <c r="ACR62" s="16"/>
      <c r="ACS62" s="16"/>
      <c r="ACT62" s="16"/>
      <c r="ACU62" s="16"/>
      <c r="ACV62" s="16"/>
      <c r="ACW62" s="16"/>
      <c r="ACX62" s="16"/>
      <c r="ACY62" s="16"/>
      <c r="ACZ62" s="16"/>
      <c r="ADA62" s="16"/>
      <c r="ADB62" s="16"/>
      <c r="ADC62" s="16"/>
      <c r="ADD62" s="16"/>
      <c r="ADE62" s="16"/>
      <c r="ADF62" s="16"/>
      <c r="ADG62" s="16"/>
      <c r="ADH62" s="16"/>
      <c r="ADI62" s="16"/>
      <c r="ADJ62" s="16"/>
      <c r="ADK62" s="16"/>
      <c r="ADL62" s="16"/>
      <c r="ADM62" s="16"/>
      <c r="ADN62" s="16"/>
      <c r="ADO62" s="16"/>
      <c r="ADP62" s="16"/>
      <c r="ADQ62" s="16"/>
      <c r="ADR62" s="16"/>
      <c r="ADS62" s="16"/>
      <c r="ADT62" s="16"/>
      <c r="ADU62" s="16"/>
      <c r="ADV62" s="16"/>
      <c r="ADW62" s="16"/>
      <c r="ADX62" s="16"/>
      <c r="ADY62" s="16"/>
      <c r="ADZ62" s="16"/>
      <c r="AEA62" s="16"/>
      <c r="AEB62" s="16"/>
      <c r="AEC62" s="16"/>
      <c r="AED62" s="16"/>
      <c r="AEE62" s="16"/>
      <c r="AEF62" s="16"/>
      <c r="AEG62" s="16"/>
      <c r="AEH62" s="16"/>
      <c r="AEI62" s="16"/>
      <c r="AEJ62" s="16"/>
      <c r="AEK62" s="16"/>
      <c r="AEL62" s="16"/>
      <c r="AEM62" s="16"/>
      <c r="AEN62" s="16"/>
      <c r="AEO62" s="16"/>
      <c r="AEP62" s="16"/>
      <c r="AEQ62" s="16"/>
      <c r="AER62" s="16"/>
      <c r="AES62" s="16"/>
      <c r="AET62" s="16"/>
      <c r="AEU62" s="16"/>
      <c r="AEV62" s="16"/>
      <c r="AEW62" s="16"/>
      <c r="AEX62" s="16"/>
      <c r="AEY62" s="16"/>
      <c r="AEZ62" s="16"/>
      <c r="AFA62" s="16"/>
      <c r="AFB62" s="16"/>
      <c r="AFC62" s="16"/>
      <c r="AFD62" s="16"/>
      <c r="AFE62" s="16"/>
      <c r="AFF62" s="16"/>
      <c r="AFG62" s="16"/>
      <c r="AFH62" s="16"/>
      <c r="AFI62" s="16"/>
      <c r="AFJ62" s="16"/>
      <c r="AFK62" s="16"/>
      <c r="AFL62" s="16"/>
      <c r="AFM62" s="16"/>
      <c r="AFN62" s="16"/>
      <c r="AFO62" s="16"/>
      <c r="AFP62" s="16"/>
      <c r="AFQ62" s="16"/>
      <c r="AFR62" s="16"/>
      <c r="AFS62" s="16"/>
      <c r="AFT62" s="16"/>
      <c r="AFU62" s="16"/>
      <c r="AFV62" s="16"/>
      <c r="AFW62" s="16"/>
      <c r="AFX62" s="16"/>
      <c r="AFY62" s="16"/>
      <c r="AFZ62" s="16"/>
      <c r="AGA62" s="16"/>
      <c r="AGB62" s="16"/>
      <c r="AGC62" s="16"/>
      <c r="AGD62" s="16"/>
      <c r="AGE62" s="16"/>
      <c r="AGF62" s="16"/>
      <c r="AGG62" s="16"/>
      <c r="AGH62" s="16"/>
      <c r="AGI62" s="16"/>
      <c r="AGJ62" s="16"/>
      <c r="AGK62" s="16"/>
      <c r="AGL62" s="16"/>
      <c r="AGM62" s="16"/>
      <c r="AGN62" s="16"/>
      <c r="AGO62" s="16"/>
      <c r="AGP62" s="16"/>
      <c r="AGQ62" s="16"/>
      <c r="AGR62" s="16"/>
      <c r="AGS62" s="16"/>
      <c r="AGT62" s="16"/>
      <c r="AGU62" s="16"/>
      <c r="AGV62" s="16"/>
      <c r="AGW62" s="16"/>
      <c r="AGX62" s="16"/>
      <c r="AGY62" s="16"/>
      <c r="AGZ62" s="16"/>
      <c r="AHA62" s="16"/>
      <c r="AHB62" s="16"/>
      <c r="AHC62" s="16"/>
      <c r="AHD62" s="16"/>
      <c r="AHE62" s="16"/>
      <c r="AHF62" s="16"/>
      <c r="AHG62" s="16"/>
      <c r="AHH62" s="16"/>
      <c r="AHI62" s="16"/>
      <c r="AHJ62" s="16"/>
      <c r="AHK62" s="16"/>
      <c r="AHL62" s="16"/>
      <c r="AHM62" s="16"/>
      <c r="AHN62" s="16"/>
      <c r="AHO62" s="16"/>
      <c r="AHP62" s="16"/>
      <c r="AHQ62" s="16"/>
      <c r="AHR62" s="16"/>
      <c r="AHS62" s="16"/>
      <c r="AHT62" s="16"/>
      <c r="AHU62" s="16"/>
      <c r="AHV62" s="16"/>
      <c r="AHW62" s="16"/>
      <c r="AHX62" s="16"/>
      <c r="AHY62" s="16"/>
      <c r="AHZ62" s="16"/>
      <c r="AIA62" s="16"/>
      <c r="AIB62" s="16"/>
      <c r="AIC62" s="16"/>
      <c r="AID62" s="16"/>
      <c r="AIE62" s="16"/>
      <c r="AIF62" s="16"/>
      <c r="AIG62" s="16"/>
      <c r="AIH62" s="16"/>
      <c r="AII62" s="16"/>
      <c r="AIJ62" s="16"/>
      <c r="AIK62" s="16"/>
      <c r="AIL62" s="16"/>
      <c r="AIM62" s="16"/>
      <c r="AIN62" s="16"/>
      <c r="AIO62" s="16"/>
      <c r="AIP62" s="16"/>
      <c r="AIQ62" s="16"/>
      <c r="AIR62" s="16"/>
      <c r="AIS62" s="16"/>
      <c r="AIT62" s="16"/>
      <c r="AIU62" s="16"/>
      <c r="AIV62" s="16"/>
      <c r="AIW62" s="16"/>
      <c r="AIX62" s="16"/>
      <c r="AIY62" s="16"/>
      <c r="AIZ62" s="16"/>
      <c r="AJA62" s="16"/>
      <c r="AJB62" s="16"/>
      <c r="AJC62" s="16"/>
      <c r="AJD62" s="16"/>
      <c r="AJE62" s="16"/>
      <c r="AJF62" s="16"/>
      <c r="AJG62" s="16"/>
      <c r="AJH62" s="16"/>
      <c r="AJI62" s="16"/>
      <c r="AJJ62" s="16"/>
      <c r="AJK62" s="16"/>
      <c r="AJL62" s="16"/>
      <c r="AJM62" s="16"/>
      <c r="AJN62" s="16"/>
      <c r="AJO62" s="16"/>
      <c r="AJP62" s="16"/>
      <c r="AJQ62" s="16"/>
      <c r="AJR62" s="16"/>
      <c r="AJS62" s="16"/>
      <c r="AJT62" s="16"/>
      <c r="AJU62" s="16"/>
      <c r="AJV62" s="16"/>
      <c r="AJW62" s="16"/>
      <c r="AJX62" s="16"/>
      <c r="AJY62" s="16"/>
      <c r="AJZ62" s="16"/>
      <c r="AKA62" s="16"/>
      <c r="AKB62" s="16"/>
      <c r="AKC62" s="16"/>
      <c r="AKD62" s="16"/>
      <c r="AKE62" s="16"/>
      <c r="AKF62" s="16"/>
      <c r="AKG62" s="16"/>
      <c r="AKH62" s="16"/>
      <c r="AKI62" s="16"/>
      <c r="AKJ62" s="16"/>
      <c r="AKK62" s="16"/>
      <c r="AKL62" s="16"/>
      <c r="AKM62" s="16"/>
      <c r="AKN62" s="16"/>
      <c r="AKO62" s="16"/>
      <c r="AKP62" s="16"/>
      <c r="AKQ62" s="16"/>
      <c r="AKR62" s="16"/>
      <c r="AKS62" s="16"/>
      <c r="AKT62" s="16"/>
      <c r="AKU62" s="16"/>
      <c r="AKV62" s="16"/>
      <c r="AKW62" s="16"/>
      <c r="AKX62" s="16"/>
      <c r="AKY62" s="16"/>
      <c r="AKZ62" s="16"/>
      <c r="ALA62" s="16"/>
      <c r="ALB62" s="16"/>
      <c r="ALC62" s="16"/>
      <c r="ALD62" s="16"/>
      <c r="ALE62" s="16"/>
      <c r="ALF62" s="16"/>
      <c r="ALG62" s="16"/>
      <c r="ALH62" s="16"/>
      <c r="ALI62" s="16"/>
      <c r="ALJ62" s="16"/>
      <c r="ALK62" s="16"/>
      <c r="ALL62" s="16"/>
    </row>
    <row r="63" spans="1:1000" customFormat="1" ht="12.75" x14ac:dyDescent="0.2">
      <c r="A63" s="41" t="str">
        <f ca="1">IF(_xll.TM1RPTELLEV($H$40,$H63)=0,"Root",IF(OR(_xll.ELLEV($B$10,$H63)=0,_xll.TM1RPTELLEV($H$40,$H63)+1&gt;=VALUE($L$29)),"Base","Default"))</f>
        <v>Base</v>
      </c>
      <c r="B63" s="16"/>
      <c r="C63" s="16" t="str">
        <f ca="1">_xll.DBRW($G$16,$H63,C$38)</f>
        <v>1</v>
      </c>
      <c r="D63" s="16">
        <f ca="1">_xll.DBRW($D$16,E$7,$H$33,$E$9,$H63,$D$11,$H$34,$D$38)</f>
        <v>0</v>
      </c>
      <c r="E63" s="25">
        <f ca="1">_xll.DBRW($E$16,E$7,$H$33,$E$9,$H63,$D$11,E$38,E$12,E$13)</f>
        <v>0</v>
      </c>
      <c r="F63" s="22"/>
      <c r="G63" s="89" t="str">
        <f ca="1">_xll.DBRW($G$16,$H63,G$13)&amp;IF(_xll.ELLEV($B$10,$H63)&lt;&gt;0,"",IF($D63&lt;&gt;0,"Annual",IF($E63&lt;&gt;0,"LID","")))</f>
        <v/>
      </c>
      <c r="H63" s="116" t="s">
        <v>165</v>
      </c>
      <c r="I63" s="91">
        <f ca="1">_xll.DBRW($B$16,I$7,$H$33,$D$9,$H63,$D$11,I$12,I$13)</f>
        <v>-269928.72935925127</v>
      </c>
      <c r="J63" s="91">
        <f ca="1">_xll.DBRW($B$16,J$7,$H$33,$D$9,$H63,$D$11,J$12,J$13)</f>
        <v>-288567.36196025921</v>
      </c>
      <c r="K63" s="91">
        <f ca="1">_xll.DBRW($B$16,K$7,$H$33,$D$9,$H63,$D$11,K$12,K$13)</f>
        <v>-288176.50352535665</v>
      </c>
      <c r="L63" s="91">
        <f ca="1">_xll.DBRW($B$16,L$7,$H$33,$D$9,$H63,$D$11,L$12,L$13)</f>
        <v>-306911.06941583165</v>
      </c>
      <c r="M63" s="91">
        <f ca="1">_xll.DBRW($B$16,M$7,$H$33,$D$9,$H63,$D$11,M$12,M$13)</f>
        <v>-315753.75656260533</v>
      </c>
      <c r="N63" s="91">
        <f ca="1">_xll.DBRW($B$16,N$7,$H$33,$D$9,$H63,$D$11,N$12,N$13)</f>
        <v>-322774.52245510888</v>
      </c>
      <c r="O63" s="91">
        <f ca="1">_xll.DBRW($B$16,O$7,$H$33,$D$9,$H63,$D$11,O$12,O$13)</f>
        <v>-331572.89222529391</v>
      </c>
      <c r="P63" s="91">
        <f ca="1">_xll.DBRW($B$16,P$7,$H$33,$D$9,$H63,$D$11,P$12,P$13)</f>
        <v>-339178.45130513445</v>
      </c>
      <c r="Q63" s="91">
        <f ca="1">_xll.DBRW($B$16,Q$7,$H$33,$D$9,$H63,$D$11,Q$12,Q$13)</f>
        <v>-338599.52428421692</v>
      </c>
      <c r="R63" s="91">
        <f ca="1">_xll.DBRW($B$16,R$7,$H$33,$D$9,$H63,$D$11,R$12,R$13)</f>
        <v>-342885.54668204836</v>
      </c>
      <c r="S63" s="91">
        <f ca="1">_xll.DBRW($B$16,S$7,$H$33,$D$9,$H63,$D$11,S$12,S$13)</f>
        <v>-345263.36105389969</v>
      </c>
      <c r="T63" s="91">
        <f ca="1">_xll.DBRW($B$16,T$7,$H$33,$D$9,$H63,$D$11,T$12,T$13)</f>
        <v>-354527.47611947428</v>
      </c>
      <c r="U63" s="91">
        <f ca="1">_xll.DBRW($B$16,U$7,$H$33,$D$9,$H63,$D$11,U$12,U$13)</f>
        <v>-355564.88842406601</v>
      </c>
      <c r="V63" s="16"/>
      <c r="W63" s="92" t="str">
        <f ca="1">_xll.DBRW($B$16,W$7,$H$33,$D$9,$H63,$D$11,W$12,W$13)</f>
        <v>*KEY_ERR</v>
      </c>
      <c r="X63" s="93" t="e">
        <f t="shared" ca="1" si="6"/>
        <v>#VALUE!</v>
      </c>
      <c r="Y63" s="16"/>
      <c r="Z63" s="92" t="str">
        <f ca="1">_xll.DBRW($B$16,Z$7,$H$33,$D$9,$H63,$D$11,Z$12,Z$13)</f>
        <v>*KEY_ERR</v>
      </c>
      <c r="AA63" s="93" t="e">
        <f t="shared" ca="1" si="7"/>
        <v>#VALUE!</v>
      </c>
      <c r="AB63" s="16"/>
      <c r="AC63" s="111" t="str">
        <f ca="1">_xll.DBRW($B$16,AC$7,$H$33,$D$9,$H63,$D$11,AC$12,AC$13)</f>
        <v>*KEY_ERR</v>
      </c>
      <c r="AD63" s="111" t="str">
        <f ca="1">_xll.DBRW($B$16,AD$7,$H$33,$D$9,$H63,$D$11,AD$12,AD$13)</f>
        <v>*KEY_ERR</v>
      </c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  <c r="EM63" s="16"/>
      <c r="EN63" s="16"/>
      <c r="EO63" s="16"/>
      <c r="EP63" s="16"/>
      <c r="EQ63" s="16"/>
      <c r="ER63" s="16"/>
      <c r="ES63" s="16"/>
      <c r="ET63" s="16"/>
      <c r="EU63" s="16"/>
      <c r="EV63" s="16"/>
      <c r="EW63" s="16"/>
      <c r="EX63" s="16"/>
      <c r="EY63" s="16"/>
      <c r="EZ63" s="16"/>
      <c r="FA63" s="16"/>
      <c r="FB63" s="16"/>
      <c r="FC63" s="16"/>
      <c r="FD63" s="16"/>
      <c r="FE63" s="16"/>
      <c r="FF63" s="16"/>
      <c r="FG63" s="16"/>
      <c r="FH63" s="16"/>
      <c r="FI63" s="16"/>
      <c r="FJ63" s="16"/>
      <c r="FK63" s="16"/>
      <c r="FL63" s="16"/>
      <c r="FM63" s="16"/>
      <c r="FN63" s="16"/>
      <c r="FO63" s="16"/>
      <c r="FP63" s="16"/>
      <c r="FQ63" s="16"/>
      <c r="FR63" s="16"/>
      <c r="FS63" s="16"/>
      <c r="FT63" s="16"/>
      <c r="FU63" s="16"/>
      <c r="FV63" s="16"/>
      <c r="FW63" s="16"/>
      <c r="FX63" s="16"/>
      <c r="FY63" s="16"/>
      <c r="FZ63" s="16"/>
      <c r="GA63" s="16"/>
      <c r="GB63" s="16"/>
      <c r="GC63" s="16"/>
      <c r="GD63" s="16"/>
      <c r="GE63" s="16"/>
      <c r="GF63" s="16"/>
      <c r="GG63" s="16"/>
      <c r="GH63" s="16"/>
      <c r="GI63" s="16"/>
      <c r="GJ63" s="16"/>
      <c r="GK63" s="16"/>
      <c r="GL63" s="16"/>
      <c r="GM63" s="16"/>
      <c r="GN63" s="16"/>
      <c r="GO63" s="16"/>
      <c r="GP63" s="16"/>
      <c r="GQ63" s="16"/>
      <c r="GR63" s="16"/>
      <c r="GS63" s="16"/>
      <c r="GT63" s="16"/>
      <c r="GU63" s="16"/>
      <c r="GV63" s="16"/>
      <c r="GW63" s="16"/>
      <c r="GX63" s="16"/>
      <c r="GY63" s="16"/>
      <c r="GZ63" s="16"/>
      <c r="HA63" s="16"/>
      <c r="HB63" s="16"/>
      <c r="HC63" s="16"/>
      <c r="HD63" s="16"/>
      <c r="HE63" s="16"/>
      <c r="HF63" s="16"/>
      <c r="HG63" s="16"/>
      <c r="HH63" s="16"/>
      <c r="HI63" s="16"/>
      <c r="HJ63" s="16"/>
      <c r="HK63" s="16"/>
      <c r="HL63" s="16"/>
      <c r="HM63" s="16"/>
      <c r="HN63" s="16"/>
      <c r="HO63" s="16"/>
      <c r="HP63" s="16"/>
      <c r="HQ63" s="16"/>
      <c r="HR63" s="16"/>
      <c r="HS63" s="16"/>
      <c r="HT63" s="16"/>
      <c r="HU63" s="16"/>
      <c r="HV63" s="16"/>
      <c r="HW63" s="16"/>
      <c r="HX63" s="16"/>
      <c r="HY63" s="16"/>
      <c r="HZ63" s="16"/>
      <c r="IA63" s="16"/>
      <c r="IB63" s="16"/>
      <c r="IC63" s="16"/>
      <c r="ID63" s="16"/>
      <c r="IE63" s="16"/>
      <c r="IF63" s="16"/>
      <c r="IG63" s="16"/>
      <c r="IH63" s="16"/>
      <c r="II63" s="16"/>
      <c r="IJ63" s="16"/>
      <c r="IK63" s="16"/>
      <c r="IL63" s="16"/>
      <c r="IM63" s="16"/>
      <c r="IN63" s="16"/>
      <c r="IO63" s="16"/>
      <c r="IP63" s="16"/>
      <c r="IQ63" s="16"/>
      <c r="IR63" s="16"/>
      <c r="IS63" s="16"/>
      <c r="IT63" s="16"/>
      <c r="IU63" s="16"/>
      <c r="IV63" s="16"/>
      <c r="IW63" s="16"/>
      <c r="IX63" s="16"/>
      <c r="IY63" s="16"/>
      <c r="IZ63" s="16"/>
      <c r="JA63" s="16"/>
      <c r="JB63" s="16"/>
      <c r="JC63" s="16"/>
      <c r="JD63" s="16"/>
      <c r="JE63" s="16"/>
      <c r="JF63" s="16"/>
      <c r="JG63" s="16"/>
      <c r="JH63" s="16"/>
      <c r="JI63" s="16"/>
      <c r="JJ63" s="16"/>
      <c r="JK63" s="16"/>
      <c r="JL63" s="16"/>
      <c r="JM63" s="16"/>
      <c r="JN63" s="16"/>
      <c r="JO63" s="16"/>
      <c r="JP63" s="16"/>
      <c r="JQ63" s="16"/>
      <c r="JR63" s="16"/>
      <c r="JS63" s="16"/>
      <c r="JT63" s="16"/>
      <c r="JU63" s="16"/>
      <c r="JV63" s="16"/>
      <c r="JW63" s="16"/>
      <c r="JX63" s="16"/>
      <c r="JY63" s="16"/>
      <c r="JZ63" s="16"/>
      <c r="KA63" s="16"/>
      <c r="KB63" s="16"/>
      <c r="KC63" s="16"/>
      <c r="KD63" s="16"/>
      <c r="KE63" s="16"/>
      <c r="KF63" s="16"/>
      <c r="KG63" s="16"/>
      <c r="KH63" s="16"/>
      <c r="KI63" s="16"/>
      <c r="KJ63" s="16"/>
      <c r="KK63" s="16"/>
      <c r="KL63" s="16"/>
      <c r="KM63" s="16"/>
      <c r="KN63" s="16"/>
      <c r="KO63" s="16"/>
      <c r="KP63" s="16"/>
      <c r="KQ63" s="16"/>
      <c r="KR63" s="16"/>
      <c r="KS63" s="16"/>
      <c r="KT63" s="16"/>
      <c r="KU63" s="16"/>
      <c r="KV63" s="16"/>
      <c r="KW63" s="16"/>
      <c r="KX63" s="16"/>
      <c r="KY63" s="16"/>
      <c r="KZ63" s="16"/>
      <c r="LA63" s="16"/>
      <c r="LB63" s="16"/>
      <c r="LC63" s="16"/>
      <c r="LD63" s="16"/>
      <c r="LE63" s="16"/>
      <c r="LF63" s="16"/>
      <c r="LG63" s="16"/>
      <c r="LH63" s="16"/>
      <c r="LI63" s="16"/>
      <c r="LJ63" s="16"/>
      <c r="LK63" s="16"/>
      <c r="LL63" s="16"/>
      <c r="LM63" s="16"/>
      <c r="LN63" s="16"/>
      <c r="LO63" s="16"/>
      <c r="LP63" s="16"/>
      <c r="LQ63" s="16"/>
      <c r="LR63" s="16"/>
      <c r="LS63" s="16"/>
      <c r="LT63" s="16"/>
      <c r="LU63" s="16"/>
      <c r="LV63" s="16"/>
      <c r="LW63" s="16"/>
      <c r="LX63" s="16"/>
      <c r="LY63" s="16"/>
      <c r="LZ63" s="16"/>
      <c r="MA63" s="16"/>
      <c r="MB63" s="16"/>
      <c r="MC63" s="16"/>
      <c r="MD63" s="16"/>
      <c r="ME63" s="16"/>
      <c r="MF63" s="16"/>
      <c r="MG63" s="16"/>
      <c r="MH63" s="16"/>
      <c r="MI63" s="16"/>
      <c r="MJ63" s="16"/>
      <c r="MK63" s="16"/>
      <c r="ML63" s="16"/>
      <c r="MM63" s="16"/>
      <c r="MN63" s="16"/>
      <c r="MO63" s="16"/>
      <c r="MP63" s="16"/>
      <c r="MQ63" s="16"/>
      <c r="MR63" s="16"/>
      <c r="MS63" s="16"/>
      <c r="MT63" s="16"/>
      <c r="MU63" s="16"/>
      <c r="MV63" s="16"/>
      <c r="MW63" s="16"/>
      <c r="MX63" s="16"/>
      <c r="MY63" s="16"/>
      <c r="MZ63" s="16"/>
      <c r="NA63" s="16"/>
      <c r="NB63" s="16"/>
      <c r="NC63" s="16"/>
      <c r="ND63" s="16"/>
      <c r="NE63" s="16"/>
      <c r="NF63" s="16"/>
      <c r="NG63" s="16"/>
      <c r="NH63" s="16"/>
      <c r="NI63" s="16"/>
      <c r="NJ63" s="16"/>
      <c r="NK63" s="16"/>
      <c r="NL63" s="16"/>
      <c r="NM63" s="16"/>
      <c r="NN63" s="16"/>
      <c r="NO63" s="16"/>
      <c r="NP63" s="16"/>
      <c r="NQ63" s="16"/>
      <c r="NR63" s="16"/>
      <c r="NS63" s="16"/>
      <c r="NT63" s="16"/>
      <c r="NU63" s="16"/>
      <c r="NV63" s="16"/>
      <c r="NW63" s="16"/>
      <c r="NX63" s="16"/>
      <c r="NY63" s="16"/>
      <c r="NZ63" s="16"/>
      <c r="OA63" s="16"/>
      <c r="OB63" s="16"/>
      <c r="OC63" s="16"/>
      <c r="OD63" s="16"/>
      <c r="OE63" s="16"/>
      <c r="OF63" s="16"/>
      <c r="OG63" s="16"/>
      <c r="OH63" s="16"/>
      <c r="OI63" s="16"/>
      <c r="OJ63" s="16"/>
      <c r="OK63" s="16"/>
      <c r="OL63" s="16"/>
      <c r="OM63" s="16"/>
      <c r="ON63" s="16"/>
      <c r="OO63" s="16"/>
      <c r="OP63" s="16"/>
      <c r="OQ63" s="16"/>
      <c r="OR63" s="16"/>
      <c r="OS63" s="16"/>
      <c r="OT63" s="16"/>
      <c r="OU63" s="16"/>
      <c r="OV63" s="16"/>
      <c r="OW63" s="16"/>
      <c r="OX63" s="16"/>
      <c r="OY63" s="16"/>
      <c r="OZ63" s="16"/>
      <c r="PA63" s="16"/>
      <c r="PB63" s="16"/>
      <c r="PC63" s="16"/>
      <c r="PD63" s="16"/>
      <c r="PE63" s="16"/>
      <c r="PF63" s="16"/>
      <c r="PG63" s="16"/>
      <c r="PH63" s="16"/>
      <c r="PI63" s="16"/>
      <c r="PJ63" s="16"/>
      <c r="PK63" s="16"/>
      <c r="PL63" s="16"/>
      <c r="PM63" s="16"/>
      <c r="PN63" s="16"/>
      <c r="PO63" s="16"/>
      <c r="PP63" s="16"/>
      <c r="PQ63" s="16"/>
      <c r="PR63" s="16"/>
      <c r="PS63" s="16"/>
      <c r="PT63" s="16"/>
      <c r="PU63" s="16"/>
      <c r="PV63" s="16"/>
      <c r="PW63" s="16"/>
      <c r="PX63" s="16"/>
      <c r="PY63" s="16"/>
      <c r="PZ63" s="16"/>
      <c r="QA63" s="16"/>
      <c r="QB63" s="16"/>
      <c r="QC63" s="16"/>
      <c r="QD63" s="16"/>
      <c r="QE63" s="16"/>
      <c r="QF63" s="16"/>
      <c r="QG63" s="16"/>
      <c r="QH63" s="16"/>
      <c r="QI63" s="16"/>
      <c r="QJ63" s="16"/>
      <c r="QK63" s="16"/>
      <c r="QL63" s="16"/>
      <c r="QM63" s="16"/>
      <c r="QN63" s="16"/>
      <c r="QO63" s="16"/>
      <c r="QP63" s="16"/>
      <c r="QQ63" s="16"/>
      <c r="QR63" s="16"/>
      <c r="QS63" s="16"/>
      <c r="QT63" s="16"/>
      <c r="QU63" s="16"/>
      <c r="QV63" s="16"/>
      <c r="QW63" s="16"/>
      <c r="QX63" s="16"/>
      <c r="QY63" s="16"/>
      <c r="QZ63" s="16"/>
      <c r="RA63" s="16"/>
      <c r="RB63" s="16"/>
      <c r="RC63" s="16"/>
      <c r="RD63" s="16"/>
      <c r="RE63" s="16"/>
      <c r="RF63" s="16"/>
      <c r="RG63" s="16"/>
      <c r="RH63" s="16"/>
      <c r="RI63" s="16"/>
      <c r="RJ63" s="16"/>
      <c r="RK63" s="16"/>
      <c r="RL63" s="16"/>
      <c r="RM63" s="16"/>
      <c r="RN63" s="16"/>
      <c r="RO63" s="16"/>
      <c r="RP63" s="16"/>
      <c r="RQ63" s="16"/>
      <c r="RR63" s="16"/>
      <c r="RS63" s="16"/>
      <c r="RT63" s="16"/>
      <c r="RU63" s="16"/>
      <c r="RV63" s="16"/>
      <c r="RW63" s="16"/>
      <c r="RX63" s="16"/>
      <c r="RY63" s="16"/>
      <c r="RZ63" s="16"/>
      <c r="SA63" s="16"/>
      <c r="SB63" s="16"/>
      <c r="SC63" s="16"/>
      <c r="SD63" s="16"/>
      <c r="SE63" s="16"/>
      <c r="SF63" s="16"/>
      <c r="SG63" s="16"/>
      <c r="SH63" s="16"/>
      <c r="SI63" s="16"/>
      <c r="SJ63" s="16"/>
      <c r="SK63" s="16"/>
      <c r="SL63" s="16"/>
      <c r="SM63" s="16"/>
      <c r="SN63" s="16"/>
      <c r="SO63" s="16"/>
      <c r="SP63" s="16"/>
      <c r="SQ63" s="16"/>
      <c r="SR63" s="16"/>
      <c r="SS63" s="16"/>
      <c r="ST63" s="16"/>
      <c r="SU63" s="16"/>
      <c r="SV63" s="16"/>
      <c r="SW63" s="16"/>
      <c r="SX63" s="16"/>
      <c r="SY63" s="16"/>
      <c r="SZ63" s="16"/>
      <c r="TA63" s="16"/>
      <c r="TB63" s="16"/>
      <c r="TC63" s="16"/>
      <c r="TD63" s="16"/>
      <c r="TE63" s="16"/>
      <c r="TF63" s="16"/>
      <c r="TG63" s="16"/>
      <c r="TH63" s="16"/>
      <c r="TI63" s="16"/>
      <c r="TJ63" s="16"/>
      <c r="TK63" s="16"/>
      <c r="TL63" s="16"/>
      <c r="TM63" s="16"/>
      <c r="TN63" s="16"/>
      <c r="TO63" s="16"/>
      <c r="TP63" s="16"/>
      <c r="TQ63" s="16"/>
      <c r="TR63" s="16"/>
      <c r="TS63" s="16"/>
      <c r="TT63" s="16"/>
      <c r="TU63" s="16"/>
      <c r="TV63" s="16"/>
      <c r="TW63" s="16"/>
      <c r="TX63" s="16"/>
      <c r="TY63" s="16"/>
      <c r="TZ63" s="16"/>
      <c r="UA63" s="16"/>
      <c r="UB63" s="16"/>
      <c r="UC63" s="16"/>
      <c r="UD63" s="16"/>
      <c r="UE63" s="16"/>
      <c r="UF63" s="16"/>
      <c r="UG63" s="16"/>
      <c r="UH63" s="16"/>
      <c r="UI63" s="16"/>
      <c r="UJ63" s="16"/>
      <c r="UK63" s="16"/>
      <c r="UL63" s="16"/>
      <c r="UM63" s="16"/>
      <c r="UN63" s="16"/>
      <c r="UO63" s="16"/>
      <c r="UP63" s="16"/>
      <c r="UQ63" s="16"/>
      <c r="UR63" s="16"/>
      <c r="US63" s="16"/>
      <c r="UT63" s="16"/>
      <c r="UU63" s="16"/>
      <c r="UV63" s="16"/>
      <c r="UW63" s="16"/>
      <c r="UX63" s="16"/>
      <c r="UY63" s="16"/>
      <c r="UZ63" s="16"/>
      <c r="VA63" s="16"/>
      <c r="VB63" s="16"/>
      <c r="VC63" s="16"/>
      <c r="VD63" s="16"/>
      <c r="VE63" s="16"/>
      <c r="VF63" s="16"/>
      <c r="VG63" s="16"/>
      <c r="VH63" s="16"/>
      <c r="VI63" s="16"/>
      <c r="VJ63" s="16"/>
      <c r="VK63" s="16"/>
      <c r="VL63" s="16"/>
      <c r="VM63" s="16"/>
      <c r="VN63" s="16"/>
      <c r="VO63" s="16"/>
      <c r="VP63" s="16"/>
      <c r="VQ63" s="16"/>
      <c r="VR63" s="16"/>
      <c r="VS63" s="16"/>
      <c r="VT63" s="16"/>
      <c r="VU63" s="16"/>
      <c r="VV63" s="16"/>
      <c r="VW63" s="16"/>
      <c r="VX63" s="16"/>
      <c r="VY63" s="16"/>
      <c r="VZ63" s="16"/>
      <c r="WA63" s="16"/>
      <c r="WB63" s="16"/>
      <c r="WC63" s="16"/>
      <c r="WD63" s="16"/>
      <c r="WE63" s="16"/>
      <c r="WF63" s="16"/>
      <c r="WG63" s="16"/>
      <c r="WH63" s="16"/>
      <c r="WI63" s="16"/>
      <c r="WJ63" s="16"/>
      <c r="WK63" s="16"/>
      <c r="WL63" s="16"/>
      <c r="WM63" s="16"/>
      <c r="WN63" s="16"/>
      <c r="WO63" s="16"/>
      <c r="WP63" s="16"/>
      <c r="WQ63" s="16"/>
      <c r="WR63" s="16"/>
      <c r="WS63" s="16"/>
      <c r="WT63" s="16"/>
      <c r="WU63" s="16"/>
      <c r="WV63" s="16"/>
      <c r="WW63" s="16"/>
      <c r="WX63" s="16"/>
      <c r="WY63" s="16"/>
      <c r="WZ63" s="16"/>
      <c r="XA63" s="16"/>
      <c r="XB63" s="16"/>
      <c r="XC63" s="16"/>
      <c r="XD63" s="16"/>
      <c r="XE63" s="16"/>
      <c r="XF63" s="16"/>
      <c r="XG63" s="16"/>
      <c r="XH63" s="16"/>
      <c r="XI63" s="16"/>
      <c r="XJ63" s="16"/>
      <c r="XK63" s="16"/>
      <c r="XL63" s="16"/>
      <c r="XM63" s="16"/>
      <c r="XN63" s="16"/>
      <c r="XO63" s="16"/>
      <c r="XP63" s="16"/>
      <c r="XQ63" s="16"/>
      <c r="XR63" s="16"/>
      <c r="XS63" s="16"/>
      <c r="XT63" s="16"/>
      <c r="XU63" s="16"/>
      <c r="XV63" s="16"/>
      <c r="XW63" s="16"/>
      <c r="XX63" s="16"/>
      <c r="XY63" s="16"/>
      <c r="XZ63" s="16"/>
      <c r="YA63" s="16"/>
      <c r="YB63" s="16"/>
      <c r="YC63" s="16"/>
      <c r="YD63" s="16"/>
      <c r="YE63" s="16"/>
      <c r="YF63" s="16"/>
      <c r="YG63" s="16"/>
      <c r="YH63" s="16"/>
      <c r="YI63" s="16"/>
      <c r="YJ63" s="16"/>
      <c r="YK63" s="16"/>
      <c r="YL63" s="16"/>
      <c r="YM63" s="16"/>
      <c r="YN63" s="16"/>
      <c r="YO63" s="16"/>
      <c r="YP63" s="16"/>
      <c r="YQ63" s="16"/>
      <c r="YR63" s="16"/>
      <c r="YS63" s="16"/>
      <c r="YT63" s="16"/>
      <c r="YU63" s="16"/>
      <c r="YV63" s="16"/>
      <c r="YW63" s="16"/>
      <c r="YX63" s="16"/>
      <c r="YY63" s="16"/>
      <c r="YZ63" s="16"/>
      <c r="ZA63" s="16"/>
      <c r="ZB63" s="16"/>
      <c r="ZC63" s="16"/>
      <c r="ZD63" s="16"/>
      <c r="ZE63" s="16"/>
      <c r="ZF63" s="16"/>
      <c r="ZG63" s="16"/>
      <c r="ZH63" s="16"/>
      <c r="ZI63" s="16"/>
      <c r="ZJ63" s="16"/>
      <c r="ZK63" s="16"/>
      <c r="ZL63" s="16"/>
      <c r="ZM63" s="16"/>
      <c r="ZN63" s="16"/>
      <c r="ZO63" s="16"/>
      <c r="ZP63" s="16"/>
      <c r="ZQ63" s="16"/>
      <c r="ZR63" s="16"/>
      <c r="ZS63" s="16"/>
      <c r="ZT63" s="16"/>
      <c r="ZU63" s="16"/>
      <c r="ZV63" s="16"/>
      <c r="ZW63" s="16"/>
      <c r="ZX63" s="16"/>
      <c r="ZY63" s="16"/>
      <c r="ZZ63" s="16"/>
      <c r="AAA63" s="16"/>
      <c r="AAB63" s="16"/>
      <c r="AAC63" s="16"/>
      <c r="AAD63" s="16"/>
      <c r="AAE63" s="16"/>
      <c r="AAF63" s="16"/>
      <c r="AAG63" s="16"/>
      <c r="AAH63" s="16"/>
      <c r="AAI63" s="16"/>
      <c r="AAJ63" s="16"/>
      <c r="AAK63" s="16"/>
      <c r="AAL63" s="16"/>
      <c r="AAM63" s="16"/>
      <c r="AAN63" s="16"/>
      <c r="AAO63" s="16"/>
      <c r="AAP63" s="16"/>
      <c r="AAQ63" s="16"/>
      <c r="AAR63" s="16"/>
      <c r="AAS63" s="16"/>
      <c r="AAT63" s="16"/>
      <c r="AAU63" s="16"/>
      <c r="AAV63" s="16"/>
      <c r="AAW63" s="16"/>
      <c r="AAX63" s="16"/>
      <c r="AAY63" s="16"/>
      <c r="AAZ63" s="16"/>
      <c r="ABA63" s="16"/>
      <c r="ABB63" s="16"/>
      <c r="ABC63" s="16"/>
      <c r="ABD63" s="16"/>
      <c r="ABE63" s="16"/>
      <c r="ABF63" s="16"/>
      <c r="ABG63" s="16"/>
      <c r="ABH63" s="16"/>
      <c r="ABI63" s="16"/>
      <c r="ABJ63" s="16"/>
      <c r="ABK63" s="16"/>
      <c r="ABL63" s="16"/>
      <c r="ABM63" s="16"/>
      <c r="ABN63" s="16"/>
      <c r="ABO63" s="16"/>
      <c r="ABP63" s="16"/>
      <c r="ABQ63" s="16"/>
      <c r="ABR63" s="16"/>
      <c r="ABS63" s="16"/>
      <c r="ABT63" s="16"/>
      <c r="ABU63" s="16"/>
      <c r="ABV63" s="16"/>
      <c r="ABW63" s="16"/>
      <c r="ABX63" s="16"/>
      <c r="ABY63" s="16"/>
      <c r="ABZ63" s="16"/>
      <c r="ACA63" s="16"/>
      <c r="ACB63" s="16"/>
      <c r="ACC63" s="16"/>
      <c r="ACD63" s="16"/>
      <c r="ACE63" s="16"/>
      <c r="ACF63" s="16"/>
      <c r="ACG63" s="16"/>
      <c r="ACH63" s="16"/>
      <c r="ACI63" s="16"/>
      <c r="ACJ63" s="16"/>
      <c r="ACK63" s="16"/>
      <c r="ACL63" s="16"/>
      <c r="ACM63" s="16"/>
      <c r="ACN63" s="16"/>
      <c r="ACO63" s="16"/>
      <c r="ACP63" s="16"/>
      <c r="ACQ63" s="16"/>
      <c r="ACR63" s="16"/>
      <c r="ACS63" s="16"/>
      <c r="ACT63" s="16"/>
      <c r="ACU63" s="16"/>
      <c r="ACV63" s="16"/>
      <c r="ACW63" s="16"/>
      <c r="ACX63" s="16"/>
      <c r="ACY63" s="16"/>
      <c r="ACZ63" s="16"/>
      <c r="ADA63" s="16"/>
      <c r="ADB63" s="16"/>
      <c r="ADC63" s="16"/>
      <c r="ADD63" s="16"/>
      <c r="ADE63" s="16"/>
      <c r="ADF63" s="16"/>
      <c r="ADG63" s="16"/>
      <c r="ADH63" s="16"/>
      <c r="ADI63" s="16"/>
      <c r="ADJ63" s="16"/>
      <c r="ADK63" s="16"/>
      <c r="ADL63" s="16"/>
      <c r="ADM63" s="16"/>
      <c r="ADN63" s="16"/>
      <c r="ADO63" s="16"/>
      <c r="ADP63" s="16"/>
      <c r="ADQ63" s="16"/>
      <c r="ADR63" s="16"/>
      <c r="ADS63" s="16"/>
      <c r="ADT63" s="16"/>
      <c r="ADU63" s="16"/>
      <c r="ADV63" s="16"/>
      <c r="ADW63" s="16"/>
      <c r="ADX63" s="16"/>
      <c r="ADY63" s="16"/>
      <c r="ADZ63" s="16"/>
      <c r="AEA63" s="16"/>
      <c r="AEB63" s="16"/>
      <c r="AEC63" s="16"/>
      <c r="AED63" s="16"/>
      <c r="AEE63" s="16"/>
      <c r="AEF63" s="16"/>
      <c r="AEG63" s="16"/>
      <c r="AEH63" s="16"/>
      <c r="AEI63" s="16"/>
      <c r="AEJ63" s="16"/>
      <c r="AEK63" s="16"/>
      <c r="AEL63" s="16"/>
      <c r="AEM63" s="16"/>
      <c r="AEN63" s="16"/>
      <c r="AEO63" s="16"/>
      <c r="AEP63" s="16"/>
      <c r="AEQ63" s="16"/>
      <c r="AER63" s="16"/>
      <c r="AES63" s="16"/>
      <c r="AET63" s="16"/>
      <c r="AEU63" s="16"/>
      <c r="AEV63" s="16"/>
      <c r="AEW63" s="16"/>
      <c r="AEX63" s="16"/>
      <c r="AEY63" s="16"/>
      <c r="AEZ63" s="16"/>
      <c r="AFA63" s="16"/>
      <c r="AFB63" s="16"/>
      <c r="AFC63" s="16"/>
      <c r="AFD63" s="16"/>
      <c r="AFE63" s="16"/>
      <c r="AFF63" s="16"/>
      <c r="AFG63" s="16"/>
      <c r="AFH63" s="16"/>
      <c r="AFI63" s="16"/>
      <c r="AFJ63" s="16"/>
      <c r="AFK63" s="16"/>
      <c r="AFL63" s="16"/>
      <c r="AFM63" s="16"/>
      <c r="AFN63" s="16"/>
      <c r="AFO63" s="16"/>
      <c r="AFP63" s="16"/>
      <c r="AFQ63" s="16"/>
      <c r="AFR63" s="16"/>
      <c r="AFS63" s="16"/>
      <c r="AFT63" s="16"/>
      <c r="AFU63" s="16"/>
      <c r="AFV63" s="16"/>
      <c r="AFW63" s="16"/>
      <c r="AFX63" s="16"/>
      <c r="AFY63" s="16"/>
      <c r="AFZ63" s="16"/>
      <c r="AGA63" s="16"/>
      <c r="AGB63" s="16"/>
      <c r="AGC63" s="16"/>
      <c r="AGD63" s="16"/>
      <c r="AGE63" s="16"/>
      <c r="AGF63" s="16"/>
      <c r="AGG63" s="16"/>
      <c r="AGH63" s="16"/>
      <c r="AGI63" s="16"/>
      <c r="AGJ63" s="16"/>
      <c r="AGK63" s="16"/>
      <c r="AGL63" s="16"/>
      <c r="AGM63" s="16"/>
      <c r="AGN63" s="16"/>
      <c r="AGO63" s="16"/>
      <c r="AGP63" s="16"/>
      <c r="AGQ63" s="16"/>
      <c r="AGR63" s="16"/>
      <c r="AGS63" s="16"/>
      <c r="AGT63" s="16"/>
      <c r="AGU63" s="16"/>
      <c r="AGV63" s="16"/>
      <c r="AGW63" s="16"/>
      <c r="AGX63" s="16"/>
      <c r="AGY63" s="16"/>
      <c r="AGZ63" s="16"/>
      <c r="AHA63" s="16"/>
      <c r="AHB63" s="16"/>
      <c r="AHC63" s="16"/>
      <c r="AHD63" s="16"/>
      <c r="AHE63" s="16"/>
      <c r="AHF63" s="16"/>
      <c r="AHG63" s="16"/>
      <c r="AHH63" s="16"/>
      <c r="AHI63" s="16"/>
      <c r="AHJ63" s="16"/>
      <c r="AHK63" s="16"/>
      <c r="AHL63" s="16"/>
      <c r="AHM63" s="16"/>
      <c r="AHN63" s="16"/>
      <c r="AHO63" s="16"/>
      <c r="AHP63" s="16"/>
      <c r="AHQ63" s="16"/>
      <c r="AHR63" s="16"/>
      <c r="AHS63" s="16"/>
      <c r="AHT63" s="16"/>
      <c r="AHU63" s="16"/>
      <c r="AHV63" s="16"/>
      <c r="AHW63" s="16"/>
      <c r="AHX63" s="16"/>
      <c r="AHY63" s="16"/>
      <c r="AHZ63" s="16"/>
      <c r="AIA63" s="16"/>
      <c r="AIB63" s="16"/>
      <c r="AIC63" s="16"/>
      <c r="AID63" s="16"/>
      <c r="AIE63" s="16"/>
      <c r="AIF63" s="16"/>
      <c r="AIG63" s="16"/>
      <c r="AIH63" s="16"/>
      <c r="AII63" s="16"/>
      <c r="AIJ63" s="16"/>
      <c r="AIK63" s="16"/>
      <c r="AIL63" s="16"/>
      <c r="AIM63" s="16"/>
      <c r="AIN63" s="16"/>
      <c r="AIO63" s="16"/>
      <c r="AIP63" s="16"/>
      <c r="AIQ63" s="16"/>
      <c r="AIR63" s="16"/>
      <c r="AIS63" s="16"/>
      <c r="AIT63" s="16"/>
      <c r="AIU63" s="16"/>
      <c r="AIV63" s="16"/>
      <c r="AIW63" s="16"/>
      <c r="AIX63" s="16"/>
      <c r="AIY63" s="16"/>
      <c r="AIZ63" s="16"/>
      <c r="AJA63" s="16"/>
      <c r="AJB63" s="16"/>
      <c r="AJC63" s="16"/>
      <c r="AJD63" s="16"/>
      <c r="AJE63" s="16"/>
      <c r="AJF63" s="16"/>
      <c r="AJG63" s="16"/>
      <c r="AJH63" s="16"/>
      <c r="AJI63" s="16"/>
      <c r="AJJ63" s="16"/>
      <c r="AJK63" s="16"/>
      <c r="AJL63" s="16"/>
      <c r="AJM63" s="16"/>
      <c r="AJN63" s="16"/>
      <c r="AJO63" s="16"/>
      <c r="AJP63" s="16"/>
      <c r="AJQ63" s="16"/>
      <c r="AJR63" s="16"/>
      <c r="AJS63" s="16"/>
      <c r="AJT63" s="16"/>
      <c r="AJU63" s="16"/>
      <c r="AJV63" s="16"/>
      <c r="AJW63" s="16"/>
      <c r="AJX63" s="16"/>
      <c r="AJY63" s="16"/>
      <c r="AJZ63" s="16"/>
      <c r="AKA63" s="16"/>
      <c r="AKB63" s="16"/>
      <c r="AKC63" s="16"/>
      <c r="AKD63" s="16"/>
      <c r="AKE63" s="16"/>
      <c r="AKF63" s="16"/>
      <c r="AKG63" s="16"/>
      <c r="AKH63" s="16"/>
      <c r="AKI63" s="16"/>
      <c r="AKJ63" s="16"/>
      <c r="AKK63" s="16"/>
      <c r="AKL63" s="16"/>
      <c r="AKM63" s="16"/>
      <c r="AKN63" s="16"/>
      <c r="AKO63" s="16"/>
      <c r="AKP63" s="16"/>
      <c r="AKQ63" s="16"/>
      <c r="AKR63" s="16"/>
      <c r="AKS63" s="16"/>
      <c r="AKT63" s="16"/>
      <c r="AKU63" s="16"/>
      <c r="AKV63" s="16"/>
      <c r="AKW63" s="16"/>
      <c r="AKX63" s="16"/>
      <c r="AKY63" s="16"/>
      <c r="AKZ63" s="16"/>
      <c r="ALA63" s="16"/>
      <c r="ALB63" s="16"/>
      <c r="ALC63" s="16"/>
      <c r="ALD63" s="16"/>
      <c r="ALE63" s="16"/>
      <c r="ALF63" s="16"/>
      <c r="ALG63" s="16"/>
      <c r="ALH63" s="16"/>
      <c r="ALI63" s="16"/>
      <c r="ALJ63" s="16"/>
      <c r="ALK63" s="16"/>
      <c r="ALL63" s="16"/>
    </row>
    <row r="64" spans="1:1000" customFormat="1" ht="12.75" x14ac:dyDescent="0.2">
      <c r="A64" s="41" t="str">
        <f ca="1">IF(_xll.TM1RPTELLEV($H$40,$H64)=0,"Root",IF(OR(_xll.ELLEV($B$10,$H64)=0,_xll.TM1RPTELLEV($H$40,$H64)+1&gt;=VALUE($L$29)),"Base","Default"))</f>
        <v>Base</v>
      </c>
      <c r="B64" s="16"/>
      <c r="C64" s="16" t="str">
        <f ca="1">_xll.DBRW($G$16,$H64,C$38)</f>
        <v>1</v>
      </c>
      <c r="D64" s="16">
        <f ca="1">_xll.DBRW($D$16,E$7,$H$33,$E$9,$H64,$D$11,$H$34,$D$38)</f>
        <v>0</v>
      </c>
      <c r="E64" s="25">
        <f ca="1">_xll.DBRW($E$16,E$7,$H$33,$E$9,$H64,$D$11,E$38,E$12,E$13)</f>
        <v>0</v>
      </c>
      <c r="F64" s="22"/>
      <c r="G64" s="89" t="str">
        <f ca="1">_xll.DBRW($G$16,$H64,G$13)&amp;IF(_xll.ELLEV($B$10,$H64)&lt;&gt;0,"",IF($D64&lt;&gt;0,"Annual",IF($E64&lt;&gt;0,"LID","")))</f>
        <v/>
      </c>
      <c r="H64" s="116" t="s">
        <v>166</v>
      </c>
      <c r="I64" s="91">
        <f ca="1">_xll.DBRW($B$16,I$7,$H$33,$D$9,$H64,$D$11,I$12,I$13)</f>
        <v>-2213117.98643967</v>
      </c>
      <c r="J64" s="91">
        <f ca="1">_xll.DBRW($B$16,J$7,$H$33,$D$9,$H64,$D$11,J$12,J$13)</f>
        <v>-2352994.503907315</v>
      </c>
      <c r="K64" s="91">
        <f ca="1">_xll.DBRW($B$16,K$7,$H$33,$D$9,$H64,$D$11,K$12,K$13)</f>
        <v>-2288728.6465862961</v>
      </c>
      <c r="L64" s="91">
        <f ca="1">_xll.DBRW($B$16,L$7,$H$33,$D$9,$H64,$D$11,L$12,L$13)</f>
        <v>-2498576.050819125</v>
      </c>
      <c r="M64" s="91">
        <f ca="1">_xll.DBRW($B$16,M$7,$H$33,$D$9,$H64,$D$11,M$12,M$13)</f>
        <v>-2792740.8859534329</v>
      </c>
      <c r="N64" s="91">
        <f ca="1">_xll.DBRW($B$16,N$7,$H$33,$D$9,$H64,$D$11,N$12,N$13)</f>
        <v>-2714441.4779852666</v>
      </c>
      <c r="O64" s="91">
        <f ca="1">_xll.DBRW($B$16,O$7,$H$33,$D$9,$H64,$D$11,O$12,O$13)</f>
        <v>-2615821.2350320416</v>
      </c>
      <c r="P64" s="91">
        <f ca="1">_xll.DBRW($B$16,P$7,$H$33,$D$9,$H64,$D$11,P$12,P$13)</f>
        <v>-2672898.3361400375</v>
      </c>
      <c r="Q64" s="91">
        <f ca="1">_xll.DBRW($B$16,Q$7,$H$33,$D$9,$H64,$D$11,Q$12,Q$13)</f>
        <v>-2577709.8023814047</v>
      </c>
      <c r="R64" s="91">
        <f ca="1">_xll.DBRW($B$16,R$7,$H$33,$D$9,$H64,$D$11,R$12,R$13)</f>
        <v>-2625717.8896745276</v>
      </c>
      <c r="S64" s="91">
        <f ca="1">_xll.DBRW($B$16,S$7,$H$33,$D$9,$H64,$D$11,S$12,S$13)</f>
        <v>-2704819.3393883565</v>
      </c>
      <c r="T64" s="91">
        <f ca="1">_xll.DBRW($B$16,T$7,$H$33,$D$9,$H64,$D$11,T$12,T$13)</f>
        <v>-2760139.6307292827</v>
      </c>
      <c r="U64" s="91">
        <f ca="1">_xll.DBRW($B$16,U$7,$H$33,$D$9,$H64,$D$11,U$12,U$13)</f>
        <v>-2838563.6249600709</v>
      </c>
      <c r="V64" s="16"/>
      <c r="W64" s="92" t="str">
        <f ca="1">_xll.DBRW($B$16,W$7,$H$33,$D$9,$H64,$D$11,W$12,W$13)</f>
        <v>*KEY_ERR</v>
      </c>
      <c r="X64" s="93" t="e">
        <f t="shared" ca="1" si="6"/>
        <v>#VALUE!</v>
      </c>
      <c r="Y64" s="16"/>
      <c r="Z64" s="92" t="str">
        <f ca="1">_xll.DBRW($B$16,Z$7,$H$33,$D$9,$H64,$D$11,Z$12,Z$13)</f>
        <v>*KEY_ERR</v>
      </c>
      <c r="AA64" s="93" t="e">
        <f t="shared" ca="1" si="7"/>
        <v>#VALUE!</v>
      </c>
      <c r="AB64" s="16"/>
      <c r="AC64" s="111" t="str">
        <f ca="1">_xll.DBRW($B$16,AC$7,$H$33,$D$9,$H64,$D$11,AC$12,AC$13)</f>
        <v>*KEY_ERR</v>
      </c>
      <c r="AD64" s="111" t="str">
        <f ca="1">_xll.DBRW($B$16,AD$7,$H$33,$D$9,$H64,$D$11,AD$12,AD$13)</f>
        <v>*KEY_ERR</v>
      </c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  <c r="EM64" s="16"/>
      <c r="EN64" s="16"/>
      <c r="EO64" s="16"/>
      <c r="EP64" s="16"/>
      <c r="EQ64" s="16"/>
      <c r="ER64" s="16"/>
      <c r="ES64" s="16"/>
      <c r="ET64" s="16"/>
      <c r="EU64" s="16"/>
      <c r="EV64" s="16"/>
      <c r="EW64" s="16"/>
      <c r="EX64" s="16"/>
      <c r="EY64" s="16"/>
      <c r="EZ64" s="16"/>
      <c r="FA64" s="16"/>
      <c r="FB64" s="16"/>
      <c r="FC64" s="16"/>
      <c r="FD64" s="16"/>
      <c r="FE64" s="16"/>
      <c r="FF64" s="16"/>
      <c r="FG64" s="16"/>
      <c r="FH64" s="16"/>
      <c r="FI64" s="16"/>
      <c r="FJ64" s="16"/>
      <c r="FK64" s="16"/>
      <c r="FL64" s="16"/>
      <c r="FM64" s="16"/>
      <c r="FN64" s="16"/>
      <c r="FO64" s="16"/>
      <c r="FP64" s="16"/>
      <c r="FQ64" s="16"/>
      <c r="FR64" s="16"/>
      <c r="FS64" s="16"/>
      <c r="FT64" s="16"/>
      <c r="FU64" s="16"/>
      <c r="FV64" s="16"/>
      <c r="FW64" s="16"/>
      <c r="FX64" s="16"/>
      <c r="FY64" s="16"/>
      <c r="FZ64" s="16"/>
      <c r="GA64" s="16"/>
      <c r="GB64" s="16"/>
      <c r="GC64" s="16"/>
      <c r="GD64" s="16"/>
      <c r="GE64" s="16"/>
      <c r="GF64" s="16"/>
      <c r="GG64" s="16"/>
      <c r="GH64" s="16"/>
      <c r="GI64" s="16"/>
      <c r="GJ64" s="16"/>
      <c r="GK64" s="16"/>
      <c r="GL64" s="16"/>
      <c r="GM64" s="16"/>
      <c r="GN64" s="16"/>
      <c r="GO64" s="16"/>
      <c r="GP64" s="16"/>
      <c r="GQ64" s="16"/>
      <c r="GR64" s="16"/>
      <c r="GS64" s="16"/>
      <c r="GT64" s="16"/>
      <c r="GU64" s="16"/>
      <c r="GV64" s="16"/>
      <c r="GW64" s="16"/>
      <c r="GX64" s="16"/>
      <c r="GY64" s="16"/>
      <c r="GZ64" s="16"/>
      <c r="HA64" s="16"/>
      <c r="HB64" s="16"/>
      <c r="HC64" s="16"/>
      <c r="HD64" s="16"/>
      <c r="HE64" s="16"/>
      <c r="HF64" s="16"/>
      <c r="HG64" s="16"/>
      <c r="HH64" s="16"/>
      <c r="HI64" s="16"/>
      <c r="HJ64" s="16"/>
      <c r="HK64" s="16"/>
      <c r="HL64" s="16"/>
      <c r="HM64" s="16"/>
      <c r="HN64" s="16"/>
      <c r="HO64" s="16"/>
      <c r="HP64" s="16"/>
      <c r="HQ64" s="16"/>
      <c r="HR64" s="16"/>
      <c r="HS64" s="16"/>
      <c r="HT64" s="16"/>
      <c r="HU64" s="16"/>
      <c r="HV64" s="16"/>
      <c r="HW64" s="16"/>
      <c r="HX64" s="16"/>
      <c r="HY64" s="16"/>
      <c r="HZ64" s="16"/>
      <c r="IA64" s="16"/>
      <c r="IB64" s="16"/>
      <c r="IC64" s="16"/>
      <c r="ID64" s="16"/>
      <c r="IE64" s="16"/>
      <c r="IF64" s="16"/>
      <c r="IG64" s="16"/>
      <c r="IH64" s="16"/>
      <c r="II64" s="16"/>
      <c r="IJ64" s="16"/>
      <c r="IK64" s="16"/>
      <c r="IL64" s="16"/>
      <c r="IM64" s="16"/>
      <c r="IN64" s="16"/>
      <c r="IO64" s="16"/>
      <c r="IP64" s="16"/>
      <c r="IQ64" s="16"/>
      <c r="IR64" s="16"/>
      <c r="IS64" s="16"/>
      <c r="IT64" s="16"/>
      <c r="IU64" s="16"/>
      <c r="IV64" s="16"/>
      <c r="IW64" s="16"/>
      <c r="IX64" s="16"/>
      <c r="IY64" s="16"/>
      <c r="IZ64" s="16"/>
      <c r="JA64" s="16"/>
      <c r="JB64" s="16"/>
      <c r="JC64" s="16"/>
      <c r="JD64" s="16"/>
      <c r="JE64" s="16"/>
      <c r="JF64" s="16"/>
      <c r="JG64" s="16"/>
      <c r="JH64" s="16"/>
      <c r="JI64" s="16"/>
      <c r="JJ64" s="16"/>
      <c r="JK64" s="16"/>
      <c r="JL64" s="16"/>
      <c r="JM64" s="16"/>
      <c r="JN64" s="16"/>
      <c r="JO64" s="16"/>
      <c r="JP64" s="16"/>
      <c r="JQ64" s="16"/>
      <c r="JR64" s="16"/>
      <c r="JS64" s="16"/>
      <c r="JT64" s="16"/>
      <c r="JU64" s="16"/>
      <c r="JV64" s="16"/>
      <c r="JW64" s="16"/>
      <c r="JX64" s="16"/>
      <c r="JY64" s="16"/>
      <c r="JZ64" s="16"/>
      <c r="KA64" s="16"/>
      <c r="KB64" s="16"/>
      <c r="KC64" s="16"/>
      <c r="KD64" s="16"/>
      <c r="KE64" s="16"/>
      <c r="KF64" s="16"/>
      <c r="KG64" s="16"/>
      <c r="KH64" s="16"/>
      <c r="KI64" s="16"/>
      <c r="KJ64" s="16"/>
      <c r="KK64" s="16"/>
      <c r="KL64" s="16"/>
      <c r="KM64" s="16"/>
      <c r="KN64" s="16"/>
      <c r="KO64" s="16"/>
      <c r="KP64" s="16"/>
      <c r="KQ64" s="16"/>
      <c r="KR64" s="16"/>
      <c r="KS64" s="16"/>
      <c r="KT64" s="16"/>
      <c r="KU64" s="16"/>
      <c r="KV64" s="16"/>
      <c r="KW64" s="16"/>
      <c r="KX64" s="16"/>
      <c r="KY64" s="16"/>
      <c r="KZ64" s="16"/>
      <c r="LA64" s="16"/>
      <c r="LB64" s="16"/>
      <c r="LC64" s="16"/>
      <c r="LD64" s="16"/>
      <c r="LE64" s="16"/>
      <c r="LF64" s="16"/>
      <c r="LG64" s="16"/>
      <c r="LH64" s="16"/>
      <c r="LI64" s="16"/>
      <c r="LJ64" s="16"/>
      <c r="LK64" s="16"/>
      <c r="LL64" s="16"/>
      <c r="LM64" s="16"/>
      <c r="LN64" s="16"/>
      <c r="LO64" s="16"/>
      <c r="LP64" s="16"/>
      <c r="LQ64" s="16"/>
      <c r="LR64" s="16"/>
      <c r="LS64" s="16"/>
      <c r="LT64" s="16"/>
      <c r="LU64" s="16"/>
      <c r="LV64" s="16"/>
      <c r="LW64" s="16"/>
      <c r="LX64" s="16"/>
      <c r="LY64" s="16"/>
      <c r="LZ64" s="16"/>
      <c r="MA64" s="16"/>
      <c r="MB64" s="16"/>
      <c r="MC64" s="16"/>
      <c r="MD64" s="16"/>
      <c r="ME64" s="16"/>
      <c r="MF64" s="16"/>
      <c r="MG64" s="16"/>
      <c r="MH64" s="16"/>
      <c r="MI64" s="16"/>
      <c r="MJ64" s="16"/>
      <c r="MK64" s="16"/>
      <c r="ML64" s="16"/>
      <c r="MM64" s="16"/>
      <c r="MN64" s="16"/>
      <c r="MO64" s="16"/>
      <c r="MP64" s="16"/>
      <c r="MQ64" s="16"/>
      <c r="MR64" s="16"/>
      <c r="MS64" s="16"/>
      <c r="MT64" s="16"/>
      <c r="MU64" s="16"/>
      <c r="MV64" s="16"/>
      <c r="MW64" s="16"/>
      <c r="MX64" s="16"/>
      <c r="MY64" s="16"/>
      <c r="MZ64" s="16"/>
      <c r="NA64" s="16"/>
      <c r="NB64" s="16"/>
      <c r="NC64" s="16"/>
      <c r="ND64" s="16"/>
      <c r="NE64" s="16"/>
      <c r="NF64" s="16"/>
      <c r="NG64" s="16"/>
      <c r="NH64" s="16"/>
      <c r="NI64" s="16"/>
      <c r="NJ64" s="16"/>
      <c r="NK64" s="16"/>
      <c r="NL64" s="16"/>
      <c r="NM64" s="16"/>
      <c r="NN64" s="16"/>
      <c r="NO64" s="16"/>
      <c r="NP64" s="16"/>
      <c r="NQ64" s="16"/>
      <c r="NR64" s="16"/>
      <c r="NS64" s="16"/>
      <c r="NT64" s="16"/>
      <c r="NU64" s="16"/>
      <c r="NV64" s="16"/>
      <c r="NW64" s="16"/>
      <c r="NX64" s="16"/>
      <c r="NY64" s="16"/>
      <c r="NZ64" s="16"/>
      <c r="OA64" s="16"/>
      <c r="OB64" s="16"/>
      <c r="OC64" s="16"/>
      <c r="OD64" s="16"/>
      <c r="OE64" s="16"/>
      <c r="OF64" s="16"/>
      <c r="OG64" s="16"/>
      <c r="OH64" s="16"/>
      <c r="OI64" s="16"/>
      <c r="OJ64" s="16"/>
      <c r="OK64" s="16"/>
      <c r="OL64" s="16"/>
      <c r="OM64" s="16"/>
      <c r="ON64" s="16"/>
      <c r="OO64" s="16"/>
      <c r="OP64" s="16"/>
      <c r="OQ64" s="16"/>
      <c r="OR64" s="16"/>
      <c r="OS64" s="16"/>
      <c r="OT64" s="16"/>
      <c r="OU64" s="16"/>
      <c r="OV64" s="16"/>
      <c r="OW64" s="16"/>
      <c r="OX64" s="16"/>
      <c r="OY64" s="16"/>
      <c r="OZ64" s="16"/>
      <c r="PA64" s="16"/>
      <c r="PB64" s="16"/>
      <c r="PC64" s="16"/>
      <c r="PD64" s="16"/>
      <c r="PE64" s="16"/>
      <c r="PF64" s="16"/>
      <c r="PG64" s="16"/>
      <c r="PH64" s="16"/>
      <c r="PI64" s="16"/>
      <c r="PJ64" s="16"/>
      <c r="PK64" s="16"/>
      <c r="PL64" s="16"/>
      <c r="PM64" s="16"/>
      <c r="PN64" s="16"/>
      <c r="PO64" s="16"/>
      <c r="PP64" s="16"/>
      <c r="PQ64" s="16"/>
      <c r="PR64" s="16"/>
      <c r="PS64" s="16"/>
      <c r="PT64" s="16"/>
      <c r="PU64" s="16"/>
      <c r="PV64" s="16"/>
      <c r="PW64" s="16"/>
      <c r="PX64" s="16"/>
      <c r="PY64" s="16"/>
      <c r="PZ64" s="16"/>
      <c r="QA64" s="16"/>
      <c r="QB64" s="16"/>
      <c r="QC64" s="16"/>
      <c r="QD64" s="16"/>
      <c r="QE64" s="16"/>
      <c r="QF64" s="16"/>
      <c r="QG64" s="16"/>
      <c r="QH64" s="16"/>
      <c r="QI64" s="16"/>
      <c r="QJ64" s="16"/>
      <c r="QK64" s="16"/>
      <c r="QL64" s="16"/>
      <c r="QM64" s="16"/>
      <c r="QN64" s="16"/>
      <c r="QO64" s="16"/>
      <c r="QP64" s="16"/>
      <c r="QQ64" s="16"/>
      <c r="QR64" s="16"/>
      <c r="QS64" s="16"/>
      <c r="QT64" s="16"/>
      <c r="QU64" s="16"/>
      <c r="QV64" s="16"/>
      <c r="QW64" s="16"/>
      <c r="QX64" s="16"/>
      <c r="QY64" s="16"/>
      <c r="QZ64" s="16"/>
      <c r="RA64" s="16"/>
      <c r="RB64" s="16"/>
      <c r="RC64" s="16"/>
      <c r="RD64" s="16"/>
      <c r="RE64" s="16"/>
      <c r="RF64" s="16"/>
      <c r="RG64" s="16"/>
      <c r="RH64" s="16"/>
      <c r="RI64" s="16"/>
      <c r="RJ64" s="16"/>
      <c r="RK64" s="16"/>
      <c r="RL64" s="16"/>
      <c r="RM64" s="16"/>
      <c r="RN64" s="16"/>
      <c r="RO64" s="16"/>
      <c r="RP64" s="16"/>
      <c r="RQ64" s="16"/>
      <c r="RR64" s="16"/>
      <c r="RS64" s="16"/>
      <c r="RT64" s="16"/>
      <c r="RU64" s="16"/>
      <c r="RV64" s="16"/>
      <c r="RW64" s="16"/>
      <c r="RX64" s="16"/>
      <c r="RY64" s="16"/>
      <c r="RZ64" s="16"/>
      <c r="SA64" s="16"/>
      <c r="SB64" s="16"/>
      <c r="SC64" s="16"/>
      <c r="SD64" s="16"/>
      <c r="SE64" s="16"/>
      <c r="SF64" s="16"/>
      <c r="SG64" s="16"/>
      <c r="SH64" s="16"/>
      <c r="SI64" s="16"/>
      <c r="SJ64" s="16"/>
      <c r="SK64" s="16"/>
      <c r="SL64" s="16"/>
      <c r="SM64" s="16"/>
      <c r="SN64" s="16"/>
      <c r="SO64" s="16"/>
      <c r="SP64" s="16"/>
      <c r="SQ64" s="16"/>
      <c r="SR64" s="16"/>
      <c r="SS64" s="16"/>
      <c r="ST64" s="16"/>
      <c r="SU64" s="16"/>
      <c r="SV64" s="16"/>
      <c r="SW64" s="16"/>
      <c r="SX64" s="16"/>
      <c r="SY64" s="16"/>
      <c r="SZ64" s="16"/>
      <c r="TA64" s="16"/>
      <c r="TB64" s="16"/>
      <c r="TC64" s="16"/>
      <c r="TD64" s="16"/>
      <c r="TE64" s="16"/>
      <c r="TF64" s="16"/>
      <c r="TG64" s="16"/>
      <c r="TH64" s="16"/>
      <c r="TI64" s="16"/>
      <c r="TJ64" s="16"/>
      <c r="TK64" s="16"/>
      <c r="TL64" s="16"/>
      <c r="TM64" s="16"/>
      <c r="TN64" s="16"/>
      <c r="TO64" s="16"/>
      <c r="TP64" s="16"/>
      <c r="TQ64" s="16"/>
      <c r="TR64" s="16"/>
      <c r="TS64" s="16"/>
      <c r="TT64" s="16"/>
      <c r="TU64" s="16"/>
      <c r="TV64" s="16"/>
      <c r="TW64" s="16"/>
      <c r="TX64" s="16"/>
      <c r="TY64" s="16"/>
      <c r="TZ64" s="16"/>
      <c r="UA64" s="16"/>
      <c r="UB64" s="16"/>
      <c r="UC64" s="16"/>
      <c r="UD64" s="16"/>
      <c r="UE64" s="16"/>
      <c r="UF64" s="16"/>
      <c r="UG64" s="16"/>
      <c r="UH64" s="16"/>
      <c r="UI64" s="16"/>
      <c r="UJ64" s="16"/>
      <c r="UK64" s="16"/>
      <c r="UL64" s="16"/>
      <c r="UM64" s="16"/>
      <c r="UN64" s="16"/>
      <c r="UO64" s="16"/>
      <c r="UP64" s="16"/>
      <c r="UQ64" s="16"/>
      <c r="UR64" s="16"/>
      <c r="US64" s="16"/>
      <c r="UT64" s="16"/>
      <c r="UU64" s="16"/>
      <c r="UV64" s="16"/>
      <c r="UW64" s="16"/>
      <c r="UX64" s="16"/>
      <c r="UY64" s="16"/>
      <c r="UZ64" s="16"/>
      <c r="VA64" s="16"/>
      <c r="VB64" s="16"/>
      <c r="VC64" s="16"/>
      <c r="VD64" s="16"/>
      <c r="VE64" s="16"/>
      <c r="VF64" s="16"/>
      <c r="VG64" s="16"/>
      <c r="VH64" s="16"/>
      <c r="VI64" s="16"/>
      <c r="VJ64" s="16"/>
      <c r="VK64" s="16"/>
      <c r="VL64" s="16"/>
      <c r="VM64" s="16"/>
      <c r="VN64" s="16"/>
      <c r="VO64" s="16"/>
      <c r="VP64" s="16"/>
      <c r="VQ64" s="16"/>
      <c r="VR64" s="16"/>
      <c r="VS64" s="16"/>
      <c r="VT64" s="16"/>
      <c r="VU64" s="16"/>
      <c r="VV64" s="16"/>
      <c r="VW64" s="16"/>
      <c r="VX64" s="16"/>
      <c r="VY64" s="16"/>
      <c r="VZ64" s="16"/>
      <c r="WA64" s="16"/>
      <c r="WB64" s="16"/>
      <c r="WC64" s="16"/>
      <c r="WD64" s="16"/>
      <c r="WE64" s="16"/>
      <c r="WF64" s="16"/>
      <c r="WG64" s="16"/>
      <c r="WH64" s="16"/>
      <c r="WI64" s="16"/>
      <c r="WJ64" s="16"/>
      <c r="WK64" s="16"/>
      <c r="WL64" s="16"/>
      <c r="WM64" s="16"/>
      <c r="WN64" s="16"/>
      <c r="WO64" s="16"/>
      <c r="WP64" s="16"/>
      <c r="WQ64" s="16"/>
      <c r="WR64" s="16"/>
      <c r="WS64" s="16"/>
      <c r="WT64" s="16"/>
      <c r="WU64" s="16"/>
      <c r="WV64" s="16"/>
      <c r="WW64" s="16"/>
      <c r="WX64" s="16"/>
      <c r="WY64" s="16"/>
      <c r="WZ64" s="16"/>
      <c r="XA64" s="16"/>
      <c r="XB64" s="16"/>
      <c r="XC64" s="16"/>
      <c r="XD64" s="16"/>
      <c r="XE64" s="16"/>
      <c r="XF64" s="16"/>
      <c r="XG64" s="16"/>
      <c r="XH64" s="16"/>
      <c r="XI64" s="16"/>
      <c r="XJ64" s="16"/>
      <c r="XK64" s="16"/>
      <c r="XL64" s="16"/>
      <c r="XM64" s="16"/>
      <c r="XN64" s="16"/>
      <c r="XO64" s="16"/>
      <c r="XP64" s="16"/>
      <c r="XQ64" s="16"/>
      <c r="XR64" s="16"/>
      <c r="XS64" s="16"/>
      <c r="XT64" s="16"/>
      <c r="XU64" s="16"/>
      <c r="XV64" s="16"/>
      <c r="XW64" s="16"/>
      <c r="XX64" s="16"/>
      <c r="XY64" s="16"/>
      <c r="XZ64" s="16"/>
      <c r="YA64" s="16"/>
      <c r="YB64" s="16"/>
      <c r="YC64" s="16"/>
      <c r="YD64" s="16"/>
      <c r="YE64" s="16"/>
      <c r="YF64" s="16"/>
      <c r="YG64" s="16"/>
      <c r="YH64" s="16"/>
      <c r="YI64" s="16"/>
      <c r="YJ64" s="16"/>
      <c r="YK64" s="16"/>
      <c r="YL64" s="16"/>
      <c r="YM64" s="16"/>
      <c r="YN64" s="16"/>
      <c r="YO64" s="16"/>
      <c r="YP64" s="16"/>
      <c r="YQ64" s="16"/>
      <c r="YR64" s="16"/>
      <c r="YS64" s="16"/>
      <c r="YT64" s="16"/>
      <c r="YU64" s="16"/>
      <c r="YV64" s="16"/>
      <c r="YW64" s="16"/>
      <c r="YX64" s="16"/>
      <c r="YY64" s="16"/>
      <c r="YZ64" s="16"/>
      <c r="ZA64" s="16"/>
      <c r="ZB64" s="16"/>
      <c r="ZC64" s="16"/>
      <c r="ZD64" s="16"/>
      <c r="ZE64" s="16"/>
      <c r="ZF64" s="16"/>
      <c r="ZG64" s="16"/>
      <c r="ZH64" s="16"/>
      <c r="ZI64" s="16"/>
      <c r="ZJ64" s="16"/>
      <c r="ZK64" s="16"/>
      <c r="ZL64" s="16"/>
      <c r="ZM64" s="16"/>
      <c r="ZN64" s="16"/>
      <c r="ZO64" s="16"/>
      <c r="ZP64" s="16"/>
      <c r="ZQ64" s="16"/>
      <c r="ZR64" s="16"/>
      <c r="ZS64" s="16"/>
      <c r="ZT64" s="16"/>
      <c r="ZU64" s="16"/>
      <c r="ZV64" s="16"/>
      <c r="ZW64" s="16"/>
      <c r="ZX64" s="16"/>
      <c r="ZY64" s="16"/>
      <c r="ZZ64" s="16"/>
      <c r="AAA64" s="16"/>
      <c r="AAB64" s="16"/>
      <c r="AAC64" s="16"/>
      <c r="AAD64" s="16"/>
      <c r="AAE64" s="16"/>
      <c r="AAF64" s="16"/>
      <c r="AAG64" s="16"/>
      <c r="AAH64" s="16"/>
      <c r="AAI64" s="16"/>
      <c r="AAJ64" s="16"/>
      <c r="AAK64" s="16"/>
      <c r="AAL64" s="16"/>
      <c r="AAM64" s="16"/>
      <c r="AAN64" s="16"/>
      <c r="AAO64" s="16"/>
      <c r="AAP64" s="16"/>
      <c r="AAQ64" s="16"/>
      <c r="AAR64" s="16"/>
      <c r="AAS64" s="16"/>
      <c r="AAT64" s="16"/>
      <c r="AAU64" s="16"/>
      <c r="AAV64" s="16"/>
      <c r="AAW64" s="16"/>
      <c r="AAX64" s="16"/>
      <c r="AAY64" s="16"/>
      <c r="AAZ64" s="16"/>
      <c r="ABA64" s="16"/>
      <c r="ABB64" s="16"/>
      <c r="ABC64" s="16"/>
      <c r="ABD64" s="16"/>
      <c r="ABE64" s="16"/>
      <c r="ABF64" s="16"/>
      <c r="ABG64" s="16"/>
      <c r="ABH64" s="16"/>
      <c r="ABI64" s="16"/>
      <c r="ABJ64" s="16"/>
      <c r="ABK64" s="16"/>
      <c r="ABL64" s="16"/>
      <c r="ABM64" s="16"/>
      <c r="ABN64" s="16"/>
      <c r="ABO64" s="16"/>
      <c r="ABP64" s="16"/>
      <c r="ABQ64" s="16"/>
      <c r="ABR64" s="16"/>
      <c r="ABS64" s="16"/>
      <c r="ABT64" s="16"/>
      <c r="ABU64" s="16"/>
      <c r="ABV64" s="16"/>
      <c r="ABW64" s="16"/>
      <c r="ABX64" s="16"/>
      <c r="ABY64" s="16"/>
      <c r="ABZ64" s="16"/>
      <c r="ACA64" s="16"/>
      <c r="ACB64" s="16"/>
      <c r="ACC64" s="16"/>
      <c r="ACD64" s="16"/>
      <c r="ACE64" s="16"/>
      <c r="ACF64" s="16"/>
      <c r="ACG64" s="16"/>
      <c r="ACH64" s="16"/>
      <c r="ACI64" s="16"/>
      <c r="ACJ64" s="16"/>
      <c r="ACK64" s="16"/>
      <c r="ACL64" s="16"/>
      <c r="ACM64" s="16"/>
      <c r="ACN64" s="16"/>
      <c r="ACO64" s="16"/>
      <c r="ACP64" s="16"/>
      <c r="ACQ64" s="16"/>
      <c r="ACR64" s="16"/>
      <c r="ACS64" s="16"/>
      <c r="ACT64" s="16"/>
      <c r="ACU64" s="16"/>
      <c r="ACV64" s="16"/>
      <c r="ACW64" s="16"/>
      <c r="ACX64" s="16"/>
      <c r="ACY64" s="16"/>
      <c r="ACZ64" s="16"/>
      <c r="ADA64" s="16"/>
      <c r="ADB64" s="16"/>
      <c r="ADC64" s="16"/>
      <c r="ADD64" s="16"/>
      <c r="ADE64" s="16"/>
      <c r="ADF64" s="16"/>
      <c r="ADG64" s="16"/>
      <c r="ADH64" s="16"/>
      <c r="ADI64" s="16"/>
      <c r="ADJ64" s="16"/>
      <c r="ADK64" s="16"/>
      <c r="ADL64" s="16"/>
      <c r="ADM64" s="16"/>
      <c r="ADN64" s="16"/>
      <c r="ADO64" s="16"/>
      <c r="ADP64" s="16"/>
      <c r="ADQ64" s="16"/>
      <c r="ADR64" s="16"/>
      <c r="ADS64" s="16"/>
      <c r="ADT64" s="16"/>
      <c r="ADU64" s="16"/>
      <c r="ADV64" s="16"/>
      <c r="ADW64" s="16"/>
      <c r="ADX64" s="16"/>
      <c r="ADY64" s="16"/>
      <c r="ADZ64" s="16"/>
      <c r="AEA64" s="16"/>
      <c r="AEB64" s="16"/>
      <c r="AEC64" s="16"/>
      <c r="AED64" s="16"/>
      <c r="AEE64" s="16"/>
      <c r="AEF64" s="16"/>
      <c r="AEG64" s="16"/>
      <c r="AEH64" s="16"/>
      <c r="AEI64" s="16"/>
      <c r="AEJ64" s="16"/>
      <c r="AEK64" s="16"/>
      <c r="AEL64" s="16"/>
      <c r="AEM64" s="16"/>
      <c r="AEN64" s="16"/>
      <c r="AEO64" s="16"/>
      <c r="AEP64" s="16"/>
      <c r="AEQ64" s="16"/>
      <c r="AER64" s="16"/>
      <c r="AES64" s="16"/>
      <c r="AET64" s="16"/>
      <c r="AEU64" s="16"/>
      <c r="AEV64" s="16"/>
      <c r="AEW64" s="16"/>
      <c r="AEX64" s="16"/>
      <c r="AEY64" s="16"/>
      <c r="AEZ64" s="16"/>
      <c r="AFA64" s="16"/>
      <c r="AFB64" s="16"/>
      <c r="AFC64" s="16"/>
      <c r="AFD64" s="16"/>
      <c r="AFE64" s="16"/>
      <c r="AFF64" s="16"/>
      <c r="AFG64" s="16"/>
      <c r="AFH64" s="16"/>
      <c r="AFI64" s="16"/>
      <c r="AFJ64" s="16"/>
      <c r="AFK64" s="16"/>
      <c r="AFL64" s="16"/>
      <c r="AFM64" s="16"/>
      <c r="AFN64" s="16"/>
      <c r="AFO64" s="16"/>
      <c r="AFP64" s="16"/>
      <c r="AFQ64" s="16"/>
      <c r="AFR64" s="16"/>
      <c r="AFS64" s="16"/>
      <c r="AFT64" s="16"/>
      <c r="AFU64" s="16"/>
      <c r="AFV64" s="16"/>
      <c r="AFW64" s="16"/>
      <c r="AFX64" s="16"/>
      <c r="AFY64" s="16"/>
      <c r="AFZ64" s="16"/>
      <c r="AGA64" s="16"/>
      <c r="AGB64" s="16"/>
      <c r="AGC64" s="16"/>
      <c r="AGD64" s="16"/>
      <c r="AGE64" s="16"/>
      <c r="AGF64" s="16"/>
      <c r="AGG64" s="16"/>
      <c r="AGH64" s="16"/>
      <c r="AGI64" s="16"/>
      <c r="AGJ64" s="16"/>
      <c r="AGK64" s="16"/>
      <c r="AGL64" s="16"/>
      <c r="AGM64" s="16"/>
      <c r="AGN64" s="16"/>
      <c r="AGO64" s="16"/>
      <c r="AGP64" s="16"/>
      <c r="AGQ64" s="16"/>
      <c r="AGR64" s="16"/>
      <c r="AGS64" s="16"/>
      <c r="AGT64" s="16"/>
      <c r="AGU64" s="16"/>
      <c r="AGV64" s="16"/>
      <c r="AGW64" s="16"/>
      <c r="AGX64" s="16"/>
      <c r="AGY64" s="16"/>
      <c r="AGZ64" s="16"/>
      <c r="AHA64" s="16"/>
      <c r="AHB64" s="16"/>
      <c r="AHC64" s="16"/>
      <c r="AHD64" s="16"/>
      <c r="AHE64" s="16"/>
      <c r="AHF64" s="16"/>
      <c r="AHG64" s="16"/>
      <c r="AHH64" s="16"/>
      <c r="AHI64" s="16"/>
      <c r="AHJ64" s="16"/>
      <c r="AHK64" s="16"/>
      <c r="AHL64" s="16"/>
      <c r="AHM64" s="16"/>
      <c r="AHN64" s="16"/>
      <c r="AHO64" s="16"/>
      <c r="AHP64" s="16"/>
      <c r="AHQ64" s="16"/>
      <c r="AHR64" s="16"/>
      <c r="AHS64" s="16"/>
      <c r="AHT64" s="16"/>
      <c r="AHU64" s="16"/>
      <c r="AHV64" s="16"/>
      <c r="AHW64" s="16"/>
      <c r="AHX64" s="16"/>
      <c r="AHY64" s="16"/>
      <c r="AHZ64" s="16"/>
      <c r="AIA64" s="16"/>
      <c r="AIB64" s="16"/>
      <c r="AIC64" s="16"/>
      <c r="AID64" s="16"/>
      <c r="AIE64" s="16"/>
      <c r="AIF64" s="16"/>
      <c r="AIG64" s="16"/>
      <c r="AIH64" s="16"/>
      <c r="AII64" s="16"/>
      <c r="AIJ64" s="16"/>
      <c r="AIK64" s="16"/>
      <c r="AIL64" s="16"/>
      <c r="AIM64" s="16"/>
      <c r="AIN64" s="16"/>
      <c r="AIO64" s="16"/>
      <c r="AIP64" s="16"/>
      <c r="AIQ64" s="16"/>
      <c r="AIR64" s="16"/>
      <c r="AIS64" s="16"/>
      <c r="AIT64" s="16"/>
      <c r="AIU64" s="16"/>
      <c r="AIV64" s="16"/>
      <c r="AIW64" s="16"/>
      <c r="AIX64" s="16"/>
      <c r="AIY64" s="16"/>
      <c r="AIZ64" s="16"/>
      <c r="AJA64" s="16"/>
      <c r="AJB64" s="16"/>
      <c r="AJC64" s="16"/>
      <c r="AJD64" s="16"/>
      <c r="AJE64" s="16"/>
      <c r="AJF64" s="16"/>
      <c r="AJG64" s="16"/>
      <c r="AJH64" s="16"/>
      <c r="AJI64" s="16"/>
      <c r="AJJ64" s="16"/>
      <c r="AJK64" s="16"/>
      <c r="AJL64" s="16"/>
      <c r="AJM64" s="16"/>
      <c r="AJN64" s="16"/>
      <c r="AJO64" s="16"/>
      <c r="AJP64" s="16"/>
      <c r="AJQ64" s="16"/>
      <c r="AJR64" s="16"/>
      <c r="AJS64" s="16"/>
      <c r="AJT64" s="16"/>
      <c r="AJU64" s="16"/>
      <c r="AJV64" s="16"/>
      <c r="AJW64" s="16"/>
      <c r="AJX64" s="16"/>
      <c r="AJY64" s="16"/>
      <c r="AJZ64" s="16"/>
      <c r="AKA64" s="16"/>
      <c r="AKB64" s="16"/>
      <c r="AKC64" s="16"/>
      <c r="AKD64" s="16"/>
      <c r="AKE64" s="16"/>
      <c r="AKF64" s="16"/>
      <c r="AKG64" s="16"/>
      <c r="AKH64" s="16"/>
      <c r="AKI64" s="16"/>
      <c r="AKJ64" s="16"/>
      <c r="AKK64" s="16"/>
      <c r="AKL64" s="16"/>
      <c r="AKM64" s="16"/>
      <c r="AKN64" s="16"/>
      <c r="AKO64" s="16"/>
      <c r="AKP64" s="16"/>
      <c r="AKQ64" s="16"/>
      <c r="AKR64" s="16"/>
      <c r="AKS64" s="16"/>
      <c r="AKT64" s="16"/>
      <c r="AKU64" s="16"/>
      <c r="AKV64" s="16"/>
      <c r="AKW64" s="16"/>
      <c r="AKX64" s="16"/>
      <c r="AKY64" s="16"/>
      <c r="AKZ64" s="16"/>
      <c r="ALA64" s="16"/>
      <c r="ALB64" s="16"/>
      <c r="ALC64" s="16"/>
      <c r="ALD64" s="16"/>
      <c r="ALE64" s="16"/>
      <c r="ALF64" s="16"/>
      <c r="ALG64" s="16"/>
      <c r="ALH64" s="16"/>
      <c r="ALI64" s="16"/>
      <c r="ALJ64" s="16"/>
      <c r="ALK64" s="16"/>
      <c r="ALL64" s="16"/>
    </row>
    <row r="65" spans="1:1000" customFormat="1" ht="12.75" x14ac:dyDescent="0.2">
      <c r="A65" s="41" t="str">
        <f ca="1">IF(_xll.TM1RPTELLEV($H$40,$H65)=0,"Root",IF(OR(_xll.ELLEV($B$10,$H65)=0,_xll.TM1RPTELLEV($H$40,$H65)+1&gt;=VALUE($L$29)),"Base","Default"))</f>
        <v>Default</v>
      </c>
      <c r="B65" s="16"/>
      <c r="C65" s="16" t="str">
        <f ca="1">_xll.DBRW($G$16,$H65,C$38)</f>
        <v>1</v>
      </c>
      <c r="D65" s="16">
        <f ca="1">_xll.DBRW($D$16,E$7,$H$33,$E$9,$H65,$D$11,$H$34,$D$38)</f>
        <v>0</v>
      </c>
      <c r="E65" s="25">
        <f ca="1">_xll.DBRW($E$16,E$7,$H$33,$E$9,$H65,$D$11,E$38,E$12,E$13)</f>
        <v>0</v>
      </c>
      <c r="F65" s="22"/>
      <c r="G65" s="44" t="str">
        <f ca="1">_xll.DBRW($G$16,$H65,G$13)&amp;IF(_xll.ELLEV($B$10,$H65)&lt;&gt;0,"",IF($D65&lt;&gt;0,"Annual",IF($E65&lt;&gt;0,"LID","")))</f>
        <v/>
      </c>
      <c r="H65" s="117" t="s">
        <v>167</v>
      </c>
      <c r="I65" s="46">
        <f ca="1">_xll.DBRW($B$16,I$7,$H$33,$D$9,$H65,$D$11,I$12,I$13)</f>
        <v>-2526196.374938067</v>
      </c>
      <c r="J65" s="46">
        <f ca="1">_xll.DBRW($B$16,J$7,$H$33,$D$9,$H65,$D$11,J$12,J$13)</f>
        <v>-2687717.4628491602</v>
      </c>
      <c r="K65" s="46">
        <f ca="1">_xll.DBRW($B$16,K$7,$H$33,$D$9,$H65,$D$11,K$12,K$13)</f>
        <v>-2623142.9201229103</v>
      </c>
      <c r="L65" s="46">
        <f ca="1">_xll.DBRW($B$16,L$7,$H$33,$D$9,$H65,$D$11,L$12,L$13)</f>
        <v>-2855308.0842685467</v>
      </c>
      <c r="M65" s="46">
        <f ca="1">_xll.DBRW($B$16,M$7,$H$33,$D$9,$H65,$D$11,M$12,M$13)</f>
        <v>-3158570.8085015174</v>
      </c>
      <c r="N65" s="46">
        <f ca="1">_xll.DBRW($B$16,N$7,$H$33,$D$9,$H65,$D$11,N$12,N$13)</f>
        <v>-3088567.0586338616</v>
      </c>
      <c r="O65" s="46">
        <f ca="1">_xll.DBRW($B$16,O$7,$H$33,$D$9,$H65,$D$11,O$12,O$13)</f>
        <v>-2999312.5444062063</v>
      </c>
      <c r="P65" s="46">
        <f ca="1">_xll.DBRW($B$16,P$7,$H$33,$D$9,$H65,$D$11,P$12,P$13)</f>
        <v>-3065221.7880210783</v>
      </c>
      <c r="Q65" s="46">
        <f ca="1">_xll.DBRW($B$16,Q$7,$H$33,$D$9,$H65,$D$11,Q$12,Q$13)</f>
        <v>-2969576.0393066127</v>
      </c>
      <c r="R65" s="46">
        <f ca="1">_xll.DBRW($B$16,R$7,$H$33,$D$9,$H65,$D$11,R$12,R$13)</f>
        <v>-3022689.8984342646</v>
      </c>
      <c r="S65" s="46">
        <f ca="1">_xll.DBRW($B$16,S$7,$H$33,$D$9,$H65,$D$11,S$12,S$13)</f>
        <v>-3104237.7867807439</v>
      </c>
      <c r="T65" s="46">
        <f ca="1">_xll.DBRW($B$16,T$7,$H$33,$D$9,$H65,$D$11,T$12,T$13)</f>
        <v>-3169685.9497730304</v>
      </c>
      <c r="U65" s="46">
        <f ca="1">_xll.DBRW($B$16,U$7,$H$33,$D$9,$H65,$D$11,U$12,U$13)</f>
        <v>-3249567.6986318347</v>
      </c>
      <c r="V65" s="16"/>
      <c r="W65" s="46" t="str">
        <f ca="1">_xll.DBRW($B$16,W$7,$H$33,$D$9,$H65,$D$11,W$12,W$13)</f>
        <v>*KEY_ERR</v>
      </c>
      <c r="X65" s="99" t="e">
        <f t="shared" ca="1" si="6"/>
        <v>#VALUE!</v>
      </c>
      <c r="Y65" s="16"/>
      <c r="Z65" s="46" t="str">
        <f ca="1">_xll.DBRW($B$16,Z$7,$H$33,$D$9,$H65,$D$11,Z$12,Z$13)</f>
        <v>*KEY_ERR</v>
      </c>
      <c r="AA65" s="99" t="e">
        <f t="shared" ca="1" si="7"/>
        <v>#VALUE!</v>
      </c>
      <c r="AB65" s="16"/>
      <c r="AC65" s="109" t="str">
        <f ca="1">_xll.DBRW($B$16,AC$7,$H$33,$D$9,$H65,$D$11,AC$12,AC$13)</f>
        <v>*KEY_ERR</v>
      </c>
      <c r="AD65" s="109" t="str">
        <f ca="1">_xll.DBRW($B$16,AD$7,$H$33,$D$9,$H65,$D$11,AD$12,AD$13)</f>
        <v>*KEY_ERR</v>
      </c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6"/>
      <c r="EJ65" s="16"/>
      <c r="EK65" s="16"/>
      <c r="EL65" s="16"/>
      <c r="EM65" s="16"/>
      <c r="EN65" s="16"/>
      <c r="EO65" s="16"/>
      <c r="EP65" s="16"/>
      <c r="EQ65" s="16"/>
      <c r="ER65" s="16"/>
      <c r="ES65" s="16"/>
      <c r="ET65" s="16"/>
      <c r="EU65" s="16"/>
      <c r="EV65" s="16"/>
      <c r="EW65" s="16"/>
      <c r="EX65" s="16"/>
      <c r="EY65" s="16"/>
      <c r="EZ65" s="16"/>
      <c r="FA65" s="16"/>
      <c r="FB65" s="16"/>
      <c r="FC65" s="16"/>
      <c r="FD65" s="16"/>
      <c r="FE65" s="16"/>
      <c r="FF65" s="16"/>
      <c r="FG65" s="16"/>
      <c r="FH65" s="16"/>
      <c r="FI65" s="16"/>
      <c r="FJ65" s="16"/>
      <c r="FK65" s="16"/>
      <c r="FL65" s="16"/>
      <c r="FM65" s="16"/>
      <c r="FN65" s="16"/>
      <c r="FO65" s="16"/>
      <c r="FP65" s="16"/>
      <c r="FQ65" s="16"/>
      <c r="FR65" s="16"/>
      <c r="FS65" s="16"/>
      <c r="FT65" s="16"/>
      <c r="FU65" s="16"/>
      <c r="FV65" s="16"/>
      <c r="FW65" s="16"/>
      <c r="FX65" s="16"/>
      <c r="FY65" s="16"/>
      <c r="FZ65" s="16"/>
      <c r="GA65" s="16"/>
      <c r="GB65" s="16"/>
      <c r="GC65" s="16"/>
      <c r="GD65" s="16"/>
      <c r="GE65" s="16"/>
      <c r="GF65" s="16"/>
      <c r="GG65" s="16"/>
      <c r="GH65" s="16"/>
      <c r="GI65" s="16"/>
      <c r="GJ65" s="16"/>
      <c r="GK65" s="16"/>
      <c r="GL65" s="16"/>
      <c r="GM65" s="16"/>
      <c r="GN65" s="16"/>
      <c r="GO65" s="16"/>
      <c r="GP65" s="16"/>
      <c r="GQ65" s="16"/>
      <c r="GR65" s="16"/>
      <c r="GS65" s="16"/>
      <c r="GT65" s="16"/>
      <c r="GU65" s="16"/>
      <c r="GV65" s="16"/>
      <c r="GW65" s="16"/>
      <c r="GX65" s="16"/>
      <c r="GY65" s="16"/>
      <c r="GZ65" s="16"/>
      <c r="HA65" s="16"/>
      <c r="HB65" s="16"/>
      <c r="HC65" s="16"/>
      <c r="HD65" s="16"/>
      <c r="HE65" s="16"/>
      <c r="HF65" s="16"/>
      <c r="HG65" s="16"/>
      <c r="HH65" s="16"/>
      <c r="HI65" s="16"/>
      <c r="HJ65" s="16"/>
      <c r="HK65" s="16"/>
      <c r="HL65" s="16"/>
      <c r="HM65" s="16"/>
      <c r="HN65" s="16"/>
      <c r="HO65" s="16"/>
      <c r="HP65" s="16"/>
      <c r="HQ65" s="16"/>
      <c r="HR65" s="16"/>
      <c r="HS65" s="16"/>
      <c r="HT65" s="16"/>
      <c r="HU65" s="16"/>
      <c r="HV65" s="16"/>
      <c r="HW65" s="16"/>
      <c r="HX65" s="16"/>
      <c r="HY65" s="16"/>
      <c r="HZ65" s="16"/>
      <c r="IA65" s="16"/>
      <c r="IB65" s="16"/>
      <c r="IC65" s="16"/>
      <c r="ID65" s="16"/>
      <c r="IE65" s="16"/>
      <c r="IF65" s="16"/>
      <c r="IG65" s="16"/>
      <c r="IH65" s="16"/>
      <c r="II65" s="16"/>
      <c r="IJ65" s="16"/>
      <c r="IK65" s="16"/>
      <c r="IL65" s="16"/>
      <c r="IM65" s="16"/>
      <c r="IN65" s="16"/>
      <c r="IO65" s="16"/>
      <c r="IP65" s="16"/>
      <c r="IQ65" s="16"/>
      <c r="IR65" s="16"/>
      <c r="IS65" s="16"/>
      <c r="IT65" s="16"/>
      <c r="IU65" s="16"/>
      <c r="IV65" s="16"/>
      <c r="IW65" s="16"/>
      <c r="IX65" s="16"/>
      <c r="IY65" s="16"/>
      <c r="IZ65" s="16"/>
      <c r="JA65" s="16"/>
      <c r="JB65" s="16"/>
      <c r="JC65" s="16"/>
      <c r="JD65" s="16"/>
      <c r="JE65" s="16"/>
      <c r="JF65" s="16"/>
      <c r="JG65" s="16"/>
      <c r="JH65" s="16"/>
      <c r="JI65" s="16"/>
      <c r="JJ65" s="16"/>
      <c r="JK65" s="16"/>
      <c r="JL65" s="16"/>
      <c r="JM65" s="16"/>
      <c r="JN65" s="16"/>
      <c r="JO65" s="16"/>
      <c r="JP65" s="16"/>
      <c r="JQ65" s="16"/>
      <c r="JR65" s="16"/>
      <c r="JS65" s="16"/>
      <c r="JT65" s="16"/>
      <c r="JU65" s="16"/>
      <c r="JV65" s="16"/>
      <c r="JW65" s="16"/>
      <c r="JX65" s="16"/>
      <c r="JY65" s="16"/>
      <c r="JZ65" s="16"/>
      <c r="KA65" s="16"/>
      <c r="KB65" s="16"/>
      <c r="KC65" s="16"/>
      <c r="KD65" s="16"/>
      <c r="KE65" s="16"/>
      <c r="KF65" s="16"/>
      <c r="KG65" s="16"/>
      <c r="KH65" s="16"/>
      <c r="KI65" s="16"/>
      <c r="KJ65" s="16"/>
      <c r="KK65" s="16"/>
      <c r="KL65" s="16"/>
      <c r="KM65" s="16"/>
      <c r="KN65" s="16"/>
      <c r="KO65" s="16"/>
      <c r="KP65" s="16"/>
      <c r="KQ65" s="16"/>
      <c r="KR65" s="16"/>
      <c r="KS65" s="16"/>
      <c r="KT65" s="16"/>
      <c r="KU65" s="16"/>
      <c r="KV65" s="16"/>
      <c r="KW65" s="16"/>
      <c r="KX65" s="16"/>
      <c r="KY65" s="16"/>
      <c r="KZ65" s="16"/>
      <c r="LA65" s="16"/>
      <c r="LB65" s="16"/>
      <c r="LC65" s="16"/>
      <c r="LD65" s="16"/>
      <c r="LE65" s="16"/>
      <c r="LF65" s="16"/>
      <c r="LG65" s="16"/>
      <c r="LH65" s="16"/>
      <c r="LI65" s="16"/>
      <c r="LJ65" s="16"/>
      <c r="LK65" s="16"/>
      <c r="LL65" s="16"/>
      <c r="LM65" s="16"/>
      <c r="LN65" s="16"/>
      <c r="LO65" s="16"/>
      <c r="LP65" s="16"/>
      <c r="LQ65" s="16"/>
      <c r="LR65" s="16"/>
      <c r="LS65" s="16"/>
      <c r="LT65" s="16"/>
      <c r="LU65" s="16"/>
      <c r="LV65" s="16"/>
      <c r="LW65" s="16"/>
      <c r="LX65" s="16"/>
      <c r="LY65" s="16"/>
      <c r="LZ65" s="16"/>
      <c r="MA65" s="16"/>
      <c r="MB65" s="16"/>
      <c r="MC65" s="16"/>
      <c r="MD65" s="16"/>
      <c r="ME65" s="16"/>
      <c r="MF65" s="16"/>
      <c r="MG65" s="16"/>
      <c r="MH65" s="16"/>
      <c r="MI65" s="16"/>
      <c r="MJ65" s="16"/>
      <c r="MK65" s="16"/>
      <c r="ML65" s="16"/>
      <c r="MM65" s="16"/>
      <c r="MN65" s="16"/>
      <c r="MO65" s="16"/>
      <c r="MP65" s="16"/>
      <c r="MQ65" s="16"/>
      <c r="MR65" s="16"/>
      <c r="MS65" s="16"/>
      <c r="MT65" s="16"/>
      <c r="MU65" s="16"/>
      <c r="MV65" s="16"/>
      <c r="MW65" s="16"/>
      <c r="MX65" s="16"/>
      <c r="MY65" s="16"/>
      <c r="MZ65" s="16"/>
      <c r="NA65" s="16"/>
      <c r="NB65" s="16"/>
      <c r="NC65" s="16"/>
      <c r="ND65" s="16"/>
      <c r="NE65" s="16"/>
      <c r="NF65" s="16"/>
      <c r="NG65" s="16"/>
      <c r="NH65" s="16"/>
      <c r="NI65" s="16"/>
      <c r="NJ65" s="16"/>
      <c r="NK65" s="16"/>
      <c r="NL65" s="16"/>
      <c r="NM65" s="16"/>
      <c r="NN65" s="16"/>
      <c r="NO65" s="16"/>
      <c r="NP65" s="16"/>
      <c r="NQ65" s="16"/>
      <c r="NR65" s="16"/>
      <c r="NS65" s="16"/>
      <c r="NT65" s="16"/>
      <c r="NU65" s="16"/>
      <c r="NV65" s="16"/>
      <c r="NW65" s="16"/>
      <c r="NX65" s="16"/>
      <c r="NY65" s="16"/>
      <c r="NZ65" s="16"/>
      <c r="OA65" s="16"/>
      <c r="OB65" s="16"/>
      <c r="OC65" s="16"/>
      <c r="OD65" s="16"/>
      <c r="OE65" s="16"/>
      <c r="OF65" s="16"/>
      <c r="OG65" s="16"/>
      <c r="OH65" s="16"/>
      <c r="OI65" s="16"/>
      <c r="OJ65" s="16"/>
      <c r="OK65" s="16"/>
      <c r="OL65" s="16"/>
      <c r="OM65" s="16"/>
      <c r="ON65" s="16"/>
      <c r="OO65" s="16"/>
      <c r="OP65" s="16"/>
      <c r="OQ65" s="16"/>
      <c r="OR65" s="16"/>
      <c r="OS65" s="16"/>
      <c r="OT65" s="16"/>
      <c r="OU65" s="16"/>
      <c r="OV65" s="16"/>
      <c r="OW65" s="16"/>
      <c r="OX65" s="16"/>
      <c r="OY65" s="16"/>
      <c r="OZ65" s="16"/>
      <c r="PA65" s="16"/>
      <c r="PB65" s="16"/>
      <c r="PC65" s="16"/>
      <c r="PD65" s="16"/>
      <c r="PE65" s="16"/>
      <c r="PF65" s="16"/>
      <c r="PG65" s="16"/>
      <c r="PH65" s="16"/>
      <c r="PI65" s="16"/>
      <c r="PJ65" s="16"/>
      <c r="PK65" s="16"/>
      <c r="PL65" s="16"/>
      <c r="PM65" s="16"/>
      <c r="PN65" s="16"/>
      <c r="PO65" s="16"/>
      <c r="PP65" s="16"/>
      <c r="PQ65" s="16"/>
      <c r="PR65" s="16"/>
      <c r="PS65" s="16"/>
      <c r="PT65" s="16"/>
      <c r="PU65" s="16"/>
      <c r="PV65" s="16"/>
      <c r="PW65" s="16"/>
      <c r="PX65" s="16"/>
      <c r="PY65" s="16"/>
      <c r="PZ65" s="16"/>
      <c r="QA65" s="16"/>
      <c r="QB65" s="16"/>
      <c r="QC65" s="16"/>
      <c r="QD65" s="16"/>
      <c r="QE65" s="16"/>
      <c r="QF65" s="16"/>
      <c r="QG65" s="16"/>
      <c r="QH65" s="16"/>
      <c r="QI65" s="16"/>
      <c r="QJ65" s="16"/>
      <c r="QK65" s="16"/>
      <c r="QL65" s="16"/>
      <c r="QM65" s="16"/>
      <c r="QN65" s="16"/>
      <c r="QO65" s="16"/>
      <c r="QP65" s="16"/>
      <c r="QQ65" s="16"/>
      <c r="QR65" s="16"/>
      <c r="QS65" s="16"/>
      <c r="QT65" s="16"/>
      <c r="QU65" s="16"/>
      <c r="QV65" s="16"/>
      <c r="QW65" s="16"/>
      <c r="QX65" s="16"/>
      <c r="QY65" s="16"/>
      <c r="QZ65" s="16"/>
      <c r="RA65" s="16"/>
      <c r="RB65" s="16"/>
      <c r="RC65" s="16"/>
      <c r="RD65" s="16"/>
      <c r="RE65" s="16"/>
      <c r="RF65" s="16"/>
      <c r="RG65" s="16"/>
      <c r="RH65" s="16"/>
      <c r="RI65" s="16"/>
      <c r="RJ65" s="16"/>
      <c r="RK65" s="16"/>
      <c r="RL65" s="16"/>
      <c r="RM65" s="16"/>
      <c r="RN65" s="16"/>
      <c r="RO65" s="16"/>
      <c r="RP65" s="16"/>
      <c r="RQ65" s="16"/>
      <c r="RR65" s="16"/>
      <c r="RS65" s="16"/>
      <c r="RT65" s="16"/>
      <c r="RU65" s="16"/>
      <c r="RV65" s="16"/>
      <c r="RW65" s="16"/>
      <c r="RX65" s="16"/>
      <c r="RY65" s="16"/>
      <c r="RZ65" s="16"/>
      <c r="SA65" s="16"/>
      <c r="SB65" s="16"/>
      <c r="SC65" s="16"/>
      <c r="SD65" s="16"/>
      <c r="SE65" s="16"/>
      <c r="SF65" s="16"/>
      <c r="SG65" s="16"/>
      <c r="SH65" s="16"/>
      <c r="SI65" s="16"/>
      <c r="SJ65" s="16"/>
      <c r="SK65" s="16"/>
      <c r="SL65" s="16"/>
      <c r="SM65" s="16"/>
      <c r="SN65" s="16"/>
      <c r="SO65" s="16"/>
      <c r="SP65" s="16"/>
      <c r="SQ65" s="16"/>
      <c r="SR65" s="16"/>
      <c r="SS65" s="16"/>
      <c r="ST65" s="16"/>
      <c r="SU65" s="16"/>
      <c r="SV65" s="16"/>
      <c r="SW65" s="16"/>
      <c r="SX65" s="16"/>
      <c r="SY65" s="16"/>
      <c r="SZ65" s="16"/>
      <c r="TA65" s="16"/>
      <c r="TB65" s="16"/>
      <c r="TC65" s="16"/>
      <c r="TD65" s="16"/>
      <c r="TE65" s="16"/>
      <c r="TF65" s="16"/>
      <c r="TG65" s="16"/>
      <c r="TH65" s="16"/>
      <c r="TI65" s="16"/>
      <c r="TJ65" s="16"/>
      <c r="TK65" s="16"/>
      <c r="TL65" s="16"/>
      <c r="TM65" s="16"/>
      <c r="TN65" s="16"/>
      <c r="TO65" s="16"/>
      <c r="TP65" s="16"/>
      <c r="TQ65" s="16"/>
      <c r="TR65" s="16"/>
      <c r="TS65" s="16"/>
      <c r="TT65" s="16"/>
      <c r="TU65" s="16"/>
      <c r="TV65" s="16"/>
      <c r="TW65" s="16"/>
      <c r="TX65" s="16"/>
      <c r="TY65" s="16"/>
      <c r="TZ65" s="16"/>
      <c r="UA65" s="16"/>
      <c r="UB65" s="16"/>
      <c r="UC65" s="16"/>
      <c r="UD65" s="16"/>
      <c r="UE65" s="16"/>
      <c r="UF65" s="16"/>
      <c r="UG65" s="16"/>
      <c r="UH65" s="16"/>
      <c r="UI65" s="16"/>
      <c r="UJ65" s="16"/>
      <c r="UK65" s="16"/>
      <c r="UL65" s="16"/>
      <c r="UM65" s="16"/>
      <c r="UN65" s="16"/>
      <c r="UO65" s="16"/>
      <c r="UP65" s="16"/>
      <c r="UQ65" s="16"/>
      <c r="UR65" s="16"/>
      <c r="US65" s="16"/>
      <c r="UT65" s="16"/>
      <c r="UU65" s="16"/>
      <c r="UV65" s="16"/>
      <c r="UW65" s="16"/>
      <c r="UX65" s="16"/>
      <c r="UY65" s="16"/>
      <c r="UZ65" s="16"/>
      <c r="VA65" s="16"/>
      <c r="VB65" s="16"/>
      <c r="VC65" s="16"/>
      <c r="VD65" s="16"/>
      <c r="VE65" s="16"/>
      <c r="VF65" s="16"/>
      <c r="VG65" s="16"/>
      <c r="VH65" s="16"/>
      <c r="VI65" s="16"/>
      <c r="VJ65" s="16"/>
      <c r="VK65" s="16"/>
      <c r="VL65" s="16"/>
      <c r="VM65" s="16"/>
      <c r="VN65" s="16"/>
      <c r="VO65" s="16"/>
      <c r="VP65" s="16"/>
      <c r="VQ65" s="16"/>
      <c r="VR65" s="16"/>
      <c r="VS65" s="16"/>
      <c r="VT65" s="16"/>
      <c r="VU65" s="16"/>
      <c r="VV65" s="16"/>
      <c r="VW65" s="16"/>
      <c r="VX65" s="16"/>
      <c r="VY65" s="16"/>
      <c r="VZ65" s="16"/>
      <c r="WA65" s="16"/>
      <c r="WB65" s="16"/>
      <c r="WC65" s="16"/>
      <c r="WD65" s="16"/>
      <c r="WE65" s="16"/>
      <c r="WF65" s="16"/>
      <c r="WG65" s="16"/>
      <c r="WH65" s="16"/>
      <c r="WI65" s="16"/>
      <c r="WJ65" s="16"/>
      <c r="WK65" s="16"/>
      <c r="WL65" s="16"/>
      <c r="WM65" s="16"/>
      <c r="WN65" s="16"/>
      <c r="WO65" s="16"/>
      <c r="WP65" s="16"/>
      <c r="WQ65" s="16"/>
      <c r="WR65" s="16"/>
      <c r="WS65" s="16"/>
      <c r="WT65" s="16"/>
      <c r="WU65" s="16"/>
      <c r="WV65" s="16"/>
      <c r="WW65" s="16"/>
      <c r="WX65" s="16"/>
      <c r="WY65" s="16"/>
      <c r="WZ65" s="16"/>
      <c r="XA65" s="16"/>
      <c r="XB65" s="16"/>
      <c r="XC65" s="16"/>
      <c r="XD65" s="16"/>
      <c r="XE65" s="16"/>
      <c r="XF65" s="16"/>
      <c r="XG65" s="16"/>
      <c r="XH65" s="16"/>
      <c r="XI65" s="16"/>
      <c r="XJ65" s="16"/>
      <c r="XK65" s="16"/>
      <c r="XL65" s="16"/>
      <c r="XM65" s="16"/>
      <c r="XN65" s="16"/>
      <c r="XO65" s="16"/>
      <c r="XP65" s="16"/>
      <c r="XQ65" s="16"/>
      <c r="XR65" s="16"/>
      <c r="XS65" s="16"/>
      <c r="XT65" s="16"/>
      <c r="XU65" s="16"/>
      <c r="XV65" s="16"/>
      <c r="XW65" s="16"/>
      <c r="XX65" s="16"/>
      <c r="XY65" s="16"/>
      <c r="XZ65" s="16"/>
      <c r="YA65" s="16"/>
      <c r="YB65" s="16"/>
      <c r="YC65" s="16"/>
      <c r="YD65" s="16"/>
      <c r="YE65" s="16"/>
      <c r="YF65" s="16"/>
      <c r="YG65" s="16"/>
      <c r="YH65" s="16"/>
      <c r="YI65" s="16"/>
      <c r="YJ65" s="16"/>
      <c r="YK65" s="16"/>
      <c r="YL65" s="16"/>
      <c r="YM65" s="16"/>
      <c r="YN65" s="16"/>
      <c r="YO65" s="16"/>
      <c r="YP65" s="16"/>
      <c r="YQ65" s="16"/>
      <c r="YR65" s="16"/>
      <c r="YS65" s="16"/>
      <c r="YT65" s="16"/>
      <c r="YU65" s="16"/>
      <c r="YV65" s="16"/>
      <c r="YW65" s="16"/>
      <c r="YX65" s="16"/>
      <c r="YY65" s="16"/>
      <c r="YZ65" s="16"/>
      <c r="ZA65" s="16"/>
      <c r="ZB65" s="16"/>
      <c r="ZC65" s="16"/>
      <c r="ZD65" s="16"/>
      <c r="ZE65" s="16"/>
      <c r="ZF65" s="16"/>
      <c r="ZG65" s="16"/>
      <c r="ZH65" s="16"/>
      <c r="ZI65" s="16"/>
      <c r="ZJ65" s="16"/>
      <c r="ZK65" s="16"/>
      <c r="ZL65" s="16"/>
      <c r="ZM65" s="16"/>
      <c r="ZN65" s="16"/>
      <c r="ZO65" s="16"/>
      <c r="ZP65" s="16"/>
      <c r="ZQ65" s="16"/>
      <c r="ZR65" s="16"/>
      <c r="ZS65" s="16"/>
      <c r="ZT65" s="16"/>
      <c r="ZU65" s="16"/>
      <c r="ZV65" s="16"/>
      <c r="ZW65" s="16"/>
      <c r="ZX65" s="16"/>
      <c r="ZY65" s="16"/>
      <c r="ZZ65" s="16"/>
      <c r="AAA65" s="16"/>
      <c r="AAB65" s="16"/>
      <c r="AAC65" s="16"/>
      <c r="AAD65" s="16"/>
      <c r="AAE65" s="16"/>
      <c r="AAF65" s="16"/>
      <c r="AAG65" s="16"/>
      <c r="AAH65" s="16"/>
      <c r="AAI65" s="16"/>
      <c r="AAJ65" s="16"/>
      <c r="AAK65" s="16"/>
      <c r="AAL65" s="16"/>
      <c r="AAM65" s="16"/>
      <c r="AAN65" s="16"/>
      <c r="AAO65" s="16"/>
      <c r="AAP65" s="16"/>
      <c r="AAQ65" s="16"/>
      <c r="AAR65" s="16"/>
      <c r="AAS65" s="16"/>
      <c r="AAT65" s="16"/>
      <c r="AAU65" s="16"/>
      <c r="AAV65" s="16"/>
      <c r="AAW65" s="16"/>
      <c r="AAX65" s="16"/>
      <c r="AAY65" s="16"/>
      <c r="AAZ65" s="16"/>
      <c r="ABA65" s="16"/>
      <c r="ABB65" s="16"/>
      <c r="ABC65" s="16"/>
      <c r="ABD65" s="16"/>
      <c r="ABE65" s="16"/>
      <c r="ABF65" s="16"/>
      <c r="ABG65" s="16"/>
      <c r="ABH65" s="16"/>
      <c r="ABI65" s="16"/>
      <c r="ABJ65" s="16"/>
      <c r="ABK65" s="16"/>
      <c r="ABL65" s="16"/>
      <c r="ABM65" s="16"/>
      <c r="ABN65" s="16"/>
      <c r="ABO65" s="16"/>
      <c r="ABP65" s="16"/>
      <c r="ABQ65" s="16"/>
      <c r="ABR65" s="16"/>
      <c r="ABS65" s="16"/>
      <c r="ABT65" s="16"/>
      <c r="ABU65" s="16"/>
      <c r="ABV65" s="16"/>
      <c r="ABW65" s="16"/>
      <c r="ABX65" s="16"/>
      <c r="ABY65" s="16"/>
      <c r="ABZ65" s="16"/>
      <c r="ACA65" s="16"/>
      <c r="ACB65" s="16"/>
      <c r="ACC65" s="16"/>
      <c r="ACD65" s="16"/>
      <c r="ACE65" s="16"/>
      <c r="ACF65" s="16"/>
      <c r="ACG65" s="16"/>
      <c r="ACH65" s="16"/>
      <c r="ACI65" s="16"/>
      <c r="ACJ65" s="16"/>
      <c r="ACK65" s="16"/>
      <c r="ACL65" s="16"/>
      <c r="ACM65" s="16"/>
      <c r="ACN65" s="16"/>
      <c r="ACO65" s="16"/>
      <c r="ACP65" s="16"/>
      <c r="ACQ65" s="16"/>
      <c r="ACR65" s="16"/>
      <c r="ACS65" s="16"/>
      <c r="ACT65" s="16"/>
      <c r="ACU65" s="16"/>
      <c r="ACV65" s="16"/>
      <c r="ACW65" s="16"/>
      <c r="ACX65" s="16"/>
      <c r="ACY65" s="16"/>
      <c r="ACZ65" s="16"/>
      <c r="ADA65" s="16"/>
      <c r="ADB65" s="16"/>
      <c r="ADC65" s="16"/>
      <c r="ADD65" s="16"/>
      <c r="ADE65" s="16"/>
      <c r="ADF65" s="16"/>
      <c r="ADG65" s="16"/>
      <c r="ADH65" s="16"/>
      <c r="ADI65" s="16"/>
      <c r="ADJ65" s="16"/>
      <c r="ADK65" s="16"/>
      <c r="ADL65" s="16"/>
      <c r="ADM65" s="16"/>
      <c r="ADN65" s="16"/>
      <c r="ADO65" s="16"/>
      <c r="ADP65" s="16"/>
      <c r="ADQ65" s="16"/>
      <c r="ADR65" s="16"/>
      <c r="ADS65" s="16"/>
      <c r="ADT65" s="16"/>
      <c r="ADU65" s="16"/>
      <c r="ADV65" s="16"/>
      <c r="ADW65" s="16"/>
      <c r="ADX65" s="16"/>
      <c r="ADY65" s="16"/>
      <c r="ADZ65" s="16"/>
      <c r="AEA65" s="16"/>
      <c r="AEB65" s="16"/>
      <c r="AEC65" s="16"/>
      <c r="AED65" s="16"/>
      <c r="AEE65" s="16"/>
      <c r="AEF65" s="16"/>
      <c r="AEG65" s="16"/>
      <c r="AEH65" s="16"/>
      <c r="AEI65" s="16"/>
      <c r="AEJ65" s="16"/>
      <c r="AEK65" s="16"/>
      <c r="AEL65" s="16"/>
      <c r="AEM65" s="16"/>
      <c r="AEN65" s="16"/>
      <c r="AEO65" s="16"/>
      <c r="AEP65" s="16"/>
      <c r="AEQ65" s="16"/>
      <c r="AER65" s="16"/>
      <c r="AES65" s="16"/>
      <c r="AET65" s="16"/>
      <c r="AEU65" s="16"/>
      <c r="AEV65" s="16"/>
      <c r="AEW65" s="16"/>
      <c r="AEX65" s="16"/>
      <c r="AEY65" s="16"/>
      <c r="AEZ65" s="16"/>
      <c r="AFA65" s="16"/>
      <c r="AFB65" s="16"/>
      <c r="AFC65" s="16"/>
      <c r="AFD65" s="16"/>
      <c r="AFE65" s="16"/>
      <c r="AFF65" s="16"/>
      <c r="AFG65" s="16"/>
      <c r="AFH65" s="16"/>
      <c r="AFI65" s="16"/>
      <c r="AFJ65" s="16"/>
      <c r="AFK65" s="16"/>
      <c r="AFL65" s="16"/>
      <c r="AFM65" s="16"/>
      <c r="AFN65" s="16"/>
      <c r="AFO65" s="16"/>
      <c r="AFP65" s="16"/>
      <c r="AFQ65" s="16"/>
      <c r="AFR65" s="16"/>
      <c r="AFS65" s="16"/>
      <c r="AFT65" s="16"/>
      <c r="AFU65" s="16"/>
      <c r="AFV65" s="16"/>
      <c r="AFW65" s="16"/>
      <c r="AFX65" s="16"/>
      <c r="AFY65" s="16"/>
      <c r="AFZ65" s="16"/>
      <c r="AGA65" s="16"/>
      <c r="AGB65" s="16"/>
      <c r="AGC65" s="16"/>
      <c r="AGD65" s="16"/>
      <c r="AGE65" s="16"/>
      <c r="AGF65" s="16"/>
      <c r="AGG65" s="16"/>
      <c r="AGH65" s="16"/>
      <c r="AGI65" s="16"/>
      <c r="AGJ65" s="16"/>
      <c r="AGK65" s="16"/>
      <c r="AGL65" s="16"/>
      <c r="AGM65" s="16"/>
      <c r="AGN65" s="16"/>
      <c r="AGO65" s="16"/>
      <c r="AGP65" s="16"/>
      <c r="AGQ65" s="16"/>
      <c r="AGR65" s="16"/>
      <c r="AGS65" s="16"/>
      <c r="AGT65" s="16"/>
      <c r="AGU65" s="16"/>
      <c r="AGV65" s="16"/>
      <c r="AGW65" s="16"/>
      <c r="AGX65" s="16"/>
      <c r="AGY65" s="16"/>
      <c r="AGZ65" s="16"/>
      <c r="AHA65" s="16"/>
      <c r="AHB65" s="16"/>
      <c r="AHC65" s="16"/>
      <c r="AHD65" s="16"/>
      <c r="AHE65" s="16"/>
      <c r="AHF65" s="16"/>
      <c r="AHG65" s="16"/>
      <c r="AHH65" s="16"/>
      <c r="AHI65" s="16"/>
      <c r="AHJ65" s="16"/>
      <c r="AHK65" s="16"/>
      <c r="AHL65" s="16"/>
      <c r="AHM65" s="16"/>
      <c r="AHN65" s="16"/>
      <c r="AHO65" s="16"/>
      <c r="AHP65" s="16"/>
      <c r="AHQ65" s="16"/>
      <c r="AHR65" s="16"/>
      <c r="AHS65" s="16"/>
      <c r="AHT65" s="16"/>
      <c r="AHU65" s="16"/>
      <c r="AHV65" s="16"/>
      <c r="AHW65" s="16"/>
      <c r="AHX65" s="16"/>
      <c r="AHY65" s="16"/>
      <c r="AHZ65" s="16"/>
      <c r="AIA65" s="16"/>
      <c r="AIB65" s="16"/>
      <c r="AIC65" s="16"/>
      <c r="AID65" s="16"/>
      <c r="AIE65" s="16"/>
      <c r="AIF65" s="16"/>
      <c r="AIG65" s="16"/>
      <c r="AIH65" s="16"/>
      <c r="AII65" s="16"/>
      <c r="AIJ65" s="16"/>
      <c r="AIK65" s="16"/>
      <c r="AIL65" s="16"/>
      <c r="AIM65" s="16"/>
      <c r="AIN65" s="16"/>
      <c r="AIO65" s="16"/>
      <c r="AIP65" s="16"/>
      <c r="AIQ65" s="16"/>
      <c r="AIR65" s="16"/>
      <c r="AIS65" s="16"/>
      <c r="AIT65" s="16"/>
      <c r="AIU65" s="16"/>
      <c r="AIV65" s="16"/>
      <c r="AIW65" s="16"/>
      <c r="AIX65" s="16"/>
      <c r="AIY65" s="16"/>
      <c r="AIZ65" s="16"/>
      <c r="AJA65" s="16"/>
      <c r="AJB65" s="16"/>
      <c r="AJC65" s="16"/>
      <c r="AJD65" s="16"/>
      <c r="AJE65" s="16"/>
      <c r="AJF65" s="16"/>
      <c r="AJG65" s="16"/>
      <c r="AJH65" s="16"/>
      <c r="AJI65" s="16"/>
      <c r="AJJ65" s="16"/>
      <c r="AJK65" s="16"/>
      <c r="AJL65" s="16"/>
      <c r="AJM65" s="16"/>
      <c r="AJN65" s="16"/>
      <c r="AJO65" s="16"/>
      <c r="AJP65" s="16"/>
      <c r="AJQ65" s="16"/>
      <c r="AJR65" s="16"/>
      <c r="AJS65" s="16"/>
      <c r="AJT65" s="16"/>
      <c r="AJU65" s="16"/>
      <c r="AJV65" s="16"/>
      <c r="AJW65" s="16"/>
      <c r="AJX65" s="16"/>
      <c r="AJY65" s="16"/>
      <c r="AJZ65" s="16"/>
      <c r="AKA65" s="16"/>
      <c r="AKB65" s="16"/>
      <c r="AKC65" s="16"/>
      <c r="AKD65" s="16"/>
      <c r="AKE65" s="16"/>
      <c r="AKF65" s="16"/>
      <c r="AKG65" s="16"/>
      <c r="AKH65" s="16"/>
      <c r="AKI65" s="16"/>
      <c r="AKJ65" s="16"/>
      <c r="AKK65" s="16"/>
      <c r="AKL65" s="16"/>
      <c r="AKM65" s="16"/>
      <c r="AKN65" s="16"/>
      <c r="AKO65" s="16"/>
      <c r="AKP65" s="16"/>
      <c r="AKQ65" s="16"/>
      <c r="AKR65" s="16"/>
      <c r="AKS65" s="16"/>
      <c r="AKT65" s="16"/>
      <c r="AKU65" s="16"/>
      <c r="AKV65" s="16"/>
      <c r="AKW65" s="16"/>
      <c r="AKX65" s="16"/>
      <c r="AKY65" s="16"/>
      <c r="AKZ65" s="16"/>
      <c r="ALA65" s="16"/>
      <c r="ALB65" s="16"/>
      <c r="ALC65" s="16"/>
      <c r="ALD65" s="16"/>
      <c r="ALE65" s="16"/>
      <c r="ALF65" s="16"/>
      <c r="ALG65" s="16"/>
      <c r="ALH65" s="16"/>
      <c r="ALI65" s="16"/>
      <c r="ALJ65" s="16"/>
      <c r="ALK65" s="16"/>
      <c r="ALL65" s="16"/>
    </row>
    <row r="66" spans="1:1000" customFormat="1" ht="12.75" x14ac:dyDescent="0.2">
      <c r="A66" s="41" t="str">
        <f ca="1">IF(_xll.TM1RPTELLEV($H$40,$H66)=0,"Root",IF(OR(_xll.ELLEV($B$10,$H66)=0,_xll.TM1RPTELLEV($H$40,$H66)+1&gt;=VALUE($L$29)),"Base","Default"))</f>
        <v>Default</v>
      </c>
      <c r="B66" s="16"/>
      <c r="C66" s="16" t="str">
        <f ca="1">_xll.DBRW($G$16,$H66,C$38)</f>
        <v>1</v>
      </c>
      <c r="D66" s="16">
        <f ca="1">_xll.DBRW($D$16,E$7,$H$33,$E$9,$H66,$D$11,$H$34,$D$38)</f>
        <v>0</v>
      </c>
      <c r="E66" s="25">
        <f ca="1">_xll.DBRW($E$16,E$7,$H$33,$E$9,$H66,$D$11,E$38,E$12,E$13)</f>
        <v>0</v>
      </c>
      <c r="F66" s="22"/>
      <c r="G66" s="44" t="str">
        <f ca="1">_xll.DBRW($G$16,$H66,G$13)&amp;IF(_xll.ELLEV($B$10,$H66)&lt;&gt;0,"",IF($D66&lt;&gt;0,"Annual",IF($E66&lt;&gt;0,"LID","")))</f>
        <v/>
      </c>
      <c r="H66" s="114" t="s">
        <v>168</v>
      </c>
      <c r="I66" s="46">
        <f ca="1">_xll.DBRW($B$16,I$7,$H$33,$D$9,$H66,$D$11,I$12,I$13)</f>
        <v>3675120.7671241919</v>
      </c>
      <c r="J66" s="46">
        <f ca="1">_xll.DBRW($B$16,J$7,$H$33,$D$9,$H66,$D$11,J$12,J$13)</f>
        <v>3942732.7449872657</v>
      </c>
      <c r="K66" s="46">
        <f ca="1">_xll.DBRW($B$16,K$7,$H$33,$D$9,$H66,$D$11,K$12,K$13)</f>
        <v>4077961.9218741492</v>
      </c>
      <c r="L66" s="46">
        <f ca="1">_xll.DBRW($B$16,L$7,$H$33,$D$9,$H66,$D$11,L$12,L$13)</f>
        <v>4559051.5204317495</v>
      </c>
      <c r="M66" s="46">
        <f ca="1">_xll.DBRW($B$16,M$7,$H$33,$D$9,$H66,$D$11,M$12,M$13)</f>
        <v>3480047.980637785</v>
      </c>
      <c r="N66" s="46">
        <f ca="1">_xll.DBRW($B$16,N$7,$H$33,$D$9,$H66,$D$11,N$12,N$13)</f>
        <v>3701363.2768904171</v>
      </c>
      <c r="O66" s="46">
        <f ca="1">_xll.DBRW($B$16,O$7,$H$33,$D$9,$H66,$D$11,O$12,O$13)</f>
        <v>3962608.1946694981</v>
      </c>
      <c r="P66" s="46">
        <f ca="1">_xll.DBRW($B$16,P$7,$H$33,$D$9,$H66,$D$11,P$12,P$13)</f>
        <v>4071808.196176074</v>
      </c>
      <c r="Q66" s="46">
        <f ca="1">_xll.DBRW($B$16,Q$7,$H$33,$D$9,$H66,$D$11,Q$12,Q$13)</f>
        <v>4272105.3307019556</v>
      </c>
      <c r="R66" s="46">
        <f ca="1">_xll.DBRW($B$16,R$7,$H$33,$D$9,$H66,$D$11,R$12,R$13)</f>
        <v>4382167.1707699941</v>
      </c>
      <c r="S66" s="46">
        <f ca="1">_xll.DBRW($B$16,S$7,$H$33,$D$9,$H66,$D$11,S$12,S$13)</f>
        <v>4092021.1912035146</v>
      </c>
      <c r="T66" s="46">
        <f ca="1">_xll.DBRW($B$16,T$7,$H$33,$D$9,$H66,$D$11,T$12,T$13)</f>
        <v>4022577.4328811979</v>
      </c>
      <c r="U66" s="46">
        <f ca="1">_xll.DBRW($B$16,U$7,$H$33,$D$9,$H66,$D$11,U$12,U$13)</f>
        <v>3860372.6345028761</v>
      </c>
      <c r="V66" s="16"/>
      <c r="W66" s="46" t="str">
        <f ca="1">_xll.DBRW($B$16,W$7,$H$33,$D$9,$H66,$D$11,W$12,W$13)</f>
        <v>*KEY_ERR</v>
      </c>
      <c r="X66" s="99" t="e">
        <f t="shared" ca="1" si="6"/>
        <v>#VALUE!</v>
      </c>
      <c r="Y66" s="16"/>
      <c r="Z66" s="46" t="str">
        <f ca="1">_xll.DBRW($B$16,Z$7,$H$33,$D$9,$H66,$D$11,Z$12,Z$13)</f>
        <v>*KEY_ERR</v>
      </c>
      <c r="AA66" s="99" t="e">
        <f t="shared" ca="1" si="7"/>
        <v>#VALUE!</v>
      </c>
      <c r="AB66" s="16"/>
      <c r="AC66" s="109" t="str">
        <f ca="1">_xll.DBRW($B$16,AC$7,$H$33,$D$9,$H66,$D$11,AC$12,AC$13)</f>
        <v>*KEY_ERR</v>
      </c>
      <c r="AD66" s="109" t="str">
        <f ca="1">_xll.DBRW($B$16,AD$7,$H$33,$D$9,$H66,$D$11,AD$12,AD$13)</f>
        <v>*KEY_ERR</v>
      </c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  <c r="ER66" s="16"/>
      <c r="ES66" s="16"/>
      <c r="ET66" s="16"/>
      <c r="EU66" s="16"/>
      <c r="EV66" s="16"/>
      <c r="EW66" s="16"/>
      <c r="EX66" s="16"/>
      <c r="EY66" s="16"/>
      <c r="EZ66" s="16"/>
      <c r="FA66" s="16"/>
      <c r="FB66" s="16"/>
      <c r="FC66" s="16"/>
      <c r="FD66" s="16"/>
      <c r="FE66" s="16"/>
      <c r="FF66" s="16"/>
      <c r="FG66" s="16"/>
      <c r="FH66" s="16"/>
      <c r="FI66" s="16"/>
      <c r="FJ66" s="16"/>
      <c r="FK66" s="16"/>
      <c r="FL66" s="16"/>
      <c r="FM66" s="16"/>
      <c r="FN66" s="16"/>
      <c r="FO66" s="16"/>
      <c r="FP66" s="16"/>
      <c r="FQ66" s="16"/>
      <c r="FR66" s="16"/>
      <c r="FS66" s="16"/>
      <c r="FT66" s="16"/>
      <c r="FU66" s="16"/>
      <c r="FV66" s="16"/>
      <c r="FW66" s="16"/>
      <c r="FX66" s="16"/>
      <c r="FY66" s="16"/>
      <c r="FZ66" s="16"/>
      <c r="GA66" s="16"/>
      <c r="GB66" s="16"/>
      <c r="GC66" s="16"/>
      <c r="GD66" s="16"/>
      <c r="GE66" s="16"/>
      <c r="GF66" s="16"/>
      <c r="GG66" s="16"/>
      <c r="GH66" s="16"/>
      <c r="GI66" s="16"/>
      <c r="GJ66" s="16"/>
      <c r="GK66" s="16"/>
      <c r="GL66" s="16"/>
      <c r="GM66" s="16"/>
      <c r="GN66" s="16"/>
      <c r="GO66" s="16"/>
      <c r="GP66" s="16"/>
      <c r="GQ66" s="16"/>
      <c r="GR66" s="16"/>
      <c r="GS66" s="16"/>
      <c r="GT66" s="16"/>
      <c r="GU66" s="16"/>
      <c r="GV66" s="16"/>
      <c r="GW66" s="16"/>
      <c r="GX66" s="16"/>
      <c r="GY66" s="16"/>
      <c r="GZ66" s="16"/>
      <c r="HA66" s="16"/>
      <c r="HB66" s="16"/>
      <c r="HC66" s="16"/>
      <c r="HD66" s="16"/>
      <c r="HE66" s="16"/>
      <c r="HF66" s="16"/>
      <c r="HG66" s="16"/>
      <c r="HH66" s="16"/>
      <c r="HI66" s="16"/>
      <c r="HJ66" s="16"/>
      <c r="HK66" s="16"/>
      <c r="HL66" s="16"/>
      <c r="HM66" s="16"/>
      <c r="HN66" s="16"/>
      <c r="HO66" s="16"/>
      <c r="HP66" s="16"/>
      <c r="HQ66" s="16"/>
      <c r="HR66" s="16"/>
      <c r="HS66" s="16"/>
      <c r="HT66" s="16"/>
      <c r="HU66" s="16"/>
      <c r="HV66" s="16"/>
      <c r="HW66" s="16"/>
      <c r="HX66" s="16"/>
      <c r="HY66" s="16"/>
      <c r="HZ66" s="16"/>
      <c r="IA66" s="16"/>
      <c r="IB66" s="16"/>
      <c r="IC66" s="16"/>
      <c r="ID66" s="16"/>
      <c r="IE66" s="16"/>
      <c r="IF66" s="16"/>
      <c r="IG66" s="16"/>
      <c r="IH66" s="16"/>
      <c r="II66" s="16"/>
      <c r="IJ66" s="16"/>
      <c r="IK66" s="16"/>
      <c r="IL66" s="16"/>
      <c r="IM66" s="16"/>
      <c r="IN66" s="16"/>
      <c r="IO66" s="16"/>
      <c r="IP66" s="16"/>
      <c r="IQ66" s="16"/>
      <c r="IR66" s="16"/>
      <c r="IS66" s="16"/>
      <c r="IT66" s="16"/>
      <c r="IU66" s="16"/>
      <c r="IV66" s="16"/>
      <c r="IW66" s="16"/>
      <c r="IX66" s="16"/>
      <c r="IY66" s="16"/>
      <c r="IZ66" s="16"/>
      <c r="JA66" s="16"/>
      <c r="JB66" s="16"/>
      <c r="JC66" s="16"/>
      <c r="JD66" s="16"/>
      <c r="JE66" s="16"/>
      <c r="JF66" s="16"/>
      <c r="JG66" s="16"/>
      <c r="JH66" s="16"/>
      <c r="JI66" s="16"/>
      <c r="JJ66" s="16"/>
      <c r="JK66" s="16"/>
      <c r="JL66" s="16"/>
      <c r="JM66" s="16"/>
      <c r="JN66" s="16"/>
      <c r="JO66" s="16"/>
      <c r="JP66" s="16"/>
      <c r="JQ66" s="16"/>
      <c r="JR66" s="16"/>
      <c r="JS66" s="16"/>
      <c r="JT66" s="16"/>
      <c r="JU66" s="16"/>
      <c r="JV66" s="16"/>
      <c r="JW66" s="16"/>
      <c r="JX66" s="16"/>
      <c r="JY66" s="16"/>
      <c r="JZ66" s="16"/>
      <c r="KA66" s="16"/>
      <c r="KB66" s="16"/>
      <c r="KC66" s="16"/>
      <c r="KD66" s="16"/>
      <c r="KE66" s="16"/>
      <c r="KF66" s="16"/>
      <c r="KG66" s="16"/>
      <c r="KH66" s="16"/>
      <c r="KI66" s="16"/>
      <c r="KJ66" s="16"/>
      <c r="KK66" s="16"/>
      <c r="KL66" s="16"/>
      <c r="KM66" s="16"/>
      <c r="KN66" s="16"/>
      <c r="KO66" s="16"/>
      <c r="KP66" s="16"/>
      <c r="KQ66" s="16"/>
      <c r="KR66" s="16"/>
      <c r="KS66" s="16"/>
      <c r="KT66" s="16"/>
      <c r="KU66" s="16"/>
      <c r="KV66" s="16"/>
      <c r="KW66" s="16"/>
      <c r="KX66" s="16"/>
      <c r="KY66" s="16"/>
      <c r="KZ66" s="16"/>
      <c r="LA66" s="16"/>
      <c r="LB66" s="16"/>
      <c r="LC66" s="16"/>
      <c r="LD66" s="16"/>
      <c r="LE66" s="16"/>
      <c r="LF66" s="16"/>
      <c r="LG66" s="16"/>
      <c r="LH66" s="16"/>
      <c r="LI66" s="16"/>
      <c r="LJ66" s="16"/>
      <c r="LK66" s="16"/>
      <c r="LL66" s="16"/>
      <c r="LM66" s="16"/>
      <c r="LN66" s="16"/>
      <c r="LO66" s="16"/>
      <c r="LP66" s="16"/>
      <c r="LQ66" s="16"/>
      <c r="LR66" s="16"/>
      <c r="LS66" s="16"/>
      <c r="LT66" s="16"/>
      <c r="LU66" s="16"/>
      <c r="LV66" s="16"/>
      <c r="LW66" s="16"/>
      <c r="LX66" s="16"/>
      <c r="LY66" s="16"/>
      <c r="LZ66" s="16"/>
      <c r="MA66" s="16"/>
      <c r="MB66" s="16"/>
      <c r="MC66" s="16"/>
      <c r="MD66" s="16"/>
      <c r="ME66" s="16"/>
      <c r="MF66" s="16"/>
      <c r="MG66" s="16"/>
      <c r="MH66" s="16"/>
      <c r="MI66" s="16"/>
      <c r="MJ66" s="16"/>
      <c r="MK66" s="16"/>
      <c r="ML66" s="16"/>
      <c r="MM66" s="16"/>
      <c r="MN66" s="16"/>
      <c r="MO66" s="16"/>
      <c r="MP66" s="16"/>
      <c r="MQ66" s="16"/>
      <c r="MR66" s="16"/>
      <c r="MS66" s="16"/>
      <c r="MT66" s="16"/>
      <c r="MU66" s="16"/>
      <c r="MV66" s="16"/>
      <c r="MW66" s="16"/>
      <c r="MX66" s="16"/>
      <c r="MY66" s="16"/>
      <c r="MZ66" s="16"/>
      <c r="NA66" s="16"/>
      <c r="NB66" s="16"/>
      <c r="NC66" s="16"/>
      <c r="ND66" s="16"/>
      <c r="NE66" s="16"/>
      <c r="NF66" s="16"/>
      <c r="NG66" s="16"/>
      <c r="NH66" s="16"/>
      <c r="NI66" s="16"/>
      <c r="NJ66" s="16"/>
      <c r="NK66" s="16"/>
      <c r="NL66" s="16"/>
      <c r="NM66" s="16"/>
      <c r="NN66" s="16"/>
      <c r="NO66" s="16"/>
      <c r="NP66" s="16"/>
      <c r="NQ66" s="16"/>
      <c r="NR66" s="16"/>
      <c r="NS66" s="16"/>
      <c r="NT66" s="16"/>
      <c r="NU66" s="16"/>
      <c r="NV66" s="16"/>
      <c r="NW66" s="16"/>
      <c r="NX66" s="16"/>
      <c r="NY66" s="16"/>
      <c r="NZ66" s="16"/>
      <c r="OA66" s="16"/>
      <c r="OB66" s="16"/>
      <c r="OC66" s="16"/>
      <c r="OD66" s="16"/>
      <c r="OE66" s="16"/>
      <c r="OF66" s="16"/>
      <c r="OG66" s="16"/>
      <c r="OH66" s="16"/>
      <c r="OI66" s="16"/>
      <c r="OJ66" s="16"/>
      <c r="OK66" s="16"/>
      <c r="OL66" s="16"/>
      <c r="OM66" s="16"/>
      <c r="ON66" s="16"/>
      <c r="OO66" s="16"/>
      <c r="OP66" s="16"/>
      <c r="OQ66" s="16"/>
      <c r="OR66" s="16"/>
      <c r="OS66" s="16"/>
      <c r="OT66" s="16"/>
      <c r="OU66" s="16"/>
      <c r="OV66" s="16"/>
      <c r="OW66" s="16"/>
      <c r="OX66" s="16"/>
      <c r="OY66" s="16"/>
      <c r="OZ66" s="16"/>
      <c r="PA66" s="16"/>
      <c r="PB66" s="16"/>
      <c r="PC66" s="16"/>
      <c r="PD66" s="16"/>
      <c r="PE66" s="16"/>
      <c r="PF66" s="16"/>
      <c r="PG66" s="16"/>
      <c r="PH66" s="16"/>
      <c r="PI66" s="16"/>
      <c r="PJ66" s="16"/>
      <c r="PK66" s="16"/>
      <c r="PL66" s="16"/>
      <c r="PM66" s="16"/>
      <c r="PN66" s="16"/>
      <c r="PO66" s="16"/>
      <c r="PP66" s="16"/>
      <c r="PQ66" s="16"/>
      <c r="PR66" s="16"/>
      <c r="PS66" s="16"/>
      <c r="PT66" s="16"/>
      <c r="PU66" s="16"/>
      <c r="PV66" s="16"/>
      <c r="PW66" s="16"/>
      <c r="PX66" s="16"/>
      <c r="PY66" s="16"/>
      <c r="PZ66" s="16"/>
      <c r="QA66" s="16"/>
      <c r="QB66" s="16"/>
      <c r="QC66" s="16"/>
      <c r="QD66" s="16"/>
      <c r="QE66" s="16"/>
      <c r="QF66" s="16"/>
      <c r="QG66" s="16"/>
      <c r="QH66" s="16"/>
      <c r="QI66" s="16"/>
      <c r="QJ66" s="16"/>
      <c r="QK66" s="16"/>
      <c r="QL66" s="16"/>
      <c r="QM66" s="16"/>
      <c r="QN66" s="16"/>
      <c r="QO66" s="16"/>
      <c r="QP66" s="16"/>
      <c r="QQ66" s="16"/>
      <c r="QR66" s="16"/>
      <c r="QS66" s="16"/>
      <c r="QT66" s="16"/>
      <c r="QU66" s="16"/>
      <c r="QV66" s="16"/>
      <c r="QW66" s="16"/>
      <c r="QX66" s="16"/>
      <c r="QY66" s="16"/>
      <c r="QZ66" s="16"/>
      <c r="RA66" s="16"/>
      <c r="RB66" s="16"/>
      <c r="RC66" s="16"/>
      <c r="RD66" s="16"/>
      <c r="RE66" s="16"/>
      <c r="RF66" s="16"/>
      <c r="RG66" s="16"/>
      <c r="RH66" s="16"/>
      <c r="RI66" s="16"/>
      <c r="RJ66" s="16"/>
      <c r="RK66" s="16"/>
      <c r="RL66" s="16"/>
      <c r="RM66" s="16"/>
      <c r="RN66" s="16"/>
      <c r="RO66" s="16"/>
      <c r="RP66" s="16"/>
      <c r="RQ66" s="16"/>
      <c r="RR66" s="16"/>
      <c r="RS66" s="16"/>
      <c r="RT66" s="16"/>
      <c r="RU66" s="16"/>
      <c r="RV66" s="16"/>
      <c r="RW66" s="16"/>
      <c r="RX66" s="16"/>
      <c r="RY66" s="16"/>
      <c r="RZ66" s="16"/>
      <c r="SA66" s="16"/>
      <c r="SB66" s="16"/>
      <c r="SC66" s="16"/>
      <c r="SD66" s="16"/>
      <c r="SE66" s="16"/>
      <c r="SF66" s="16"/>
      <c r="SG66" s="16"/>
      <c r="SH66" s="16"/>
      <c r="SI66" s="16"/>
      <c r="SJ66" s="16"/>
      <c r="SK66" s="16"/>
      <c r="SL66" s="16"/>
      <c r="SM66" s="16"/>
      <c r="SN66" s="16"/>
      <c r="SO66" s="16"/>
      <c r="SP66" s="16"/>
      <c r="SQ66" s="16"/>
      <c r="SR66" s="16"/>
      <c r="SS66" s="16"/>
      <c r="ST66" s="16"/>
      <c r="SU66" s="16"/>
      <c r="SV66" s="16"/>
      <c r="SW66" s="16"/>
      <c r="SX66" s="16"/>
      <c r="SY66" s="16"/>
      <c r="SZ66" s="16"/>
      <c r="TA66" s="16"/>
      <c r="TB66" s="16"/>
      <c r="TC66" s="16"/>
      <c r="TD66" s="16"/>
      <c r="TE66" s="16"/>
      <c r="TF66" s="16"/>
      <c r="TG66" s="16"/>
      <c r="TH66" s="16"/>
      <c r="TI66" s="16"/>
      <c r="TJ66" s="16"/>
      <c r="TK66" s="16"/>
      <c r="TL66" s="16"/>
      <c r="TM66" s="16"/>
      <c r="TN66" s="16"/>
      <c r="TO66" s="16"/>
      <c r="TP66" s="16"/>
      <c r="TQ66" s="16"/>
      <c r="TR66" s="16"/>
      <c r="TS66" s="16"/>
      <c r="TT66" s="16"/>
      <c r="TU66" s="16"/>
      <c r="TV66" s="16"/>
      <c r="TW66" s="16"/>
      <c r="TX66" s="16"/>
      <c r="TY66" s="16"/>
      <c r="TZ66" s="16"/>
      <c r="UA66" s="16"/>
      <c r="UB66" s="16"/>
      <c r="UC66" s="16"/>
      <c r="UD66" s="16"/>
      <c r="UE66" s="16"/>
      <c r="UF66" s="16"/>
      <c r="UG66" s="16"/>
      <c r="UH66" s="16"/>
      <c r="UI66" s="16"/>
      <c r="UJ66" s="16"/>
      <c r="UK66" s="16"/>
      <c r="UL66" s="16"/>
      <c r="UM66" s="16"/>
      <c r="UN66" s="16"/>
      <c r="UO66" s="16"/>
      <c r="UP66" s="16"/>
      <c r="UQ66" s="16"/>
      <c r="UR66" s="16"/>
      <c r="US66" s="16"/>
      <c r="UT66" s="16"/>
      <c r="UU66" s="16"/>
      <c r="UV66" s="16"/>
      <c r="UW66" s="16"/>
      <c r="UX66" s="16"/>
      <c r="UY66" s="16"/>
      <c r="UZ66" s="16"/>
      <c r="VA66" s="16"/>
      <c r="VB66" s="16"/>
      <c r="VC66" s="16"/>
      <c r="VD66" s="16"/>
      <c r="VE66" s="16"/>
      <c r="VF66" s="16"/>
      <c r="VG66" s="16"/>
      <c r="VH66" s="16"/>
      <c r="VI66" s="16"/>
      <c r="VJ66" s="16"/>
      <c r="VK66" s="16"/>
      <c r="VL66" s="16"/>
      <c r="VM66" s="16"/>
      <c r="VN66" s="16"/>
      <c r="VO66" s="16"/>
      <c r="VP66" s="16"/>
      <c r="VQ66" s="16"/>
      <c r="VR66" s="16"/>
      <c r="VS66" s="16"/>
      <c r="VT66" s="16"/>
      <c r="VU66" s="16"/>
      <c r="VV66" s="16"/>
      <c r="VW66" s="16"/>
      <c r="VX66" s="16"/>
      <c r="VY66" s="16"/>
      <c r="VZ66" s="16"/>
      <c r="WA66" s="16"/>
      <c r="WB66" s="16"/>
      <c r="WC66" s="16"/>
      <c r="WD66" s="16"/>
      <c r="WE66" s="16"/>
      <c r="WF66" s="16"/>
      <c r="WG66" s="16"/>
      <c r="WH66" s="16"/>
      <c r="WI66" s="16"/>
      <c r="WJ66" s="16"/>
      <c r="WK66" s="16"/>
      <c r="WL66" s="16"/>
      <c r="WM66" s="16"/>
      <c r="WN66" s="16"/>
      <c r="WO66" s="16"/>
      <c r="WP66" s="16"/>
      <c r="WQ66" s="16"/>
      <c r="WR66" s="16"/>
      <c r="WS66" s="16"/>
      <c r="WT66" s="16"/>
      <c r="WU66" s="16"/>
      <c r="WV66" s="16"/>
      <c r="WW66" s="16"/>
      <c r="WX66" s="16"/>
      <c r="WY66" s="16"/>
      <c r="WZ66" s="16"/>
      <c r="XA66" s="16"/>
      <c r="XB66" s="16"/>
      <c r="XC66" s="16"/>
      <c r="XD66" s="16"/>
      <c r="XE66" s="16"/>
      <c r="XF66" s="16"/>
      <c r="XG66" s="16"/>
      <c r="XH66" s="16"/>
      <c r="XI66" s="16"/>
      <c r="XJ66" s="16"/>
      <c r="XK66" s="16"/>
      <c r="XL66" s="16"/>
      <c r="XM66" s="16"/>
      <c r="XN66" s="16"/>
      <c r="XO66" s="16"/>
      <c r="XP66" s="16"/>
      <c r="XQ66" s="16"/>
      <c r="XR66" s="16"/>
      <c r="XS66" s="16"/>
      <c r="XT66" s="16"/>
      <c r="XU66" s="16"/>
      <c r="XV66" s="16"/>
      <c r="XW66" s="16"/>
      <c r="XX66" s="16"/>
      <c r="XY66" s="16"/>
      <c r="XZ66" s="16"/>
      <c r="YA66" s="16"/>
      <c r="YB66" s="16"/>
      <c r="YC66" s="16"/>
      <c r="YD66" s="16"/>
      <c r="YE66" s="16"/>
      <c r="YF66" s="16"/>
      <c r="YG66" s="16"/>
      <c r="YH66" s="16"/>
      <c r="YI66" s="16"/>
      <c r="YJ66" s="16"/>
      <c r="YK66" s="16"/>
      <c r="YL66" s="16"/>
      <c r="YM66" s="16"/>
      <c r="YN66" s="16"/>
      <c r="YO66" s="16"/>
      <c r="YP66" s="16"/>
      <c r="YQ66" s="16"/>
      <c r="YR66" s="16"/>
      <c r="YS66" s="16"/>
      <c r="YT66" s="16"/>
      <c r="YU66" s="16"/>
      <c r="YV66" s="16"/>
      <c r="YW66" s="16"/>
      <c r="YX66" s="16"/>
      <c r="YY66" s="16"/>
      <c r="YZ66" s="16"/>
      <c r="ZA66" s="16"/>
      <c r="ZB66" s="16"/>
      <c r="ZC66" s="16"/>
      <c r="ZD66" s="16"/>
      <c r="ZE66" s="16"/>
      <c r="ZF66" s="16"/>
      <c r="ZG66" s="16"/>
      <c r="ZH66" s="16"/>
      <c r="ZI66" s="16"/>
      <c r="ZJ66" s="16"/>
      <c r="ZK66" s="16"/>
      <c r="ZL66" s="16"/>
      <c r="ZM66" s="16"/>
      <c r="ZN66" s="16"/>
      <c r="ZO66" s="16"/>
      <c r="ZP66" s="16"/>
      <c r="ZQ66" s="16"/>
      <c r="ZR66" s="16"/>
      <c r="ZS66" s="16"/>
      <c r="ZT66" s="16"/>
      <c r="ZU66" s="16"/>
      <c r="ZV66" s="16"/>
      <c r="ZW66" s="16"/>
      <c r="ZX66" s="16"/>
      <c r="ZY66" s="16"/>
      <c r="ZZ66" s="16"/>
      <c r="AAA66" s="16"/>
      <c r="AAB66" s="16"/>
      <c r="AAC66" s="16"/>
      <c r="AAD66" s="16"/>
      <c r="AAE66" s="16"/>
      <c r="AAF66" s="16"/>
      <c r="AAG66" s="16"/>
      <c r="AAH66" s="16"/>
      <c r="AAI66" s="16"/>
      <c r="AAJ66" s="16"/>
      <c r="AAK66" s="16"/>
      <c r="AAL66" s="16"/>
      <c r="AAM66" s="16"/>
      <c r="AAN66" s="16"/>
      <c r="AAO66" s="16"/>
      <c r="AAP66" s="16"/>
      <c r="AAQ66" s="16"/>
      <c r="AAR66" s="16"/>
      <c r="AAS66" s="16"/>
      <c r="AAT66" s="16"/>
      <c r="AAU66" s="16"/>
      <c r="AAV66" s="16"/>
      <c r="AAW66" s="16"/>
      <c r="AAX66" s="16"/>
      <c r="AAY66" s="16"/>
      <c r="AAZ66" s="16"/>
      <c r="ABA66" s="16"/>
      <c r="ABB66" s="16"/>
      <c r="ABC66" s="16"/>
      <c r="ABD66" s="16"/>
      <c r="ABE66" s="16"/>
      <c r="ABF66" s="16"/>
      <c r="ABG66" s="16"/>
      <c r="ABH66" s="16"/>
      <c r="ABI66" s="16"/>
      <c r="ABJ66" s="16"/>
      <c r="ABK66" s="16"/>
      <c r="ABL66" s="16"/>
      <c r="ABM66" s="16"/>
      <c r="ABN66" s="16"/>
      <c r="ABO66" s="16"/>
      <c r="ABP66" s="16"/>
      <c r="ABQ66" s="16"/>
      <c r="ABR66" s="16"/>
      <c r="ABS66" s="16"/>
      <c r="ABT66" s="16"/>
      <c r="ABU66" s="16"/>
      <c r="ABV66" s="16"/>
      <c r="ABW66" s="16"/>
      <c r="ABX66" s="16"/>
      <c r="ABY66" s="16"/>
      <c r="ABZ66" s="16"/>
      <c r="ACA66" s="16"/>
      <c r="ACB66" s="16"/>
      <c r="ACC66" s="16"/>
      <c r="ACD66" s="16"/>
      <c r="ACE66" s="16"/>
      <c r="ACF66" s="16"/>
      <c r="ACG66" s="16"/>
      <c r="ACH66" s="16"/>
      <c r="ACI66" s="16"/>
      <c r="ACJ66" s="16"/>
      <c r="ACK66" s="16"/>
      <c r="ACL66" s="16"/>
      <c r="ACM66" s="16"/>
      <c r="ACN66" s="16"/>
      <c r="ACO66" s="16"/>
      <c r="ACP66" s="16"/>
      <c r="ACQ66" s="16"/>
      <c r="ACR66" s="16"/>
      <c r="ACS66" s="16"/>
      <c r="ACT66" s="16"/>
      <c r="ACU66" s="16"/>
      <c r="ACV66" s="16"/>
      <c r="ACW66" s="16"/>
      <c r="ACX66" s="16"/>
      <c r="ACY66" s="16"/>
      <c r="ACZ66" s="16"/>
      <c r="ADA66" s="16"/>
      <c r="ADB66" s="16"/>
      <c r="ADC66" s="16"/>
      <c r="ADD66" s="16"/>
      <c r="ADE66" s="16"/>
      <c r="ADF66" s="16"/>
      <c r="ADG66" s="16"/>
      <c r="ADH66" s="16"/>
      <c r="ADI66" s="16"/>
      <c r="ADJ66" s="16"/>
      <c r="ADK66" s="16"/>
      <c r="ADL66" s="16"/>
      <c r="ADM66" s="16"/>
      <c r="ADN66" s="16"/>
      <c r="ADO66" s="16"/>
      <c r="ADP66" s="16"/>
      <c r="ADQ66" s="16"/>
      <c r="ADR66" s="16"/>
      <c r="ADS66" s="16"/>
      <c r="ADT66" s="16"/>
      <c r="ADU66" s="16"/>
      <c r="ADV66" s="16"/>
      <c r="ADW66" s="16"/>
      <c r="ADX66" s="16"/>
      <c r="ADY66" s="16"/>
      <c r="ADZ66" s="16"/>
      <c r="AEA66" s="16"/>
      <c r="AEB66" s="16"/>
      <c r="AEC66" s="16"/>
      <c r="AED66" s="16"/>
      <c r="AEE66" s="16"/>
      <c r="AEF66" s="16"/>
      <c r="AEG66" s="16"/>
      <c r="AEH66" s="16"/>
      <c r="AEI66" s="16"/>
      <c r="AEJ66" s="16"/>
      <c r="AEK66" s="16"/>
      <c r="AEL66" s="16"/>
      <c r="AEM66" s="16"/>
      <c r="AEN66" s="16"/>
      <c r="AEO66" s="16"/>
      <c r="AEP66" s="16"/>
      <c r="AEQ66" s="16"/>
      <c r="AER66" s="16"/>
      <c r="AES66" s="16"/>
      <c r="AET66" s="16"/>
      <c r="AEU66" s="16"/>
      <c r="AEV66" s="16"/>
      <c r="AEW66" s="16"/>
      <c r="AEX66" s="16"/>
      <c r="AEY66" s="16"/>
      <c r="AEZ66" s="16"/>
      <c r="AFA66" s="16"/>
      <c r="AFB66" s="16"/>
      <c r="AFC66" s="16"/>
      <c r="AFD66" s="16"/>
      <c r="AFE66" s="16"/>
      <c r="AFF66" s="16"/>
      <c r="AFG66" s="16"/>
      <c r="AFH66" s="16"/>
      <c r="AFI66" s="16"/>
      <c r="AFJ66" s="16"/>
      <c r="AFK66" s="16"/>
      <c r="AFL66" s="16"/>
      <c r="AFM66" s="16"/>
      <c r="AFN66" s="16"/>
      <c r="AFO66" s="16"/>
      <c r="AFP66" s="16"/>
      <c r="AFQ66" s="16"/>
      <c r="AFR66" s="16"/>
      <c r="AFS66" s="16"/>
      <c r="AFT66" s="16"/>
      <c r="AFU66" s="16"/>
      <c r="AFV66" s="16"/>
      <c r="AFW66" s="16"/>
      <c r="AFX66" s="16"/>
      <c r="AFY66" s="16"/>
      <c r="AFZ66" s="16"/>
      <c r="AGA66" s="16"/>
      <c r="AGB66" s="16"/>
      <c r="AGC66" s="16"/>
      <c r="AGD66" s="16"/>
      <c r="AGE66" s="16"/>
      <c r="AGF66" s="16"/>
      <c r="AGG66" s="16"/>
      <c r="AGH66" s="16"/>
      <c r="AGI66" s="16"/>
      <c r="AGJ66" s="16"/>
      <c r="AGK66" s="16"/>
      <c r="AGL66" s="16"/>
      <c r="AGM66" s="16"/>
      <c r="AGN66" s="16"/>
      <c r="AGO66" s="16"/>
      <c r="AGP66" s="16"/>
      <c r="AGQ66" s="16"/>
      <c r="AGR66" s="16"/>
      <c r="AGS66" s="16"/>
      <c r="AGT66" s="16"/>
      <c r="AGU66" s="16"/>
      <c r="AGV66" s="16"/>
      <c r="AGW66" s="16"/>
      <c r="AGX66" s="16"/>
      <c r="AGY66" s="16"/>
      <c r="AGZ66" s="16"/>
      <c r="AHA66" s="16"/>
      <c r="AHB66" s="16"/>
      <c r="AHC66" s="16"/>
      <c r="AHD66" s="16"/>
      <c r="AHE66" s="16"/>
      <c r="AHF66" s="16"/>
      <c r="AHG66" s="16"/>
      <c r="AHH66" s="16"/>
      <c r="AHI66" s="16"/>
      <c r="AHJ66" s="16"/>
      <c r="AHK66" s="16"/>
      <c r="AHL66" s="16"/>
      <c r="AHM66" s="16"/>
      <c r="AHN66" s="16"/>
      <c r="AHO66" s="16"/>
      <c r="AHP66" s="16"/>
      <c r="AHQ66" s="16"/>
      <c r="AHR66" s="16"/>
      <c r="AHS66" s="16"/>
      <c r="AHT66" s="16"/>
      <c r="AHU66" s="16"/>
      <c r="AHV66" s="16"/>
      <c r="AHW66" s="16"/>
      <c r="AHX66" s="16"/>
      <c r="AHY66" s="16"/>
      <c r="AHZ66" s="16"/>
      <c r="AIA66" s="16"/>
      <c r="AIB66" s="16"/>
      <c r="AIC66" s="16"/>
      <c r="AID66" s="16"/>
      <c r="AIE66" s="16"/>
      <c r="AIF66" s="16"/>
      <c r="AIG66" s="16"/>
      <c r="AIH66" s="16"/>
      <c r="AII66" s="16"/>
      <c r="AIJ66" s="16"/>
      <c r="AIK66" s="16"/>
      <c r="AIL66" s="16"/>
      <c r="AIM66" s="16"/>
      <c r="AIN66" s="16"/>
      <c r="AIO66" s="16"/>
      <c r="AIP66" s="16"/>
      <c r="AIQ66" s="16"/>
      <c r="AIR66" s="16"/>
      <c r="AIS66" s="16"/>
      <c r="AIT66" s="16"/>
      <c r="AIU66" s="16"/>
      <c r="AIV66" s="16"/>
      <c r="AIW66" s="16"/>
      <c r="AIX66" s="16"/>
      <c r="AIY66" s="16"/>
      <c r="AIZ66" s="16"/>
      <c r="AJA66" s="16"/>
      <c r="AJB66" s="16"/>
      <c r="AJC66" s="16"/>
      <c r="AJD66" s="16"/>
      <c r="AJE66" s="16"/>
      <c r="AJF66" s="16"/>
      <c r="AJG66" s="16"/>
      <c r="AJH66" s="16"/>
      <c r="AJI66" s="16"/>
      <c r="AJJ66" s="16"/>
      <c r="AJK66" s="16"/>
      <c r="AJL66" s="16"/>
      <c r="AJM66" s="16"/>
      <c r="AJN66" s="16"/>
      <c r="AJO66" s="16"/>
      <c r="AJP66" s="16"/>
      <c r="AJQ66" s="16"/>
      <c r="AJR66" s="16"/>
      <c r="AJS66" s="16"/>
      <c r="AJT66" s="16"/>
      <c r="AJU66" s="16"/>
      <c r="AJV66" s="16"/>
      <c r="AJW66" s="16"/>
      <c r="AJX66" s="16"/>
      <c r="AJY66" s="16"/>
      <c r="AJZ66" s="16"/>
      <c r="AKA66" s="16"/>
      <c r="AKB66" s="16"/>
      <c r="AKC66" s="16"/>
      <c r="AKD66" s="16"/>
      <c r="AKE66" s="16"/>
      <c r="AKF66" s="16"/>
      <c r="AKG66" s="16"/>
      <c r="AKH66" s="16"/>
      <c r="AKI66" s="16"/>
      <c r="AKJ66" s="16"/>
      <c r="AKK66" s="16"/>
      <c r="AKL66" s="16"/>
      <c r="AKM66" s="16"/>
      <c r="AKN66" s="16"/>
      <c r="AKO66" s="16"/>
      <c r="AKP66" s="16"/>
      <c r="AKQ66" s="16"/>
      <c r="AKR66" s="16"/>
      <c r="AKS66" s="16"/>
      <c r="AKT66" s="16"/>
      <c r="AKU66" s="16"/>
      <c r="AKV66" s="16"/>
      <c r="AKW66" s="16"/>
      <c r="AKX66" s="16"/>
      <c r="AKY66" s="16"/>
      <c r="AKZ66" s="16"/>
      <c r="ALA66" s="16"/>
      <c r="ALB66" s="16"/>
      <c r="ALC66" s="16"/>
      <c r="ALD66" s="16"/>
      <c r="ALE66" s="16"/>
      <c r="ALF66" s="16"/>
      <c r="ALG66" s="16"/>
      <c r="ALH66" s="16"/>
      <c r="ALI66" s="16"/>
      <c r="ALJ66" s="16"/>
      <c r="ALK66" s="16"/>
      <c r="ALL66" s="16"/>
    </row>
    <row r="67" spans="1:1000" customFormat="1" ht="12.75" x14ac:dyDescent="0.2">
      <c r="A67" s="41" t="str">
        <f ca="1">IF(_xll.TM1RPTELLEV($H$40,$H67)=0,"Root",IF(OR(_xll.ELLEV($B$10,$H67)=0,_xll.TM1RPTELLEV($H$40,$H67)+1&gt;=VALUE($L$29)),"Base","Default"))</f>
        <v>Base</v>
      </c>
      <c r="B67" s="16"/>
      <c r="C67" s="16" t="str">
        <f ca="1">_xll.DBRW($G$16,$H67,C$38)</f>
        <v>1</v>
      </c>
      <c r="D67" s="16">
        <f ca="1">_xll.DBRW($D$16,E$7,$H$33,$E$9,$H67,$D$11,$H$34,$D$38)</f>
        <v>0</v>
      </c>
      <c r="E67" s="25">
        <f ca="1">_xll.DBRW($E$16,E$7,$H$33,$E$9,$H67,$D$11,E$38,E$12,E$13)</f>
        <v>0</v>
      </c>
      <c r="F67" s="22"/>
      <c r="G67" s="89" t="str">
        <f ca="1">_xll.DBRW($G$16,$H67,G$13)&amp;IF(_xll.ELLEV($B$10,$H67)&lt;&gt;0,"",IF($D67&lt;&gt;0,"Annual",IF($E67&lt;&gt;0,"LID","")))</f>
        <v/>
      </c>
      <c r="H67" s="94" t="s">
        <v>169</v>
      </c>
      <c r="I67" s="91">
        <f ca="1">_xll.DBRW($B$16,I$7,$H$33,$D$9,$H67,$D$11,I$12,I$13)</f>
        <v>74593.602868971953</v>
      </c>
      <c r="J67" s="91">
        <f ca="1">_xll.DBRW($B$16,J$7,$H$33,$D$9,$H67,$D$11,J$12,J$13)</f>
        <v>78106.424593179414</v>
      </c>
      <c r="K67" s="91">
        <f ca="1">_xll.DBRW($B$16,K$7,$H$33,$D$9,$H67,$D$11,K$12,K$13)</f>
        <v>79071.215758916311</v>
      </c>
      <c r="L67" s="91">
        <f ca="1">_xll.DBRW($B$16,L$7,$H$33,$D$9,$H67,$D$11,L$12,L$13)</f>
        <v>88719.316556513921</v>
      </c>
      <c r="M67" s="91">
        <f ca="1">_xll.DBRW($B$16,M$7,$H$33,$D$9,$H67,$D$11,M$12,M$13)</f>
        <v>93010.063982412466</v>
      </c>
      <c r="N67" s="91">
        <f ca="1">_xll.DBRW($B$16,N$7,$H$33,$D$9,$H67,$D$11,N$12,N$13)</f>
        <v>93040.616207861458</v>
      </c>
      <c r="O67" s="91">
        <f ca="1">_xll.DBRW($B$16,O$7,$H$33,$D$9,$H67,$D$11,O$12,O$13)</f>
        <v>95191.191520604349</v>
      </c>
      <c r="P67" s="91">
        <f ca="1">_xll.DBRW($B$16,P$7,$H$33,$D$9,$H67,$D$11,P$12,P$13)</f>
        <v>96624.610684570405</v>
      </c>
      <c r="Q67" s="91">
        <f ca="1">_xll.DBRW($B$16,Q$7,$H$33,$D$9,$H67,$D$11,Q$12,Q$13)</f>
        <v>98053.628522005223</v>
      </c>
      <c r="R67" s="91">
        <f ca="1">_xll.DBRW($B$16,R$7,$H$33,$D$9,$H67,$D$11,R$12,R$13)</f>
        <v>100260.88415615165</v>
      </c>
      <c r="S67" s="91">
        <f ca="1">_xll.DBRW($B$16,S$7,$H$33,$D$9,$H67,$D$11,S$12,S$13)</f>
        <v>101414.67380469851</v>
      </c>
      <c r="T67" s="91">
        <f ca="1">_xll.DBRW($B$16,T$7,$H$33,$D$9,$H67,$D$11,T$12,T$13)</f>
        <v>98797.367395166526</v>
      </c>
      <c r="U67" s="91">
        <f ca="1">_xll.DBRW($B$16,U$7,$H$33,$D$9,$H67,$D$11,U$12,U$13)</f>
        <v>99138.717669380188</v>
      </c>
      <c r="V67" s="16"/>
      <c r="W67" s="92" t="str">
        <f ca="1">_xll.DBRW($B$16,W$7,$H$33,$D$9,$H67,$D$11,W$12,W$13)</f>
        <v>*KEY_ERR</v>
      </c>
      <c r="X67" s="93" t="e">
        <f t="shared" ca="1" si="6"/>
        <v>#VALUE!</v>
      </c>
      <c r="Y67" s="16"/>
      <c r="Z67" s="92" t="str">
        <f ca="1">_xll.DBRW($B$16,Z$7,$H$33,$D$9,$H67,$D$11,Z$12,Z$13)</f>
        <v>*KEY_ERR</v>
      </c>
      <c r="AA67" s="93" t="e">
        <f t="shared" ca="1" si="7"/>
        <v>#VALUE!</v>
      </c>
      <c r="AB67" s="16"/>
      <c r="AC67" s="111" t="str">
        <f ca="1">_xll.DBRW($B$16,AC$7,$H$33,$D$9,$H67,$D$11,AC$12,AC$13)</f>
        <v>*KEY_ERR</v>
      </c>
      <c r="AD67" s="111" t="str">
        <f ca="1">_xll.DBRW($B$16,AD$7,$H$33,$D$9,$H67,$D$11,AD$12,AD$13)</f>
        <v>*KEY_ERR</v>
      </c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  <c r="ER67" s="16"/>
      <c r="ES67" s="16"/>
      <c r="ET67" s="16"/>
      <c r="EU67" s="16"/>
      <c r="EV67" s="16"/>
      <c r="EW67" s="16"/>
      <c r="EX67" s="16"/>
      <c r="EY67" s="16"/>
      <c r="EZ67" s="16"/>
      <c r="FA67" s="16"/>
      <c r="FB67" s="16"/>
      <c r="FC67" s="16"/>
      <c r="FD67" s="16"/>
      <c r="FE67" s="16"/>
      <c r="FF67" s="16"/>
      <c r="FG67" s="16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6"/>
      <c r="FU67" s="16"/>
      <c r="FV67" s="16"/>
      <c r="FW67" s="16"/>
      <c r="FX67" s="16"/>
      <c r="FY67" s="16"/>
      <c r="FZ67" s="16"/>
      <c r="GA67" s="16"/>
      <c r="GB67" s="16"/>
      <c r="GC67" s="16"/>
      <c r="GD67" s="16"/>
      <c r="GE67" s="16"/>
      <c r="GF67" s="16"/>
      <c r="GG67" s="16"/>
      <c r="GH67" s="16"/>
      <c r="GI67" s="16"/>
      <c r="GJ67" s="16"/>
      <c r="GK67" s="16"/>
      <c r="GL67" s="16"/>
      <c r="GM67" s="16"/>
      <c r="GN67" s="16"/>
      <c r="GO67" s="16"/>
      <c r="GP67" s="16"/>
      <c r="GQ67" s="16"/>
      <c r="GR67" s="16"/>
      <c r="GS67" s="16"/>
      <c r="GT67" s="16"/>
      <c r="GU67" s="16"/>
      <c r="GV67" s="16"/>
      <c r="GW67" s="16"/>
      <c r="GX67" s="16"/>
      <c r="GY67" s="16"/>
      <c r="GZ67" s="16"/>
      <c r="HA67" s="16"/>
      <c r="HB67" s="16"/>
      <c r="HC67" s="16"/>
      <c r="HD67" s="16"/>
      <c r="HE67" s="16"/>
      <c r="HF67" s="16"/>
      <c r="HG67" s="16"/>
      <c r="HH67" s="16"/>
      <c r="HI67" s="16"/>
      <c r="HJ67" s="16"/>
      <c r="HK67" s="16"/>
      <c r="HL67" s="16"/>
      <c r="HM67" s="16"/>
      <c r="HN67" s="16"/>
      <c r="HO67" s="16"/>
      <c r="HP67" s="16"/>
      <c r="HQ67" s="16"/>
      <c r="HR67" s="16"/>
      <c r="HS67" s="16"/>
      <c r="HT67" s="16"/>
      <c r="HU67" s="16"/>
      <c r="HV67" s="16"/>
      <c r="HW67" s="16"/>
      <c r="HX67" s="16"/>
      <c r="HY67" s="16"/>
      <c r="HZ67" s="16"/>
      <c r="IA67" s="16"/>
      <c r="IB67" s="16"/>
      <c r="IC67" s="16"/>
      <c r="ID67" s="16"/>
      <c r="IE67" s="16"/>
      <c r="IF67" s="16"/>
      <c r="IG67" s="16"/>
      <c r="IH67" s="16"/>
      <c r="II67" s="16"/>
      <c r="IJ67" s="16"/>
      <c r="IK67" s="16"/>
      <c r="IL67" s="16"/>
      <c r="IM67" s="16"/>
      <c r="IN67" s="16"/>
      <c r="IO67" s="16"/>
      <c r="IP67" s="16"/>
      <c r="IQ67" s="16"/>
      <c r="IR67" s="16"/>
      <c r="IS67" s="16"/>
      <c r="IT67" s="16"/>
      <c r="IU67" s="16"/>
      <c r="IV67" s="16"/>
      <c r="IW67" s="16"/>
      <c r="IX67" s="16"/>
      <c r="IY67" s="16"/>
      <c r="IZ67" s="16"/>
      <c r="JA67" s="16"/>
      <c r="JB67" s="16"/>
      <c r="JC67" s="16"/>
      <c r="JD67" s="16"/>
      <c r="JE67" s="16"/>
      <c r="JF67" s="16"/>
      <c r="JG67" s="16"/>
      <c r="JH67" s="16"/>
      <c r="JI67" s="16"/>
      <c r="JJ67" s="16"/>
      <c r="JK67" s="16"/>
      <c r="JL67" s="16"/>
      <c r="JM67" s="16"/>
      <c r="JN67" s="16"/>
      <c r="JO67" s="16"/>
      <c r="JP67" s="16"/>
      <c r="JQ67" s="16"/>
      <c r="JR67" s="16"/>
      <c r="JS67" s="16"/>
      <c r="JT67" s="16"/>
      <c r="JU67" s="16"/>
      <c r="JV67" s="16"/>
      <c r="JW67" s="16"/>
      <c r="JX67" s="16"/>
      <c r="JY67" s="16"/>
      <c r="JZ67" s="16"/>
      <c r="KA67" s="16"/>
      <c r="KB67" s="16"/>
      <c r="KC67" s="16"/>
      <c r="KD67" s="16"/>
      <c r="KE67" s="16"/>
      <c r="KF67" s="16"/>
      <c r="KG67" s="16"/>
      <c r="KH67" s="16"/>
      <c r="KI67" s="16"/>
      <c r="KJ67" s="16"/>
      <c r="KK67" s="16"/>
      <c r="KL67" s="16"/>
      <c r="KM67" s="16"/>
      <c r="KN67" s="16"/>
      <c r="KO67" s="16"/>
      <c r="KP67" s="16"/>
      <c r="KQ67" s="16"/>
      <c r="KR67" s="16"/>
      <c r="KS67" s="16"/>
      <c r="KT67" s="16"/>
      <c r="KU67" s="16"/>
      <c r="KV67" s="16"/>
      <c r="KW67" s="16"/>
      <c r="KX67" s="16"/>
      <c r="KY67" s="16"/>
      <c r="KZ67" s="16"/>
      <c r="LA67" s="16"/>
      <c r="LB67" s="16"/>
      <c r="LC67" s="16"/>
      <c r="LD67" s="16"/>
      <c r="LE67" s="16"/>
      <c r="LF67" s="16"/>
      <c r="LG67" s="16"/>
      <c r="LH67" s="16"/>
      <c r="LI67" s="16"/>
      <c r="LJ67" s="16"/>
      <c r="LK67" s="16"/>
      <c r="LL67" s="16"/>
      <c r="LM67" s="16"/>
      <c r="LN67" s="16"/>
      <c r="LO67" s="16"/>
      <c r="LP67" s="16"/>
      <c r="LQ67" s="16"/>
      <c r="LR67" s="16"/>
      <c r="LS67" s="16"/>
      <c r="LT67" s="16"/>
      <c r="LU67" s="16"/>
      <c r="LV67" s="16"/>
      <c r="LW67" s="16"/>
      <c r="LX67" s="16"/>
      <c r="LY67" s="16"/>
      <c r="LZ67" s="16"/>
      <c r="MA67" s="16"/>
      <c r="MB67" s="16"/>
      <c r="MC67" s="16"/>
      <c r="MD67" s="16"/>
      <c r="ME67" s="16"/>
      <c r="MF67" s="16"/>
      <c r="MG67" s="16"/>
      <c r="MH67" s="16"/>
      <c r="MI67" s="16"/>
      <c r="MJ67" s="16"/>
      <c r="MK67" s="16"/>
      <c r="ML67" s="16"/>
      <c r="MM67" s="16"/>
      <c r="MN67" s="16"/>
      <c r="MO67" s="16"/>
      <c r="MP67" s="16"/>
      <c r="MQ67" s="16"/>
      <c r="MR67" s="16"/>
      <c r="MS67" s="16"/>
      <c r="MT67" s="16"/>
      <c r="MU67" s="16"/>
      <c r="MV67" s="16"/>
      <c r="MW67" s="16"/>
      <c r="MX67" s="16"/>
      <c r="MY67" s="16"/>
      <c r="MZ67" s="16"/>
      <c r="NA67" s="16"/>
      <c r="NB67" s="16"/>
      <c r="NC67" s="16"/>
      <c r="ND67" s="16"/>
      <c r="NE67" s="16"/>
      <c r="NF67" s="16"/>
      <c r="NG67" s="16"/>
      <c r="NH67" s="16"/>
      <c r="NI67" s="16"/>
      <c r="NJ67" s="16"/>
      <c r="NK67" s="16"/>
      <c r="NL67" s="16"/>
      <c r="NM67" s="16"/>
      <c r="NN67" s="16"/>
      <c r="NO67" s="16"/>
      <c r="NP67" s="16"/>
      <c r="NQ67" s="16"/>
      <c r="NR67" s="16"/>
      <c r="NS67" s="16"/>
      <c r="NT67" s="16"/>
      <c r="NU67" s="16"/>
      <c r="NV67" s="16"/>
      <c r="NW67" s="16"/>
      <c r="NX67" s="16"/>
      <c r="NY67" s="16"/>
      <c r="NZ67" s="16"/>
      <c r="OA67" s="16"/>
      <c r="OB67" s="16"/>
      <c r="OC67" s="16"/>
      <c r="OD67" s="16"/>
      <c r="OE67" s="16"/>
      <c r="OF67" s="16"/>
      <c r="OG67" s="16"/>
      <c r="OH67" s="16"/>
      <c r="OI67" s="16"/>
      <c r="OJ67" s="16"/>
      <c r="OK67" s="16"/>
      <c r="OL67" s="16"/>
      <c r="OM67" s="16"/>
      <c r="ON67" s="16"/>
      <c r="OO67" s="16"/>
      <c r="OP67" s="16"/>
      <c r="OQ67" s="16"/>
      <c r="OR67" s="16"/>
      <c r="OS67" s="16"/>
      <c r="OT67" s="16"/>
      <c r="OU67" s="16"/>
      <c r="OV67" s="16"/>
      <c r="OW67" s="16"/>
      <c r="OX67" s="16"/>
      <c r="OY67" s="16"/>
      <c r="OZ67" s="16"/>
      <c r="PA67" s="16"/>
      <c r="PB67" s="16"/>
      <c r="PC67" s="16"/>
      <c r="PD67" s="16"/>
      <c r="PE67" s="16"/>
      <c r="PF67" s="16"/>
      <c r="PG67" s="16"/>
      <c r="PH67" s="16"/>
      <c r="PI67" s="16"/>
      <c r="PJ67" s="16"/>
      <c r="PK67" s="16"/>
      <c r="PL67" s="16"/>
      <c r="PM67" s="16"/>
      <c r="PN67" s="16"/>
      <c r="PO67" s="16"/>
      <c r="PP67" s="16"/>
      <c r="PQ67" s="16"/>
      <c r="PR67" s="16"/>
      <c r="PS67" s="16"/>
      <c r="PT67" s="16"/>
      <c r="PU67" s="16"/>
      <c r="PV67" s="16"/>
      <c r="PW67" s="16"/>
      <c r="PX67" s="16"/>
      <c r="PY67" s="16"/>
      <c r="PZ67" s="16"/>
      <c r="QA67" s="16"/>
      <c r="QB67" s="16"/>
      <c r="QC67" s="16"/>
      <c r="QD67" s="16"/>
      <c r="QE67" s="16"/>
      <c r="QF67" s="16"/>
      <c r="QG67" s="16"/>
      <c r="QH67" s="16"/>
      <c r="QI67" s="16"/>
      <c r="QJ67" s="16"/>
      <c r="QK67" s="16"/>
      <c r="QL67" s="16"/>
      <c r="QM67" s="16"/>
      <c r="QN67" s="16"/>
      <c r="QO67" s="16"/>
      <c r="QP67" s="16"/>
      <c r="QQ67" s="16"/>
      <c r="QR67" s="16"/>
      <c r="QS67" s="16"/>
      <c r="QT67" s="16"/>
      <c r="QU67" s="16"/>
      <c r="QV67" s="16"/>
      <c r="QW67" s="16"/>
      <c r="QX67" s="16"/>
      <c r="QY67" s="16"/>
      <c r="QZ67" s="16"/>
      <c r="RA67" s="16"/>
      <c r="RB67" s="16"/>
      <c r="RC67" s="16"/>
      <c r="RD67" s="16"/>
      <c r="RE67" s="16"/>
      <c r="RF67" s="16"/>
      <c r="RG67" s="16"/>
      <c r="RH67" s="16"/>
      <c r="RI67" s="16"/>
      <c r="RJ67" s="16"/>
      <c r="RK67" s="16"/>
      <c r="RL67" s="16"/>
      <c r="RM67" s="16"/>
      <c r="RN67" s="16"/>
      <c r="RO67" s="16"/>
      <c r="RP67" s="16"/>
      <c r="RQ67" s="16"/>
      <c r="RR67" s="16"/>
      <c r="RS67" s="16"/>
      <c r="RT67" s="16"/>
      <c r="RU67" s="16"/>
      <c r="RV67" s="16"/>
      <c r="RW67" s="16"/>
      <c r="RX67" s="16"/>
      <c r="RY67" s="16"/>
      <c r="RZ67" s="16"/>
      <c r="SA67" s="16"/>
      <c r="SB67" s="16"/>
      <c r="SC67" s="16"/>
      <c r="SD67" s="16"/>
      <c r="SE67" s="16"/>
      <c r="SF67" s="16"/>
      <c r="SG67" s="16"/>
      <c r="SH67" s="16"/>
      <c r="SI67" s="16"/>
      <c r="SJ67" s="16"/>
      <c r="SK67" s="16"/>
      <c r="SL67" s="16"/>
      <c r="SM67" s="16"/>
      <c r="SN67" s="16"/>
      <c r="SO67" s="16"/>
      <c r="SP67" s="16"/>
      <c r="SQ67" s="16"/>
      <c r="SR67" s="16"/>
      <c r="SS67" s="16"/>
      <c r="ST67" s="16"/>
      <c r="SU67" s="16"/>
      <c r="SV67" s="16"/>
      <c r="SW67" s="16"/>
      <c r="SX67" s="16"/>
      <c r="SY67" s="16"/>
      <c r="SZ67" s="16"/>
      <c r="TA67" s="16"/>
      <c r="TB67" s="16"/>
      <c r="TC67" s="16"/>
      <c r="TD67" s="16"/>
      <c r="TE67" s="16"/>
      <c r="TF67" s="16"/>
      <c r="TG67" s="16"/>
      <c r="TH67" s="16"/>
      <c r="TI67" s="16"/>
      <c r="TJ67" s="16"/>
      <c r="TK67" s="16"/>
      <c r="TL67" s="16"/>
      <c r="TM67" s="16"/>
      <c r="TN67" s="16"/>
      <c r="TO67" s="16"/>
      <c r="TP67" s="16"/>
      <c r="TQ67" s="16"/>
      <c r="TR67" s="16"/>
      <c r="TS67" s="16"/>
      <c r="TT67" s="16"/>
      <c r="TU67" s="16"/>
      <c r="TV67" s="16"/>
      <c r="TW67" s="16"/>
      <c r="TX67" s="16"/>
      <c r="TY67" s="16"/>
      <c r="TZ67" s="16"/>
      <c r="UA67" s="16"/>
      <c r="UB67" s="16"/>
      <c r="UC67" s="16"/>
      <c r="UD67" s="16"/>
      <c r="UE67" s="16"/>
      <c r="UF67" s="16"/>
      <c r="UG67" s="16"/>
      <c r="UH67" s="16"/>
      <c r="UI67" s="16"/>
      <c r="UJ67" s="16"/>
      <c r="UK67" s="16"/>
      <c r="UL67" s="16"/>
      <c r="UM67" s="16"/>
      <c r="UN67" s="16"/>
      <c r="UO67" s="16"/>
      <c r="UP67" s="16"/>
      <c r="UQ67" s="16"/>
      <c r="UR67" s="16"/>
      <c r="US67" s="16"/>
      <c r="UT67" s="16"/>
      <c r="UU67" s="16"/>
      <c r="UV67" s="16"/>
      <c r="UW67" s="16"/>
      <c r="UX67" s="16"/>
      <c r="UY67" s="16"/>
      <c r="UZ67" s="16"/>
      <c r="VA67" s="16"/>
      <c r="VB67" s="16"/>
      <c r="VC67" s="16"/>
      <c r="VD67" s="16"/>
      <c r="VE67" s="16"/>
      <c r="VF67" s="16"/>
      <c r="VG67" s="16"/>
      <c r="VH67" s="16"/>
      <c r="VI67" s="16"/>
      <c r="VJ67" s="16"/>
      <c r="VK67" s="16"/>
      <c r="VL67" s="16"/>
      <c r="VM67" s="16"/>
      <c r="VN67" s="16"/>
      <c r="VO67" s="16"/>
      <c r="VP67" s="16"/>
      <c r="VQ67" s="16"/>
      <c r="VR67" s="16"/>
      <c r="VS67" s="16"/>
      <c r="VT67" s="16"/>
      <c r="VU67" s="16"/>
      <c r="VV67" s="16"/>
      <c r="VW67" s="16"/>
      <c r="VX67" s="16"/>
      <c r="VY67" s="16"/>
      <c r="VZ67" s="16"/>
      <c r="WA67" s="16"/>
      <c r="WB67" s="16"/>
      <c r="WC67" s="16"/>
      <c r="WD67" s="16"/>
      <c r="WE67" s="16"/>
      <c r="WF67" s="16"/>
      <c r="WG67" s="16"/>
      <c r="WH67" s="16"/>
      <c r="WI67" s="16"/>
      <c r="WJ67" s="16"/>
      <c r="WK67" s="16"/>
      <c r="WL67" s="16"/>
      <c r="WM67" s="16"/>
      <c r="WN67" s="16"/>
      <c r="WO67" s="16"/>
      <c r="WP67" s="16"/>
      <c r="WQ67" s="16"/>
      <c r="WR67" s="16"/>
      <c r="WS67" s="16"/>
      <c r="WT67" s="16"/>
      <c r="WU67" s="16"/>
      <c r="WV67" s="16"/>
      <c r="WW67" s="16"/>
      <c r="WX67" s="16"/>
      <c r="WY67" s="16"/>
      <c r="WZ67" s="16"/>
      <c r="XA67" s="16"/>
      <c r="XB67" s="16"/>
      <c r="XC67" s="16"/>
      <c r="XD67" s="16"/>
      <c r="XE67" s="16"/>
      <c r="XF67" s="16"/>
      <c r="XG67" s="16"/>
      <c r="XH67" s="16"/>
      <c r="XI67" s="16"/>
      <c r="XJ67" s="16"/>
      <c r="XK67" s="16"/>
      <c r="XL67" s="16"/>
      <c r="XM67" s="16"/>
      <c r="XN67" s="16"/>
      <c r="XO67" s="16"/>
      <c r="XP67" s="16"/>
      <c r="XQ67" s="16"/>
      <c r="XR67" s="16"/>
      <c r="XS67" s="16"/>
      <c r="XT67" s="16"/>
      <c r="XU67" s="16"/>
      <c r="XV67" s="16"/>
      <c r="XW67" s="16"/>
      <c r="XX67" s="16"/>
      <c r="XY67" s="16"/>
      <c r="XZ67" s="16"/>
      <c r="YA67" s="16"/>
      <c r="YB67" s="16"/>
      <c r="YC67" s="16"/>
      <c r="YD67" s="16"/>
      <c r="YE67" s="16"/>
      <c r="YF67" s="16"/>
      <c r="YG67" s="16"/>
      <c r="YH67" s="16"/>
      <c r="YI67" s="16"/>
      <c r="YJ67" s="16"/>
      <c r="YK67" s="16"/>
      <c r="YL67" s="16"/>
      <c r="YM67" s="16"/>
      <c r="YN67" s="16"/>
      <c r="YO67" s="16"/>
      <c r="YP67" s="16"/>
      <c r="YQ67" s="16"/>
      <c r="YR67" s="16"/>
      <c r="YS67" s="16"/>
      <c r="YT67" s="16"/>
      <c r="YU67" s="16"/>
      <c r="YV67" s="16"/>
      <c r="YW67" s="16"/>
      <c r="YX67" s="16"/>
      <c r="YY67" s="16"/>
      <c r="YZ67" s="16"/>
      <c r="ZA67" s="16"/>
      <c r="ZB67" s="16"/>
      <c r="ZC67" s="16"/>
      <c r="ZD67" s="16"/>
      <c r="ZE67" s="16"/>
      <c r="ZF67" s="16"/>
      <c r="ZG67" s="16"/>
      <c r="ZH67" s="16"/>
      <c r="ZI67" s="16"/>
      <c r="ZJ67" s="16"/>
      <c r="ZK67" s="16"/>
      <c r="ZL67" s="16"/>
      <c r="ZM67" s="16"/>
      <c r="ZN67" s="16"/>
      <c r="ZO67" s="16"/>
      <c r="ZP67" s="16"/>
      <c r="ZQ67" s="16"/>
      <c r="ZR67" s="16"/>
      <c r="ZS67" s="16"/>
      <c r="ZT67" s="16"/>
      <c r="ZU67" s="16"/>
      <c r="ZV67" s="16"/>
      <c r="ZW67" s="16"/>
      <c r="ZX67" s="16"/>
      <c r="ZY67" s="16"/>
      <c r="ZZ67" s="16"/>
      <c r="AAA67" s="16"/>
      <c r="AAB67" s="16"/>
      <c r="AAC67" s="16"/>
      <c r="AAD67" s="16"/>
      <c r="AAE67" s="16"/>
      <c r="AAF67" s="16"/>
      <c r="AAG67" s="16"/>
      <c r="AAH67" s="16"/>
      <c r="AAI67" s="16"/>
      <c r="AAJ67" s="16"/>
      <c r="AAK67" s="16"/>
      <c r="AAL67" s="16"/>
      <c r="AAM67" s="16"/>
      <c r="AAN67" s="16"/>
      <c r="AAO67" s="16"/>
      <c r="AAP67" s="16"/>
      <c r="AAQ67" s="16"/>
      <c r="AAR67" s="16"/>
      <c r="AAS67" s="16"/>
      <c r="AAT67" s="16"/>
      <c r="AAU67" s="16"/>
      <c r="AAV67" s="16"/>
      <c r="AAW67" s="16"/>
      <c r="AAX67" s="16"/>
      <c r="AAY67" s="16"/>
      <c r="AAZ67" s="16"/>
      <c r="ABA67" s="16"/>
      <c r="ABB67" s="16"/>
      <c r="ABC67" s="16"/>
      <c r="ABD67" s="16"/>
      <c r="ABE67" s="16"/>
      <c r="ABF67" s="16"/>
      <c r="ABG67" s="16"/>
      <c r="ABH67" s="16"/>
      <c r="ABI67" s="16"/>
      <c r="ABJ67" s="16"/>
      <c r="ABK67" s="16"/>
      <c r="ABL67" s="16"/>
      <c r="ABM67" s="16"/>
      <c r="ABN67" s="16"/>
      <c r="ABO67" s="16"/>
      <c r="ABP67" s="16"/>
      <c r="ABQ67" s="16"/>
      <c r="ABR67" s="16"/>
      <c r="ABS67" s="16"/>
      <c r="ABT67" s="16"/>
      <c r="ABU67" s="16"/>
      <c r="ABV67" s="16"/>
      <c r="ABW67" s="16"/>
      <c r="ABX67" s="16"/>
      <c r="ABY67" s="16"/>
      <c r="ABZ67" s="16"/>
      <c r="ACA67" s="16"/>
      <c r="ACB67" s="16"/>
      <c r="ACC67" s="16"/>
      <c r="ACD67" s="16"/>
      <c r="ACE67" s="16"/>
      <c r="ACF67" s="16"/>
      <c r="ACG67" s="16"/>
      <c r="ACH67" s="16"/>
      <c r="ACI67" s="16"/>
      <c r="ACJ67" s="16"/>
      <c r="ACK67" s="16"/>
      <c r="ACL67" s="16"/>
      <c r="ACM67" s="16"/>
      <c r="ACN67" s="16"/>
      <c r="ACO67" s="16"/>
      <c r="ACP67" s="16"/>
      <c r="ACQ67" s="16"/>
      <c r="ACR67" s="16"/>
      <c r="ACS67" s="16"/>
      <c r="ACT67" s="16"/>
      <c r="ACU67" s="16"/>
      <c r="ACV67" s="16"/>
      <c r="ACW67" s="16"/>
      <c r="ACX67" s="16"/>
      <c r="ACY67" s="16"/>
      <c r="ACZ67" s="16"/>
      <c r="ADA67" s="16"/>
      <c r="ADB67" s="16"/>
      <c r="ADC67" s="16"/>
      <c r="ADD67" s="16"/>
      <c r="ADE67" s="16"/>
      <c r="ADF67" s="16"/>
      <c r="ADG67" s="16"/>
      <c r="ADH67" s="16"/>
      <c r="ADI67" s="16"/>
      <c r="ADJ67" s="16"/>
      <c r="ADK67" s="16"/>
      <c r="ADL67" s="16"/>
      <c r="ADM67" s="16"/>
      <c r="ADN67" s="16"/>
      <c r="ADO67" s="16"/>
      <c r="ADP67" s="16"/>
      <c r="ADQ67" s="16"/>
      <c r="ADR67" s="16"/>
      <c r="ADS67" s="16"/>
      <c r="ADT67" s="16"/>
      <c r="ADU67" s="16"/>
      <c r="ADV67" s="16"/>
      <c r="ADW67" s="16"/>
      <c r="ADX67" s="16"/>
      <c r="ADY67" s="16"/>
      <c r="ADZ67" s="16"/>
      <c r="AEA67" s="16"/>
      <c r="AEB67" s="16"/>
      <c r="AEC67" s="16"/>
      <c r="AED67" s="16"/>
      <c r="AEE67" s="16"/>
      <c r="AEF67" s="16"/>
      <c r="AEG67" s="16"/>
      <c r="AEH67" s="16"/>
      <c r="AEI67" s="16"/>
      <c r="AEJ67" s="16"/>
      <c r="AEK67" s="16"/>
      <c r="AEL67" s="16"/>
      <c r="AEM67" s="16"/>
      <c r="AEN67" s="16"/>
      <c r="AEO67" s="16"/>
      <c r="AEP67" s="16"/>
      <c r="AEQ67" s="16"/>
      <c r="AER67" s="16"/>
      <c r="AES67" s="16"/>
      <c r="AET67" s="16"/>
      <c r="AEU67" s="16"/>
      <c r="AEV67" s="16"/>
      <c r="AEW67" s="16"/>
      <c r="AEX67" s="16"/>
      <c r="AEY67" s="16"/>
      <c r="AEZ67" s="16"/>
      <c r="AFA67" s="16"/>
      <c r="AFB67" s="16"/>
      <c r="AFC67" s="16"/>
      <c r="AFD67" s="16"/>
      <c r="AFE67" s="16"/>
      <c r="AFF67" s="16"/>
      <c r="AFG67" s="16"/>
      <c r="AFH67" s="16"/>
      <c r="AFI67" s="16"/>
      <c r="AFJ67" s="16"/>
      <c r="AFK67" s="16"/>
      <c r="AFL67" s="16"/>
      <c r="AFM67" s="16"/>
      <c r="AFN67" s="16"/>
      <c r="AFO67" s="16"/>
      <c r="AFP67" s="16"/>
      <c r="AFQ67" s="16"/>
      <c r="AFR67" s="16"/>
      <c r="AFS67" s="16"/>
      <c r="AFT67" s="16"/>
      <c r="AFU67" s="16"/>
      <c r="AFV67" s="16"/>
      <c r="AFW67" s="16"/>
      <c r="AFX67" s="16"/>
      <c r="AFY67" s="16"/>
      <c r="AFZ67" s="16"/>
      <c r="AGA67" s="16"/>
      <c r="AGB67" s="16"/>
      <c r="AGC67" s="16"/>
      <c r="AGD67" s="16"/>
      <c r="AGE67" s="16"/>
      <c r="AGF67" s="16"/>
      <c r="AGG67" s="16"/>
      <c r="AGH67" s="16"/>
      <c r="AGI67" s="16"/>
      <c r="AGJ67" s="16"/>
      <c r="AGK67" s="16"/>
      <c r="AGL67" s="16"/>
      <c r="AGM67" s="16"/>
      <c r="AGN67" s="16"/>
      <c r="AGO67" s="16"/>
      <c r="AGP67" s="16"/>
      <c r="AGQ67" s="16"/>
      <c r="AGR67" s="16"/>
      <c r="AGS67" s="16"/>
      <c r="AGT67" s="16"/>
      <c r="AGU67" s="16"/>
      <c r="AGV67" s="16"/>
      <c r="AGW67" s="16"/>
      <c r="AGX67" s="16"/>
      <c r="AGY67" s="16"/>
      <c r="AGZ67" s="16"/>
      <c r="AHA67" s="16"/>
      <c r="AHB67" s="16"/>
      <c r="AHC67" s="16"/>
      <c r="AHD67" s="16"/>
      <c r="AHE67" s="16"/>
      <c r="AHF67" s="16"/>
      <c r="AHG67" s="16"/>
      <c r="AHH67" s="16"/>
      <c r="AHI67" s="16"/>
      <c r="AHJ67" s="16"/>
      <c r="AHK67" s="16"/>
      <c r="AHL67" s="16"/>
      <c r="AHM67" s="16"/>
      <c r="AHN67" s="16"/>
      <c r="AHO67" s="16"/>
      <c r="AHP67" s="16"/>
      <c r="AHQ67" s="16"/>
      <c r="AHR67" s="16"/>
      <c r="AHS67" s="16"/>
      <c r="AHT67" s="16"/>
      <c r="AHU67" s="16"/>
      <c r="AHV67" s="16"/>
      <c r="AHW67" s="16"/>
      <c r="AHX67" s="16"/>
      <c r="AHY67" s="16"/>
      <c r="AHZ67" s="16"/>
      <c r="AIA67" s="16"/>
      <c r="AIB67" s="16"/>
      <c r="AIC67" s="16"/>
      <c r="AID67" s="16"/>
      <c r="AIE67" s="16"/>
      <c r="AIF67" s="16"/>
      <c r="AIG67" s="16"/>
      <c r="AIH67" s="16"/>
      <c r="AII67" s="16"/>
      <c r="AIJ67" s="16"/>
      <c r="AIK67" s="16"/>
      <c r="AIL67" s="16"/>
      <c r="AIM67" s="16"/>
      <c r="AIN67" s="16"/>
      <c r="AIO67" s="16"/>
      <c r="AIP67" s="16"/>
      <c r="AIQ67" s="16"/>
      <c r="AIR67" s="16"/>
      <c r="AIS67" s="16"/>
      <c r="AIT67" s="16"/>
      <c r="AIU67" s="16"/>
      <c r="AIV67" s="16"/>
      <c r="AIW67" s="16"/>
      <c r="AIX67" s="16"/>
      <c r="AIY67" s="16"/>
      <c r="AIZ67" s="16"/>
      <c r="AJA67" s="16"/>
      <c r="AJB67" s="16"/>
      <c r="AJC67" s="16"/>
      <c r="AJD67" s="16"/>
      <c r="AJE67" s="16"/>
      <c r="AJF67" s="16"/>
      <c r="AJG67" s="16"/>
      <c r="AJH67" s="16"/>
      <c r="AJI67" s="16"/>
      <c r="AJJ67" s="16"/>
      <c r="AJK67" s="16"/>
      <c r="AJL67" s="16"/>
      <c r="AJM67" s="16"/>
      <c r="AJN67" s="16"/>
      <c r="AJO67" s="16"/>
      <c r="AJP67" s="16"/>
      <c r="AJQ67" s="16"/>
      <c r="AJR67" s="16"/>
      <c r="AJS67" s="16"/>
      <c r="AJT67" s="16"/>
      <c r="AJU67" s="16"/>
      <c r="AJV67" s="16"/>
      <c r="AJW67" s="16"/>
      <c r="AJX67" s="16"/>
      <c r="AJY67" s="16"/>
      <c r="AJZ67" s="16"/>
      <c r="AKA67" s="16"/>
      <c r="AKB67" s="16"/>
      <c r="AKC67" s="16"/>
      <c r="AKD67" s="16"/>
      <c r="AKE67" s="16"/>
      <c r="AKF67" s="16"/>
      <c r="AKG67" s="16"/>
      <c r="AKH67" s="16"/>
      <c r="AKI67" s="16"/>
      <c r="AKJ67" s="16"/>
      <c r="AKK67" s="16"/>
      <c r="AKL67" s="16"/>
      <c r="AKM67" s="16"/>
      <c r="AKN67" s="16"/>
      <c r="AKO67" s="16"/>
      <c r="AKP67" s="16"/>
      <c r="AKQ67" s="16"/>
      <c r="AKR67" s="16"/>
      <c r="AKS67" s="16"/>
      <c r="AKT67" s="16"/>
      <c r="AKU67" s="16"/>
      <c r="AKV67" s="16"/>
      <c r="AKW67" s="16"/>
      <c r="AKX67" s="16"/>
      <c r="AKY67" s="16"/>
      <c r="AKZ67" s="16"/>
      <c r="ALA67" s="16"/>
      <c r="ALB67" s="16"/>
      <c r="ALC67" s="16"/>
      <c r="ALD67" s="16"/>
      <c r="ALE67" s="16"/>
      <c r="ALF67" s="16"/>
      <c r="ALG67" s="16"/>
      <c r="ALH67" s="16"/>
      <c r="ALI67" s="16"/>
      <c r="ALJ67" s="16"/>
      <c r="ALK67" s="16"/>
      <c r="ALL67" s="16"/>
    </row>
    <row r="68" spans="1:1000" customFormat="1" ht="12.75" x14ac:dyDescent="0.2">
      <c r="A68" s="41" t="str">
        <f ca="1">IF(_xll.TM1RPTELLEV($H$40,$H68)=0,"Root",IF(OR(_xll.ELLEV($B$10,$H68)=0,_xll.TM1RPTELLEV($H$40,$H68)+1&gt;=VALUE($L$29)),"Base","Default"))</f>
        <v>Base</v>
      </c>
      <c r="B68" s="16"/>
      <c r="C68" s="16" t="str">
        <f ca="1">_xll.DBRW($G$16,$H68,C$38)</f>
        <v>1</v>
      </c>
      <c r="D68" s="16">
        <f ca="1">_xll.DBRW($D$16,E$7,$H$33,$E$9,$H68,$D$11,$H$34,$D$38)</f>
        <v>0</v>
      </c>
      <c r="E68" s="25">
        <f ca="1">_xll.DBRW($E$16,E$7,$H$33,$E$9,$H68,$D$11,E$38,E$12,E$13)</f>
        <v>0</v>
      </c>
      <c r="F68" s="22"/>
      <c r="G68" s="89" t="str">
        <f ca="1">_xll.DBRW($G$16,$H68,G$13)&amp;IF(_xll.ELLEV($B$10,$H68)&lt;&gt;0,"",IF($D68&lt;&gt;0,"Annual",IF($E68&lt;&gt;0,"LID","")))</f>
        <v/>
      </c>
      <c r="H68" s="94" t="s">
        <v>170</v>
      </c>
      <c r="I68" s="91">
        <f ca="1">_xll.DBRW($B$16,I$7,$H$33,$D$9,$H68,$D$11,I$12,I$13)</f>
        <v>438678.83911119553</v>
      </c>
      <c r="J68" s="91">
        <f ca="1">_xll.DBRW($B$16,J$7,$H$33,$D$9,$H68,$D$11,J$12,J$13)</f>
        <v>461295.28982875001</v>
      </c>
      <c r="K68" s="91">
        <f ca="1">_xll.DBRW($B$16,K$7,$H$33,$D$9,$H68,$D$11,K$12,K$13)</f>
        <v>458739.09224362753</v>
      </c>
      <c r="L68" s="91">
        <f ca="1">_xll.DBRW($B$16,L$7,$H$33,$D$9,$H68,$D$11,L$12,L$13)</f>
        <v>510417.1271748867</v>
      </c>
      <c r="M68" s="91">
        <f ca="1">_xll.DBRW($B$16,M$7,$H$33,$D$9,$H68,$D$11,M$12,M$13)</f>
        <v>534443.3810789088</v>
      </c>
      <c r="N68" s="91">
        <f ca="1">_xll.DBRW($B$16,N$7,$H$33,$D$9,$H68,$D$11,N$12,N$13)</f>
        <v>539147.76130835386</v>
      </c>
      <c r="O68" s="91">
        <f ca="1">_xll.DBRW($B$16,O$7,$H$33,$D$9,$H68,$D$11,O$12,O$13)</f>
        <v>546894.72327094444</v>
      </c>
      <c r="P68" s="91">
        <f ca="1">_xll.DBRW($B$16,P$7,$H$33,$D$9,$H68,$D$11,P$12,P$13)</f>
        <v>556123.44491543679</v>
      </c>
      <c r="Q68" s="91">
        <f ca="1">_xll.DBRW($B$16,Q$7,$H$33,$D$9,$H68,$D$11,Q$12,Q$13)</f>
        <v>552337.28675512865</v>
      </c>
      <c r="R68" s="91">
        <f ca="1">_xll.DBRW($B$16,R$7,$H$33,$D$9,$H68,$D$11,R$12,R$13)</f>
        <v>564159.9901199236</v>
      </c>
      <c r="S68" s="91">
        <f ca="1">_xll.DBRW($B$16,S$7,$H$33,$D$9,$H68,$D$11,S$12,S$13)</f>
        <v>570620.69271931134</v>
      </c>
      <c r="T68" s="91">
        <f ca="1">_xll.DBRW($B$16,T$7,$H$33,$D$9,$H68,$D$11,T$12,T$13)</f>
        <v>580435.53478036181</v>
      </c>
      <c r="U68" s="91">
        <f ca="1">_xll.DBRW($B$16,U$7,$H$33,$D$9,$H68,$D$11,U$12,U$13)</f>
        <v>595322.0058808988</v>
      </c>
      <c r="V68" s="16"/>
      <c r="W68" s="92" t="str">
        <f ca="1">_xll.DBRW($B$16,W$7,$H$33,$D$9,$H68,$D$11,W$12,W$13)</f>
        <v>*KEY_ERR</v>
      </c>
      <c r="X68" s="93" t="e">
        <f t="shared" ca="1" si="6"/>
        <v>#VALUE!</v>
      </c>
      <c r="Y68" s="16"/>
      <c r="Z68" s="92" t="str">
        <f ca="1">_xll.DBRW($B$16,Z$7,$H$33,$D$9,$H68,$D$11,Z$12,Z$13)</f>
        <v>*KEY_ERR</v>
      </c>
      <c r="AA68" s="93" t="e">
        <f t="shared" ca="1" si="7"/>
        <v>#VALUE!</v>
      </c>
      <c r="AB68" s="16"/>
      <c r="AC68" s="111" t="str">
        <f ca="1">_xll.DBRW($B$16,AC$7,$H$33,$D$9,$H68,$D$11,AC$12,AC$13)</f>
        <v>*KEY_ERR</v>
      </c>
      <c r="AD68" s="111" t="str">
        <f ca="1">_xll.DBRW($B$16,AD$7,$H$33,$D$9,$H68,$D$11,AD$12,AD$13)</f>
        <v>*KEY_ERR</v>
      </c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6"/>
      <c r="EJ68" s="16"/>
      <c r="EK68" s="16"/>
      <c r="EL68" s="16"/>
      <c r="EM68" s="16"/>
      <c r="EN68" s="16"/>
      <c r="EO68" s="16"/>
      <c r="EP68" s="16"/>
      <c r="EQ68" s="16"/>
      <c r="ER68" s="16"/>
      <c r="ES68" s="16"/>
      <c r="ET68" s="16"/>
      <c r="EU68" s="16"/>
      <c r="EV68" s="16"/>
      <c r="EW68" s="16"/>
      <c r="EX68" s="16"/>
      <c r="EY68" s="16"/>
      <c r="EZ68" s="16"/>
      <c r="FA68" s="16"/>
      <c r="FB68" s="16"/>
      <c r="FC68" s="16"/>
      <c r="FD68" s="16"/>
      <c r="FE68" s="16"/>
      <c r="FF68" s="16"/>
      <c r="FG68" s="16"/>
      <c r="FH68" s="16"/>
      <c r="FI68" s="16"/>
      <c r="FJ68" s="16"/>
      <c r="FK68" s="16"/>
      <c r="FL68" s="16"/>
      <c r="FM68" s="16"/>
      <c r="FN68" s="16"/>
      <c r="FO68" s="16"/>
      <c r="FP68" s="16"/>
      <c r="FQ68" s="16"/>
      <c r="FR68" s="16"/>
      <c r="FS68" s="16"/>
      <c r="FT68" s="16"/>
      <c r="FU68" s="16"/>
      <c r="FV68" s="16"/>
      <c r="FW68" s="16"/>
      <c r="FX68" s="16"/>
      <c r="FY68" s="16"/>
      <c r="FZ68" s="16"/>
      <c r="GA68" s="16"/>
      <c r="GB68" s="16"/>
      <c r="GC68" s="16"/>
      <c r="GD68" s="16"/>
      <c r="GE68" s="16"/>
      <c r="GF68" s="16"/>
      <c r="GG68" s="16"/>
      <c r="GH68" s="16"/>
      <c r="GI68" s="16"/>
      <c r="GJ68" s="16"/>
      <c r="GK68" s="16"/>
      <c r="GL68" s="16"/>
      <c r="GM68" s="16"/>
      <c r="GN68" s="16"/>
      <c r="GO68" s="16"/>
      <c r="GP68" s="16"/>
      <c r="GQ68" s="16"/>
      <c r="GR68" s="16"/>
      <c r="GS68" s="16"/>
      <c r="GT68" s="16"/>
      <c r="GU68" s="16"/>
      <c r="GV68" s="16"/>
      <c r="GW68" s="16"/>
      <c r="GX68" s="16"/>
      <c r="GY68" s="16"/>
      <c r="GZ68" s="16"/>
      <c r="HA68" s="16"/>
      <c r="HB68" s="16"/>
      <c r="HC68" s="16"/>
      <c r="HD68" s="16"/>
      <c r="HE68" s="16"/>
      <c r="HF68" s="16"/>
      <c r="HG68" s="16"/>
      <c r="HH68" s="16"/>
      <c r="HI68" s="16"/>
      <c r="HJ68" s="16"/>
      <c r="HK68" s="16"/>
      <c r="HL68" s="16"/>
      <c r="HM68" s="16"/>
      <c r="HN68" s="16"/>
      <c r="HO68" s="16"/>
      <c r="HP68" s="16"/>
      <c r="HQ68" s="16"/>
      <c r="HR68" s="16"/>
      <c r="HS68" s="16"/>
      <c r="HT68" s="16"/>
      <c r="HU68" s="16"/>
      <c r="HV68" s="16"/>
      <c r="HW68" s="16"/>
      <c r="HX68" s="16"/>
      <c r="HY68" s="16"/>
      <c r="HZ68" s="16"/>
      <c r="IA68" s="16"/>
      <c r="IB68" s="16"/>
      <c r="IC68" s="16"/>
      <c r="ID68" s="16"/>
      <c r="IE68" s="16"/>
      <c r="IF68" s="16"/>
      <c r="IG68" s="16"/>
      <c r="IH68" s="16"/>
      <c r="II68" s="16"/>
      <c r="IJ68" s="16"/>
      <c r="IK68" s="16"/>
      <c r="IL68" s="16"/>
      <c r="IM68" s="16"/>
      <c r="IN68" s="16"/>
      <c r="IO68" s="16"/>
      <c r="IP68" s="16"/>
      <c r="IQ68" s="16"/>
      <c r="IR68" s="16"/>
      <c r="IS68" s="16"/>
      <c r="IT68" s="16"/>
      <c r="IU68" s="16"/>
      <c r="IV68" s="16"/>
      <c r="IW68" s="16"/>
      <c r="IX68" s="16"/>
      <c r="IY68" s="16"/>
      <c r="IZ68" s="16"/>
      <c r="JA68" s="16"/>
      <c r="JB68" s="16"/>
      <c r="JC68" s="16"/>
      <c r="JD68" s="16"/>
      <c r="JE68" s="16"/>
      <c r="JF68" s="16"/>
      <c r="JG68" s="16"/>
      <c r="JH68" s="16"/>
      <c r="JI68" s="16"/>
      <c r="JJ68" s="16"/>
      <c r="JK68" s="16"/>
      <c r="JL68" s="16"/>
      <c r="JM68" s="16"/>
      <c r="JN68" s="16"/>
      <c r="JO68" s="16"/>
      <c r="JP68" s="16"/>
      <c r="JQ68" s="16"/>
      <c r="JR68" s="16"/>
      <c r="JS68" s="16"/>
      <c r="JT68" s="16"/>
      <c r="JU68" s="16"/>
      <c r="JV68" s="16"/>
      <c r="JW68" s="16"/>
      <c r="JX68" s="16"/>
      <c r="JY68" s="16"/>
      <c r="JZ68" s="16"/>
      <c r="KA68" s="16"/>
      <c r="KB68" s="16"/>
      <c r="KC68" s="16"/>
      <c r="KD68" s="16"/>
      <c r="KE68" s="16"/>
      <c r="KF68" s="16"/>
      <c r="KG68" s="16"/>
      <c r="KH68" s="16"/>
      <c r="KI68" s="16"/>
      <c r="KJ68" s="16"/>
      <c r="KK68" s="16"/>
      <c r="KL68" s="16"/>
      <c r="KM68" s="16"/>
      <c r="KN68" s="16"/>
      <c r="KO68" s="16"/>
      <c r="KP68" s="16"/>
      <c r="KQ68" s="16"/>
      <c r="KR68" s="16"/>
      <c r="KS68" s="16"/>
      <c r="KT68" s="16"/>
      <c r="KU68" s="16"/>
      <c r="KV68" s="16"/>
      <c r="KW68" s="16"/>
      <c r="KX68" s="16"/>
      <c r="KY68" s="16"/>
      <c r="KZ68" s="16"/>
      <c r="LA68" s="16"/>
      <c r="LB68" s="16"/>
      <c r="LC68" s="16"/>
      <c r="LD68" s="16"/>
      <c r="LE68" s="16"/>
      <c r="LF68" s="16"/>
      <c r="LG68" s="16"/>
      <c r="LH68" s="16"/>
      <c r="LI68" s="16"/>
      <c r="LJ68" s="16"/>
      <c r="LK68" s="16"/>
      <c r="LL68" s="16"/>
      <c r="LM68" s="16"/>
      <c r="LN68" s="16"/>
      <c r="LO68" s="16"/>
      <c r="LP68" s="16"/>
      <c r="LQ68" s="16"/>
      <c r="LR68" s="16"/>
      <c r="LS68" s="16"/>
      <c r="LT68" s="16"/>
      <c r="LU68" s="16"/>
      <c r="LV68" s="16"/>
      <c r="LW68" s="16"/>
      <c r="LX68" s="16"/>
      <c r="LY68" s="16"/>
      <c r="LZ68" s="16"/>
      <c r="MA68" s="16"/>
      <c r="MB68" s="16"/>
      <c r="MC68" s="16"/>
      <c r="MD68" s="16"/>
      <c r="ME68" s="16"/>
      <c r="MF68" s="16"/>
      <c r="MG68" s="16"/>
      <c r="MH68" s="16"/>
      <c r="MI68" s="16"/>
      <c r="MJ68" s="16"/>
      <c r="MK68" s="16"/>
      <c r="ML68" s="16"/>
      <c r="MM68" s="16"/>
      <c r="MN68" s="16"/>
      <c r="MO68" s="16"/>
      <c r="MP68" s="16"/>
      <c r="MQ68" s="16"/>
      <c r="MR68" s="16"/>
      <c r="MS68" s="16"/>
      <c r="MT68" s="16"/>
      <c r="MU68" s="16"/>
      <c r="MV68" s="16"/>
      <c r="MW68" s="16"/>
      <c r="MX68" s="16"/>
      <c r="MY68" s="16"/>
      <c r="MZ68" s="16"/>
      <c r="NA68" s="16"/>
      <c r="NB68" s="16"/>
      <c r="NC68" s="16"/>
      <c r="ND68" s="16"/>
      <c r="NE68" s="16"/>
      <c r="NF68" s="16"/>
      <c r="NG68" s="16"/>
      <c r="NH68" s="16"/>
      <c r="NI68" s="16"/>
      <c r="NJ68" s="16"/>
      <c r="NK68" s="16"/>
      <c r="NL68" s="16"/>
      <c r="NM68" s="16"/>
      <c r="NN68" s="16"/>
      <c r="NO68" s="16"/>
      <c r="NP68" s="16"/>
      <c r="NQ68" s="16"/>
      <c r="NR68" s="16"/>
      <c r="NS68" s="16"/>
      <c r="NT68" s="16"/>
      <c r="NU68" s="16"/>
      <c r="NV68" s="16"/>
      <c r="NW68" s="16"/>
      <c r="NX68" s="16"/>
      <c r="NY68" s="16"/>
      <c r="NZ68" s="16"/>
      <c r="OA68" s="16"/>
      <c r="OB68" s="16"/>
      <c r="OC68" s="16"/>
      <c r="OD68" s="16"/>
      <c r="OE68" s="16"/>
      <c r="OF68" s="16"/>
      <c r="OG68" s="16"/>
      <c r="OH68" s="16"/>
      <c r="OI68" s="16"/>
      <c r="OJ68" s="16"/>
      <c r="OK68" s="16"/>
      <c r="OL68" s="16"/>
      <c r="OM68" s="16"/>
      <c r="ON68" s="16"/>
      <c r="OO68" s="16"/>
      <c r="OP68" s="16"/>
      <c r="OQ68" s="16"/>
      <c r="OR68" s="16"/>
      <c r="OS68" s="16"/>
      <c r="OT68" s="16"/>
      <c r="OU68" s="16"/>
      <c r="OV68" s="16"/>
      <c r="OW68" s="16"/>
      <c r="OX68" s="16"/>
      <c r="OY68" s="16"/>
      <c r="OZ68" s="16"/>
      <c r="PA68" s="16"/>
      <c r="PB68" s="16"/>
      <c r="PC68" s="16"/>
      <c r="PD68" s="16"/>
      <c r="PE68" s="16"/>
      <c r="PF68" s="16"/>
      <c r="PG68" s="16"/>
      <c r="PH68" s="16"/>
      <c r="PI68" s="16"/>
      <c r="PJ68" s="16"/>
      <c r="PK68" s="16"/>
      <c r="PL68" s="16"/>
      <c r="PM68" s="16"/>
      <c r="PN68" s="16"/>
      <c r="PO68" s="16"/>
      <c r="PP68" s="16"/>
      <c r="PQ68" s="16"/>
      <c r="PR68" s="16"/>
      <c r="PS68" s="16"/>
      <c r="PT68" s="16"/>
      <c r="PU68" s="16"/>
      <c r="PV68" s="16"/>
      <c r="PW68" s="16"/>
      <c r="PX68" s="16"/>
      <c r="PY68" s="16"/>
      <c r="PZ68" s="16"/>
      <c r="QA68" s="16"/>
      <c r="QB68" s="16"/>
      <c r="QC68" s="16"/>
      <c r="QD68" s="16"/>
      <c r="QE68" s="16"/>
      <c r="QF68" s="16"/>
      <c r="QG68" s="16"/>
      <c r="QH68" s="16"/>
      <c r="QI68" s="16"/>
      <c r="QJ68" s="16"/>
      <c r="QK68" s="16"/>
      <c r="QL68" s="16"/>
      <c r="QM68" s="16"/>
      <c r="QN68" s="16"/>
      <c r="QO68" s="16"/>
      <c r="QP68" s="16"/>
      <c r="QQ68" s="16"/>
      <c r="QR68" s="16"/>
      <c r="QS68" s="16"/>
      <c r="QT68" s="16"/>
      <c r="QU68" s="16"/>
      <c r="QV68" s="16"/>
      <c r="QW68" s="16"/>
      <c r="QX68" s="16"/>
      <c r="QY68" s="16"/>
      <c r="QZ68" s="16"/>
      <c r="RA68" s="16"/>
      <c r="RB68" s="16"/>
      <c r="RC68" s="16"/>
      <c r="RD68" s="16"/>
      <c r="RE68" s="16"/>
      <c r="RF68" s="16"/>
      <c r="RG68" s="16"/>
      <c r="RH68" s="16"/>
      <c r="RI68" s="16"/>
      <c r="RJ68" s="16"/>
      <c r="RK68" s="16"/>
      <c r="RL68" s="16"/>
      <c r="RM68" s="16"/>
      <c r="RN68" s="16"/>
      <c r="RO68" s="16"/>
      <c r="RP68" s="16"/>
      <c r="RQ68" s="16"/>
      <c r="RR68" s="16"/>
      <c r="RS68" s="16"/>
      <c r="RT68" s="16"/>
      <c r="RU68" s="16"/>
      <c r="RV68" s="16"/>
      <c r="RW68" s="16"/>
      <c r="RX68" s="16"/>
      <c r="RY68" s="16"/>
      <c r="RZ68" s="16"/>
      <c r="SA68" s="16"/>
      <c r="SB68" s="16"/>
      <c r="SC68" s="16"/>
      <c r="SD68" s="16"/>
      <c r="SE68" s="16"/>
      <c r="SF68" s="16"/>
      <c r="SG68" s="16"/>
      <c r="SH68" s="16"/>
      <c r="SI68" s="16"/>
      <c r="SJ68" s="16"/>
      <c r="SK68" s="16"/>
      <c r="SL68" s="16"/>
      <c r="SM68" s="16"/>
      <c r="SN68" s="16"/>
      <c r="SO68" s="16"/>
      <c r="SP68" s="16"/>
      <c r="SQ68" s="16"/>
      <c r="SR68" s="16"/>
      <c r="SS68" s="16"/>
      <c r="ST68" s="16"/>
      <c r="SU68" s="16"/>
      <c r="SV68" s="16"/>
      <c r="SW68" s="16"/>
      <c r="SX68" s="16"/>
      <c r="SY68" s="16"/>
      <c r="SZ68" s="16"/>
      <c r="TA68" s="16"/>
      <c r="TB68" s="16"/>
      <c r="TC68" s="16"/>
      <c r="TD68" s="16"/>
      <c r="TE68" s="16"/>
      <c r="TF68" s="16"/>
      <c r="TG68" s="16"/>
      <c r="TH68" s="16"/>
      <c r="TI68" s="16"/>
      <c r="TJ68" s="16"/>
      <c r="TK68" s="16"/>
      <c r="TL68" s="16"/>
      <c r="TM68" s="16"/>
      <c r="TN68" s="16"/>
      <c r="TO68" s="16"/>
      <c r="TP68" s="16"/>
      <c r="TQ68" s="16"/>
      <c r="TR68" s="16"/>
      <c r="TS68" s="16"/>
      <c r="TT68" s="16"/>
      <c r="TU68" s="16"/>
      <c r="TV68" s="16"/>
      <c r="TW68" s="16"/>
      <c r="TX68" s="16"/>
      <c r="TY68" s="16"/>
      <c r="TZ68" s="16"/>
      <c r="UA68" s="16"/>
      <c r="UB68" s="16"/>
      <c r="UC68" s="16"/>
      <c r="UD68" s="16"/>
      <c r="UE68" s="16"/>
      <c r="UF68" s="16"/>
      <c r="UG68" s="16"/>
      <c r="UH68" s="16"/>
      <c r="UI68" s="16"/>
      <c r="UJ68" s="16"/>
      <c r="UK68" s="16"/>
      <c r="UL68" s="16"/>
      <c r="UM68" s="16"/>
      <c r="UN68" s="16"/>
      <c r="UO68" s="16"/>
      <c r="UP68" s="16"/>
      <c r="UQ68" s="16"/>
      <c r="UR68" s="16"/>
      <c r="US68" s="16"/>
      <c r="UT68" s="16"/>
      <c r="UU68" s="16"/>
      <c r="UV68" s="16"/>
      <c r="UW68" s="16"/>
      <c r="UX68" s="16"/>
      <c r="UY68" s="16"/>
      <c r="UZ68" s="16"/>
      <c r="VA68" s="16"/>
      <c r="VB68" s="16"/>
      <c r="VC68" s="16"/>
      <c r="VD68" s="16"/>
      <c r="VE68" s="16"/>
      <c r="VF68" s="16"/>
      <c r="VG68" s="16"/>
      <c r="VH68" s="16"/>
      <c r="VI68" s="16"/>
      <c r="VJ68" s="16"/>
      <c r="VK68" s="16"/>
      <c r="VL68" s="16"/>
      <c r="VM68" s="16"/>
      <c r="VN68" s="16"/>
      <c r="VO68" s="16"/>
      <c r="VP68" s="16"/>
      <c r="VQ68" s="16"/>
      <c r="VR68" s="16"/>
      <c r="VS68" s="16"/>
      <c r="VT68" s="16"/>
      <c r="VU68" s="16"/>
      <c r="VV68" s="16"/>
      <c r="VW68" s="16"/>
      <c r="VX68" s="16"/>
      <c r="VY68" s="16"/>
      <c r="VZ68" s="16"/>
      <c r="WA68" s="16"/>
      <c r="WB68" s="16"/>
      <c r="WC68" s="16"/>
      <c r="WD68" s="16"/>
      <c r="WE68" s="16"/>
      <c r="WF68" s="16"/>
      <c r="WG68" s="16"/>
      <c r="WH68" s="16"/>
      <c r="WI68" s="16"/>
      <c r="WJ68" s="16"/>
      <c r="WK68" s="16"/>
      <c r="WL68" s="16"/>
      <c r="WM68" s="16"/>
      <c r="WN68" s="16"/>
      <c r="WO68" s="16"/>
      <c r="WP68" s="16"/>
      <c r="WQ68" s="16"/>
      <c r="WR68" s="16"/>
      <c r="WS68" s="16"/>
      <c r="WT68" s="16"/>
      <c r="WU68" s="16"/>
      <c r="WV68" s="16"/>
      <c r="WW68" s="16"/>
      <c r="WX68" s="16"/>
      <c r="WY68" s="16"/>
      <c r="WZ68" s="16"/>
      <c r="XA68" s="16"/>
      <c r="XB68" s="16"/>
      <c r="XC68" s="16"/>
      <c r="XD68" s="16"/>
      <c r="XE68" s="16"/>
      <c r="XF68" s="16"/>
      <c r="XG68" s="16"/>
      <c r="XH68" s="16"/>
      <c r="XI68" s="16"/>
      <c r="XJ68" s="16"/>
      <c r="XK68" s="16"/>
      <c r="XL68" s="16"/>
      <c r="XM68" s="16"/>
      <c r="XN68" s="16"/>
      <c r="XO68" s="16"/>
      <c r="XP68" s="16"/>
      <c r="XQ68" s="16"/>
      <c r="XR68" s="16"/>
      <c r="XS68" s="16"/>
      <c r="XT68" s="16"/>
      <c r="XU68" s="16"/>
      <c r="XV68" s="16"/>
      <c r="XW68" s="16"/>
      <c r="XX68" s="16"/>
      <c r="XY68" s="16"/>
      <c r="XZ68" s="16"/>
      <c r="YA68" s="16"/>
      <c r="YB68" s="16"/>
      <c r="YC68" s="16"/>
      <c r="YD68" s="16"/>
      <c r="YE68" s="16"/>
      <c r="YF68" s="16"/>
      <c r="YG68" s="16"/>
      <c r="YH68" s="16"/>
      <c r="YI68" s="16"/>
      <c r="YJ68" s="16"/>
      <c r="YK68" s="16"/>
      <c r="YL68" s="16"/>
      <c r="YM68" s="16"/>
      <c r="YN68" s="16"/>
      <c r="YO68" s="16"/>
      <c r="YP68" s="16"/>
      <c r="YQ68" s="16"/>
      <c r="YR68" s="16"/>
      <c r="YS68" s="16"/>
      <c r="YT68" s="16"/>
      <c r="YU68" s="16"/>
      <c r="YV68" s="16"/>
      <c r="YW68" s="16"/>
      <c r="YX68" s="16"/>
      <c r="YY68" s="16"/>
      <c r="YZ68" s="16"/>
      <c r="ZA68" s="16"/>
      <c r="ZB68" s="16"/>
      <c r="ZC68" s="16"/>
      <c r="ZD68" s="16"/>
      <c r="ZE68" s="16"/>
      <c r="ZF68" s="16"/>
      <c r="ZG68" s="16"/>
      <c r="ZH68" s="16"/>
      <c r="ZI68" s="16"/>
      <c r="ZJ68" s="16"/>
      <c r="ZK68" s="16"/>
      <c r="ZL68" s="16"/>
      <c r="ZM68" s="16"/>
      <c r="ZN68" s="16"/>
      <c r="ZO68" s="16"/>
      <c r="ZP68" s="16"/>
      <c r="ZQ68" s="16"/>
      <c r="ZR68" s="16"/>
      <c r="ZS68" s="16"/>
      <c r="ZT68" s="16"/>
      <c r="ZU68" s="16"/>
      <c r="ZV68" s="16"/>
      <c r="ZW68" s="16"/>
      <c r="ZX68" s="16"/>
      <c r="ZY68" s="16"/>
      <c r="ZZ68" s="16"/>
      <c r="AAA68" s="16"/>
      <c r="AAB68" s="16"/>
      <c r="AAC68" s="16"/>
      <c r="AAD68" s="16"/>
      <c r="AAE68" s="16"/>
      <c r="AAF68" s="16"/>
      <c r="AAG68" s="16"/>
      <c r="AAH68" s="16"/>
      <c r="AAI68" s="16"/>
      <c r="AAJ68" s="16"/>
      <c r="AAK68" s="16"/>
      <c r="AAL68" s="16"/>
      <c r="AAM68" s="16"/>
      <c r="AAN68" s="16"/>
      <c r="AAO68" s="16"/>
      <c r="AAP68" s="16"/>
      <c r="AAQ68" s="16"/>
      <c r="AAR68" s="16"/>
      <c r="AAS68" s="16"/>
      <c r="AAT68" s="16"/>
      <c r="AAU68" s="16"/>
      <c r="AAV68" s="16"/>
      <c r="AAW68" s="16"/>
      <c r="AAX68" s="16"/>
      <c r="AAY68" s="16"/>
      <c r="AAZ68" s="16"/>
      <c r="ABA68" s="16"/>
      <c r="ABB68" s="16"/>
      <c r="ABC68" s="16"/>
      <c r="ABD68" s="16"/>
      <c r="ABE68" s="16"/>
      <c r="ABF68" s="16"/>
      <c r="ABG68" s="16"/>
      <c r="ABH68" s="16"/>
      <c r="ABI68" s="16"/>
      <c r="ABJ68" s="16"/>
      <c r="ABK68" s="16"/>
      <c r="ABL68" s="16"/>
      <c r="ABM68" s="16"/>
      <c r="ABN68" s="16"/>
      <c r="ABO68" s="16"/>
      <c r="ABP68" s="16"/>
      <c r="ABQ68" s="16"/>
      <c r="ABR68" s="16"/>
      <c r="ABS68" s="16"/>
      <c r="ABT68" s="16"/>
      <c r="ABU68" s="16"/>
      <c r="ABV68" s="16"/>
      <c r="ABW68" s="16"/>
      <c r="ABX68" s="16"/>
      <c r="ABY68" s="16"/>
      <c r="ABZ68" s="16"/>
      <c r="ACA68" s="16"/>
      <c r="ACB68" s="16"/>
      <c r="ACC68" s="16"/>
      <c r="ACD68" s="16"/>
      <c r="ACE68" s="16"/>
      <c r="ACF68" s="16"/>
      <c r="ACG68" s="16"/>
      <c r="ACH68" s="16"/>
      <c r="ACI68" s="16"/>
      <c r="ACJ68" s="16"/>
      <c r="ACK68" s="16"/>
      <c r="ACL68" s="16"/>
      <c r="ACM68" s="16"/>
      <c r="ACN68" s="16"/>
      <c r="ACO68" s="16"/>
      <c r="ACP68" s="16"/>
      <c r="ACQ68" s="16"/>
      <c r="ACR68" s="16"/>
      <c r="ACS68" s="16"/>
      <c r="ACT68" s="16"/>
      <c r="ACU68" s="16"/>
      <c r="ACV68" s="16"/>
      <c r="ACW68" s="16"/>
      <c r="ACX68" s="16"/>
      <c r="ACY68" s="16"/>
      <c r="ACZ68" s="16"/>
      <c r="ADA68" s="16"/>
      <c r="ADB68" s="16"/>
      <c r="ADC68" s="16"/>
      <c r="ADD68" s="16"/>
      <c r="ADE68" s="16"/>
      <c r="ADF68" s="16"/>
      <c r="ADG68" s="16"/>
      <c r="ADH68" s="16"/>
      <c r="ADI68" s="16"/>
      <c r="ADJ68" s="16"/>
      <c r="ADK68" s="16"/>
      <c r="ADL68" s="16"/>
      <c r="ADM68" s="16"/>
      <c r="ADN68" s="16"/>
      <c r="ADO68" s="16"/>
      <c r="ADP68" s="16"/>
      <c r="ADQ68" s="16"/>
      <c r="ADR68" s="16"/>
      <c r="ADS68" s="16"/>
      <c r="ADT68" s="16"/>
      <c r="ADU68" s="16"/>
      <c r="ADV68" s="16"/>
      <c r="ADW68" s="16"/>
      <c r="ADX68" s="16"/>
      <c r="ADY68" s="16"/>
      <c r="ADZ68" s="16"/>
      <c r="AEA68" s="16"/>
      <c r="AEB68" s="16"/>
      <c r="AEC68" s="16"/>
      <c r="AED68" s="16"/>
      <c r="AEE68" s="16"/>
      <c r="AEF68" s="16"/>
      <c r="AEG68" s="16"/>
      <c r="AEH68" s="16"/>
      <c r="AEI68" s="16"/>
      <c r="AEJ68" s="16"/>
      <c r="AEK68" s="16"/>
      <c r="AEL68" s="16"/>
      <c r="AEM68" s="16"/>
      <c r="AEN68" s="16"/>
      <c r="AEO68" s="16"/>
      <c r="AEP68" s="16"/>
      <c r="AEQ68" s="16"/>
      <c r="AER68" s="16"/>
      <c r="AES68" s="16"/>
      <c r="AET68" s="16"/>
      <c r="AEU68" s="16"/>
      <c r="AEV68" s="16"/>
      <c r="AEW68" s="16"/>
      <c r="AEX68" s="16"/>
      <c r="AEY68" s="16"/>
      <c r="AEZ68" s="16"/>
      <c r="AFA68" s="16"/>
      <c r="AFB68" s="16"/>
      <c r="AFC68" s="16"/>
      <c r="AFD68" s="16"/>
      <c r="AFE68" s="16"/>
      <c r="AFF68" s="16"/>
      <c r="AFG68" s="16"/>
      <c r="AFH68" s="16"/>
      <c r="AFI68" s="16"/>
      <c r="AFJ68" s="16"/>
      <c r="AFK68" s="16"/>
      <c r="AFL68" s="16"/>
      <c r="AFM68" s="16"/>
      <c r="AFN68" s="16"/>
      <c r="AFO68" s="16"/>
      <c r="AFP68" s="16"/>
      <c r="AFQ68" s="16"/>
      <c r="AFR68" s="16"/>
      <c r="AFS68" s="16"/>
      <c r="AFT68" s="16"/>
      <c r="AFU68" s="16"/>
      <c r="AFV68" s="16"/>
      <c r="AFW68" s="16"/>
      <c r="AFX68" s="16"/>
      <c r="AFY68" s="16"/>
      <c r="AFZ68" s="16"/>
      <c r="AGA68" s="16"/>
      <c r="AGB68" s="16"/>
      <c r="AGC68" s="16"/>
      <c r="AGD68" s="16"/>
      <c r="AGE68" s="16"/>
      <c r="AGF68" s="16"/>
      <c r="AGG68" s="16"/>
      <c r="AGH68" s="16"/>
      <c r="AGI68" s="16"/>
      <c r="AGJ68" s="16"/>
      <c r="AGK68" s="16"/>
      <c r="AGL68" s="16"/>
      <c r="AGM68" s="16"/>
      <c r="AGN68" s="16"/>
      <c r="AGO68" s="16"/>
      <c r="AGP68" s="16"/>
      <c r="AGQ68" s="16"/>
      <c r="AGR68" s="16"/>
      <c r="AGS68" s="16"/>
      <c r="AGT68" s="16"/>
      <c r="AGU68" s="16"/>
      <c r="AGV68" s="16"/>
      <c r="AGW68" s="16"/>
      <c r="AGX68" s="16"/>
      <c r="AGY68" s="16"/>
      <c r="AGZ68" s="16"/>
      <c r="AHA68" s="16"/>
      <c r="AHB68" s="16"/>
      <c r="AHC68" s="16"/>
      <c r="AHD68" s="16"/>
      <c r="AHE68" s="16"/>
      <c r="AHF68" s="16"/>
      <c r="AHG68" s="16"/>
      <c r="AHH68" s="16"/>
      <c r="AHI68" s="16"/>
      <c r="AHJ68" s="16"/>
      <c r="AHK68" s="16"/>
      <c r="AHL68" s="16"/>
      <c r="AHM68" s="16"/>
      <c r="AHN68" s="16"/>
      <c r="AHO68" s="16"/>
      <c r="AHP68" s="16"/>
      <c r="AHQ68" s="16"/>
      <c r="AHR68" s="16"/>
      <c r="AHS68" s="16"/>
      <c r="AHT68" s="16"/>
      <c r="AHU68" s="16"/>
      <c r="AHV68" s="16"/>
      <c r="AHW68" s="16"/>
      <c r="AHX68" s="16"/>
      <c r="AHY68" s="16"/>
      <c r="AHZ68" s="16"/>
      <c r="AIA68" s="16"/>
      <c r="AIB68" s="16"/>
      <c r="AIC68" s="16"/>
      <c r="AID68" s="16"/>
      <c r="AIE68" s="16"/>
      <c r="AIF68" s="16"/>
      <c r="AIG68" s="16"/>
      <c r="AIH68" s="16"/>
      <c r="AII68" s="16"/>
      <c r="AIJ68" s="16"/>
      <c r="AIK68" s="16"/>
      <c r="AIL68" s="16"/>
      <c r="AIM68" s="16"/>
      <c r="AIN68" s="16"/>
      <c r="AIO68" s="16"/>
      <c r="AIP68" s="16"/>
      <c r="AIQ68" s="16"/>
      <c r="AIR68" s="16"/>
      <c r="AIS68" s="16"/>
      <c r="AIT68" s="16"/>
      <c r="AIU68" s="16"/>
      <c r="AIV68" s="16"/>
      <c r="AIW68" s="16"/>
      <c r="AIX68" s="16"/>
      <c r="AIY68" s="16"/>
      <c r="AIZ68" s="16"/>
      <c r="AJA68" s="16"/>
      <c r="AJB68" s="16"/>
      <c r="AJC68" s="16"/>
      <c r="AJD68" s="16"/>
      <c r="AJE68" s="16"/>
      <c r="AJF68" s="16"/>
      <c r="AJG68" s="16"/>
      <c r="AJH68" s="16"/>
      <c r="AJI68" s="16"/>
      <c r="AJJ68" s="16"/>
      <c r="AJK68" s="16"/>
      <c r="AJL68" s="16"/>
      <c r="AJM68" s="16"/>
      <c r="AJN68" s="16"/>
      <c r="AJO68" s="16"/>
      <c r="AJP68" s="16"/>
      <c r="AJQ68" s="16"/>
      <c r="AJR68" s="16"/>
      <c r="AJS68" s="16"/>
      <c r="AJT68" s="16"/>
      <c r="AJU68" s="16"/>
      <c r="AJV68" s="16"/>
      <c r="AJW68" s="16"/>
      <c r="AJX68" s="16"/>
      <c r="AJY68" s="16"/>
      <c r="AJZ68" s="16"/>
      <c r="AKA68" s="16"/>
      <c r="AKB68" s="16"/>
      <c r="AKC68" s="16"/>
      <c r="AKD68" s="16"/>
      <c r="AKE68" s="16"/>
      <c r="AKF68" s="16"/>
      <c r="AKG68" s="16"/>
      <c r="AKH68" s="16"/>
      <c r="AKI68" s="16"/>
      <c r="AKJ68" s="16"/>
      <c r="AKK68" s="16"/>
      <c r="AKL68" s="16"/>
      <c r="AKM68" s="16"/>
      <c r="AKN68" s="16"/>
      <c r="AKO68" s="16"/>
      <c r="AKP68" s="16"/>
      <c r="AKQ68" s="16"/>
      <c r="AKR68" s="16"/>
      <c r="AKS68" s="16"/>
      <c r="AKT68" s="16"/>
      <c r="AKU68" s="16"/>
      <c r="AKV68" s="16"/>
      <c r="AKW68" s="16"/>
      <c r="AKX68" s="16"/>
      <c r="AKY68" s="16"/>
      <c r="AKZ68" s="16"/>
      <c r="ALA68" s="16"/>
      <c r="ALB68" s="16"/>
      <c r="ALC68" s="16"/>
      <c r="ALD68" s="16"/>
      <c r="ALE68" s="16"/>
      <c r="ALF68" s="16"/>
      <c r="ALG68" s="16"/>
      <c r="ALH68" s="16"/>
      <c r="ALI68" s="16"/>
      <c r="ALJ68" s="16"/>
      <c r="ALK68" s="16"/>
      <c r="ALL68" s="16"/>
    </row>
    <row r="69" spans="1:1000" customFormat="1" ht="12.75" x14ac:dyDescent="0.2">
      <c r="A69" s="41" t="str">
        <f ca="1">IF(_xll.TM1RPTELLEV($H$40,$H69)=0,"Root",IF(OR(_xll.ELLEV($B$10,$H69)=0,_xll.TM1RPTELLEV($H$40,$H69)+1&gt;=VALUE($L$29)),"Base","Default"))</f>
        <v>Default</v>
      </c>
      <c r="B69" s="16"/>
      <c r="C69" s="16" t="str">
        <f ca="1">_xll.DBRW($G$16,$H69,C$38)</f>
        <v>1</v>
      </c>
      <c r="D69" s="16">
        <f ca="1">_xll.DBRW($D$16,E$7,$H$33,$E$9,$H69,$D$11,$H$34,$D$38)</f>
        <v>0</v>
      </c>
      <c r="E69" s="25">
        <f ca="1">_xll.DBRW($E$16,E$7,$H$33,$E$9,$H69,$D$11,E$38,E$12,E$13)</f>
        <v>0</v>
      </c>
      <c r="F69" s="22"/>
      <c r="G69" s="44" t="str">
        <f ca="1">_xll.DBRW($G$16,$H69,G$13)&amp;IF(_xll.ELLEV($B$10,$H69)&lt;&gt;0,"",IF($D69&lt;&gt;0,"Annual",IF($E69&lt;&gt;0,"LID","")))</f>
        <v/>
      </c>
      <c r="H69" s="114" t="s">
        <v>171</v>
      </c>
      <c r="I69" s="46">
        <f ca="1">_xll.DBRW($B$16,I$7,$H$33,$D$9,$H69,$D$11,I$12,I$13)</f>
        <v>513272.44198016747</v>
      </c>
      <c r="J69" s="46">
        <f ca="1">_xll.DBRW($B$16,J$7,$H$33,$D$9,$H69,$D$11,J$12,J$13)</f>
        <v>539401.71442192944</v>
      </c>
      <c r="K69" s="46">
        <f ca="1">_xll.DBRW($B$16,K$7,$H$33,$D$9,$H69,$D$11,K$12,K$13)</f>
        <v>537810.30800254387</v>
      </c>
      <c r="L69" s="46">
        <f ca="1">_xll.DBRW($B$16,L$7,$H$33,$D$9,$H69,$D$11,L$12,L$13)</f>
        <v>599136.44373140065</v>
      </c>
      <c r="M69" s="46">
        <f ca="1">_xll.DBRW($B$16,M$7,$H$33,$D$9,$H69,$D$11,M$12,M$13)</f>
        <v>627453.44506132125</v>
      </c>
      <c r="N69" s="46">
        <f ca="1">_xll.DBRW($B$16,N$7,$H$33,$D$9,$H69,$D$11,N$12,N$13)</f>
        <v>632188.37751621532</v>
      </c>
      <c r="O69" s="46">
        <f ca="1">_xll.DBRW($B$16,O$7,$H$33,$D$9,$H69,$D$11,O$12,O$13)</f>
        <v>642085.91479154874</v>
      </c>
      <c r="P69" s="46">
        <f ca="1">_xll.DBRW($B$16,P$7,$H$33,$D$9,$H69,$D$11,P$12,P$13)</f>
        <v>652748.05560000718</v>
      </c>
      <c r="Q69" s="46">
        <f ca="1">_xll.DBRW($B$16,Q$7,$H$33,$D$9,$H69,$D$11,Q$12,Q$13)</f>
        <v>650390.91527713393</v>
      </c>
      <c r="R69" s="46">
        <f ca="1">_xll.DBRW($B$16,R$7,$H$33,$D$9,$H69,$D$11,R$12,R$13)</f>
        <v>664420.87427607528</v>
      </c>
      <c r="S69" s="46">
        <f ca="1">_xll.DBRW($B$16,S$7,$H$33,$D$9,$H69,$D$11,S$12,S$13)</f>
        <v>672035.36652400985</v>
      </c>
      <c r="T69" s="46">
        <f ca="1">_xll.DBRW($B$16,T$7,$H$33,$D$9,$H69,$D$11,T$12,T$13)</f>
        <v>679232.90217552835</v>
      </c>
      <c r="U69" s="46">
        <f ca="1">_xll.DBRW($B$16,U$7,$H$33,$D$9,$H69,$D$11,U$12,U$13)</f>
        <v>694460.72355027893</v>
      </c>
      <c r="V69" s="16"/>
      <c r="W69" s="46" t="str">
        <f ca="1">_xll.DBRW($B$16,W$7,$H$33,$D$9,$H69,$D$11,W$12,W$13)</f>
        <v>*KEY_ERR</v>
      </c>
      <c r="X69" s="99" t="e">
        <f t="shared" ca="1" si="6"/>
        <v>#VALUE!</v>
      </c>
      <c r="Y69" s="16"/>
      <c r="Z69" s="46" t="str">
        <f ca="1">_xll.DBRW($B$16,Z$7,$H$33,$D$9,$H69,$D$11,Z$12,Z$13)</f>
        <v>*KEY_ERR</v>
      </c>
      <c r="AA69" s="99" t="e">
        <f t="shared" ca="1" si="7"/>
        <v>#VALUE!</v>
      </c>
      <c r="AB69" s="16"/>
      <c r="AC69" s="109" t="str">
        <f ca="1">_xll.DBRW($B$16,AC$7,$H$33,$D$9,$H69,$D$11,AC$12,AC$13)</f>
        <v>*KEY_ERR</v>
      </c>
      <c r="AD69" s="109" t="str">
        <f ca="1">_xll.DBRW($B$16,AD$7,$H$33,$D$9,$H69,$D$11,AD$12,AD$13)</f>
        <v>*KEY_ERR</v>
      </c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  <c r="IP69" s="16"/>
      <c r="IQ69" s="16"/>
      <c r="IR69" s="16"/>
      <c r="IS69" s="16"/>
      <c r="IT69" s="16"/>
      <c r="IU69" s="16"/>
      <c r="IV69" s="16"/>
      <c r="IW69" s="16"/>
      <c r="IX69" s="16"/>
      <c r="IY69" s="16"/>
      <c r="IZ69" s="16"/>
      <c r="JA69" s="16"/>
      <c r="JB69" s="16"/>
      <c r="JC69" s="16"/>
      <c r="JD69" s="16"/>
      <c r="JE69" s="16"/>
      <c r="JF69" s="16"/>
      <c r="JG69" s="16"/>
      <c r="JH69" s="16"/>
      <c r="JI69" s="16"/>
      <c r="JJ69" s="16"/>
      <c r="JK69" s="16"/>
      <c r="JL69" s="16"/>
      <c r="JM69" s="16"/>
      <c r="JN69" s="16"/>
      <c r="JO69" s="16"/>
      <c r="JP69" s="16"/>
      <c r="JQ69" s="16"/>
      <c r="JR69" s="16"/>
      <c r="JS69" s="16"/>
      <c r="JT69" s="16"/>
      <c r="JU69" s="16"/>
      <c r="JV69" s="16"/>
      <c r="JW69" s="16"/>
      <c r="JX69" s="16"/>
      <c r="JY69" s="16"/>
      <c r="JZ69" s="16"/>
      <c r="KA69" s="16"/>
      <c r="KB69" s="16"/>
      <c r="KC69" s="16"/>
      <c r="KD69" s="16"/>
      <c r="KE69" s="16"/>
      <c r="KF69" s="16"/>
      <c r="KG69" s="16"/>
      <c r="KH69" s="16"/>
      <c r="KI69" s="16"/>
      <c r="KJ69" s="16"/>
      <c r="KK69" s="16"/>
      <c r="KL69" s="16"/>
      <c r="KM69" s="16"/>
      <c r="KN69" s="16"/>
      <c r="KO69" s="16"/>
      <c r="KP69" s="16"/>
      <c r="KQ69" s="16"/>
      <c r="KR69" s="16"/>
      <c r="KS69" s="16"/>
      <c r="KT69" s="16"/>
      <c r="KU69" s="16"/>
      <c r="KV69" s="16"/>
      <c r="KW69" s="16"/>
      <c r="KX69" s="16"/>
      <c r="KY69" s="16"/>
      <c r="KZ69" s="16"/>
      <c r="LA69" s="16"/>
      <c r="LB69" s="16"/>
      <c r="LC69" s="16"/>
      <c r="LD69" s="16"/>
      <c r="LE69" s="16"/>
      <c r="LF69" s="16"/>
      <c r="LG69" s="16"/>
      <c r="LH69" s="16"/>
      <c r="LI69" s="16"/>
      <c r="LJ69" s="16"/>
      <c r="LK69" s="16"/>
      <c r="LL69" s="16"/>
      <c r="LM69" s="16"/>
      <c r="LN69" s="16"/>
      <c r="LO69" s="16"/>
      <c r="LP69" s="16"/>
      <c r="LQ69" s="16"/>
      <c r="LR69" s="16"/>
      <c r="LS69" s="16"/>
      <c r="LT69" s="16"/>
      <c r="LU69" s="16"/>
      <c r="LV69" s="16"/>
      <c r="LW69" s="16"/>
      <c r="LX69" s="16"/>
      <c r="LY69" s="16"/>
      <c r="LZ69" s="16"/>
      <c r="MA69" s="16"/>
      <c r="MB69" s="16"/>
      <c r="MC69" s="16"/>
      <c r="MD69" s="16"/>
      <c r="ME69" s="16"/>
      <c r="MF69" s="16"/>
      <c r="MG69" s="16"/>
      <c r="MH69" s="16"/>
      <c r="MI69" s="16"/>
      <c r="MJ69" s="16"/>
      <c r="MK69" s="16"/>
      <c r="ML69" s="16"/>
      <c r="MM69" s="16"/>
      <c r="MN69" s="16"/>
      <c r="MO69" s="16"/>
      <c r="MP69" s="16"/>
      <c r="MQ69" s="16"/>
      <c r="MR69" s="16"/>
      <c r="MS69" s="16"/>
      <c r="MT69" s="16"/>
      <c r="MU69" s="16"/>
      <c r="MV69" s="16"/>
      <c r="MW69" s="16"/>
      <c r="MX69" s="16"/>
      <c r="MY69" s="16"/>
      <c r="MZ69" s="16"/>
      <c r="NA69" s="16"/>
      <c r="NB69" s="16"/>
      <c r="NC69" s="16"/>
      <c r="ND69" s="16"/>
      <c r="NE69" s="16"/>
      <c r="NF69" s="16"/>
      <c r="NG69" s="16"/>
      <c r="NH69" s="16"/>
      <c r="NI69" s="16"/>
      <c r="NJ69" s="16"/>
      <c r="NK69" s="16"/>
      <c r="NL69" s="16"/>
      <c r="NM69" s="16"/>
      <c r="NN69" s="16"/>
      <c r="NO69" s="16"/>
      <c r="NP69" s="16"/>
      <c r="NQ69" s="16"/>
      <c r="NR69" s="16"/>
      <c r="NS69" s="16"/>
      <c r="NT69" s="16"/>
      <c r="NU69" s="16"/>
      <c r="NV69" s="16"/>
      <c r="NW69" s="16"/>
      <c r="NX69" s="16"/>
      <c r="NY69" s="16"/>
      <c r="NZ69" s="16"/>
      <c r="OA69" s="16"/>
      <c r="OB69" s="16"/>
      <c r="OC69" s="16"/>
      <c r="OD69" s="16"/>
      <c r="OE69" s="16"/>
      <c r="OF69" s="16"/>
      <c r="OG69" s="16"/>
      <c r="OH69" s="16"/>
      <c r="OI69" s="16"/>
      <c r="OJ69" s="16"/>
      <c r="OK69" s="16"/>
      <c r="OL69" s="16"/>
      <c r="OM69" s="16"/>
      <c r="ON69" s="16"/>
      <c r="OO69" s="16"/>
      <c r="OP69" s="16"/>
      <c r="OQ69" s="16"/>
      <c r="OR69" s="16"/>
      <c r="OS69" s="16"/>
      <c r="OT69" s="16"/>
      <c r="OU69" s="16"/>
      <c r="OV69" s="16"/>
      <c r="OW69" s="16"/>
      <c r="OX69" s="16"/>
      <c r="OY69" s="16"/>
      <c r="OZ69" s="16"/>
      <c r="PA69" s="16"/>
      <c r="PB69" s="16"/>
      <c r="PC69" s="16"/>
      <c r="PD69" s="16"/>
      <c r="PE69" s="16"/>
      <c r="PF69" s="16"/>
      <c r="PG69" s="16"/>
      <c r="PH69" s="16"/>
      <c r="PI69" s="16"/>
      <c r="PJ69" s="16"/>
      <c r="PK69" s="16"/>
      <c r="PL69" s="16"/>
      <c r="PM69" s="16"/>
      <c r="PN69" s="16"/>
      <c r="PO69" s="16"/>
      <c r="PP69" s="16"/>
      <c r="PQ69" s="16"/>
      <c r="PR69" s="16"/>
      <c r="PS69" s="16"/>
      <c r="PT69" s="16"/>
      <c r="PU69" s="16"/>
      <c r="PV69" s="16"/>
      <c r="PW69" s="16"/>
      <c r="PX69" s="16"/>
      <c r="PY69" s="16"/>
      <c r="PZ69" s="16"/>
      <c r="QA69" s="16"/>
      <c r="QB69" s="16"/>
      <c r="QC69" s="16"/>
      <c r="QD69" s="16"/>
      <c r="QE69" s="16"/>
      <c r="QF69" s="16"/>
      <c r="QG69" s="16"/>
      <c r="QH69" s="16"/>
      <c r="QI69" s="16"/>
      <c r="QJ69" s="16"/>
      <c r="QK69" s="16"/>
      <c r="QL69" s="16"/>
      <c r="QM69" s="16"/>
      <c r="QN69" s="16"/>
      <c r="QO69" s="16"/>
      <c r="QP69" s="16"/>
      <c r="QQ69" s="16"/>
      <c r="QR69" s="16"/>
      <c r="QS69" s="16"/>
      <c r="QT69" s="16"/>
      <c r="QU69" s="16"/>
      <c r="QV69" s="16"/>
      <c r="QW69" s="16"/>
      <c r="QX69" s="16"/>
      <c r="QY69" s="16"/>
      <c r="QZ69" s="16"/>
      <c r="RA69" s="16"/>
      <c r="RB69" s="16"/>
      <c r="RC69" s="16"/>
      <c r="RD69" s="16"/>
      <c r="RE69" s="16"/>
      <c r="RF69" s="16"/>
      <c r="RG69" s="16"/>
      <c r="RH69" s="16"/>
      <c r="RI69" s="16"/>
      <c r="RJ69" s="16"/>
      <c r="RK69" s="16"/>
      <c r="RL69" s="16"/>
      <c r="RM69" s="16"/>
      <c r="RN69" s="16"/>
      <c r="RO69" s="16"/>
      <c r="RP69" s="16"/>
      <c r="RQ69" s="16"/>
      <c r="RR69" s="16"/>
      <c r="RS69" s="16"/>
      <c r="RT69" s="16"/>
      <c r="RU69" s="16"/>
      <c r="RV69" s="16"/>
      <c r="RW69" s="16"/>
      <c r="RX69" s="16"/>
      <c r="RY69" s="16"/>
      <c r="RZ69" s="16"/>
      <c r="SA69" s="16"/>
      <c r="SB69" s="16"/>
      <c r="SC69" s="16"/>
      <c r="SD69" s="16"/>
      <c r="SE69" s="16"/>
      <c r="SF69" s="16"/>
      <c r="SG69" s="16"/>
      <c r="SH69" s="16"/>
      <c r="SI69" s="16"/>
      <c r="SJ69" s="16"/>
      <c r="SK69" s="16"/>
      <c r="SL69" s="16"/>
      <c r="SM69" s="16"/>
      <c r="SN69" s="16"/>
      <c r="SO69" s="16"/>
      <c r="SP69" s="16"/>
      <c r="SQ69" s="16"/>
      <c r="SR69" s="16"/>
      <c r="SS69" s="16"/>
      <c r="ST69" s="16"/>
      <c r="SU69" s="16"/>
      <c r="SV69" s="16"/>
      <c r="SW69" s="16"/>
      <c r="SX69" s="16"/>
      <c r="SY69" s="16"/>
      <c r="SZ69" s="16"/>
      <c r="TA69" s="16"/>
      <c r="TB69" s="16"/>
      <c r="TC69" s="16"/>
      <c r="TD69" s="16"/>
      <c r="TE69" s="16"/>
      <c r="TF69" s="16"/>
      <c r="TG69" s="16"/>
      <c r="TH69" s="16"/>
      <c r="TI69" s="16"/>
      <c r="TJ69" s="16"/>
      <c r="TK69" s="16"/>
      <c r="TL69" s="16"/>
      <c r="TM69" s="16"/>
      <c r="TN69" s="16"/>
      <c r="TO69" s="16"/>
      <c r="TP69" s="16"/>
      <c r="TQ69" s="16"/>
      <c r="TR69" s="16"/>
      <c r="TS69" s="16"/>
      <c r="TT69" s="16"/>
      <c r="TU69" s="16"/>
      <c r="TV69" s="16"/>
      <c r="TW69" s="16"/>
      <c r="TX69" s="16"/>
      <c r="TY69" s="16"/>
      <c r="TZ69" s="16"/>
      <c r="UA69" s="16"/>
      <c r="UB69" s="16"/>
      <c r="UC69" s="16"/>
      <c r="UD69" s="16"/>
      <c r="UE69" s="16"/>
      <c r="UF69" s="16"/>
      <c r="UG69" s="16"/>
      <c r="UH69" s="16"/>
      <c r="UI69" s="16"/>
      <c r="UJ69" s="16"/>
      <c r="UK69" s="16"/>
      <c r="UL69" s="16"/>
      <c r="UM69" s="16"/>
      <c r="UN69" s="16"/>
      <c r="UO69" s="16"/>
      <c r="UP69" s="16"/>
      <c r="UQ69" s="16"/>
      <c r="UR69" s="16"/>
      <c r="US69" s="16"/>
      <c r="UT69" s="16"/>
      <c r="UU69" s="16"/>
      <c r="UV69" s="16"/>
      <c r="UW69" s="16"/>
      <c r="UX69" s="16"/>
      <c r="UY69" s="16"/>
      <c r="UZ69" s="16"/>
      <c r="VA69" s="16"/>
      <c r="VB69" s="16"/>
      <c r="VC69" s="16"/>
      <c r="VD69" s="16"/>
      <c r="VE69" s="16"/>
      <c r="VF69" s="16"/>
      <c r="VG69" s="16"/>
      <c r="VH69" s="16"/>
      <c r="VI69" s="16"/>
      <c r="VJ69" s="16"/>
      <c r="VK69" s="16"/>
      <c r="VL69" s="16"/>
      <c r="VM69" s="16"/>
      <c r="VN69" s="16"/>
      <c r="VO69" s="16"/>
      <c r="VP69" s="16"/>
      <c r="VQ69" s="16"/>
      <c r="VR69" s="16"/>
      <c r="VS69" s="16"/>
      <c r="VT69" s="16"/>
      <c r="VU69" s="16"/>
      <c r="VV69" s="16"/>
      <c r="VW69" s="16"/>
      <c r="VX69" s="16"/>
      <c r="VY69" s="16"/>
      <c r="VZ69" s="16"/>
      <c r="WA69" s="16"/>
      <c r="WB69" s="16"/>
      <c r="WC69" s="16"/>
      <c r="WD69" s="16"/>
      <c r="WE69" s="16"/>
      <c r="WF69" s="16"/>
      <c r="WG69" s="16"/>
      <c r="WH69" s="16"/>
      <c r="WI69" s="16"/>
      <c r="WJ69" s="16"/>
      <c r="WK69" s="16"/>
      <c r="WL69" s="16"/>
      <c r="WM69" s="16"/>
      <c r="WN69" s="16"/>
      <c r="WO69" s="16"/>
      <c r="WP69" s="16"/>
      <c r="WQ69" s="16"/>
      <c r="WR69" s="16"/>
      <c r="WS69" s="16"/>
      <c r="WT69" s="16"/>
      <c r="WU69" s="16"/>
      <c r="WV69" s="16"/>
      <c r="WW69" s="16"/>
      <c r="WX69" s="16"/>
      <c r="WY69" s="16"/>
      <c r="WZ69" s="16"/>
      <c r="XA69" s="16"/>
      <c r="XB69" s="16"/>
      <c r="XC69" s="16"/>
      <c r="XD69" s="16"/>
      <c r="XE69" s="16"/>
      <c r="XF69" s="16"/>
      <c r="XG69" s="16"/>
      <c r="XH69" s="16"/>
      <c r="XI69" s="16"/>
      <c r="XJ69" s="16"/>
      <c r="XK69" s="16"/>
      <c r="XL69" s="16"/>
      <c r="XM69" s="16"/>
      <c r="XN69" s="16"/>
      <c r="XO69" s="16"/>
      <c r="XP69" s="16"/>
      <c r="XQ69" s="16"/>
      <c r="XR69" s="16"/>
      <c r="XS69" s="16"/>
      <c r="XT69" s="16"/>
      <c r="XU69" s="16"/>
      <c r="XV69" s="16"/>
      <c r="XW69" s="16"/>
      <c r="XX69" s="16"/>
      <c r="XY69" s="16"/>
      <c r="XZ69" s="16"/>
      <c r="YA69" s="16"/>
      <c r="YB69" s="16"/>
      <c r="YC69" s="16"/>
      <c r="YD69" s="16"/>
      <c r="YE69" s="16"/>
      <c r="YF69" s="16"/>
      <c r="YG69" s="16"/>
      <c r="YH69" s="16"/>
      <c r="YI69" s="16"/>
      <c r="YJ69" s="16"/>
      <c r="YK69" s="16"/>
      <c r="YL69" s="16"/>
      <c r="YM69" s="16"/>
      <c r="YN69" s="16"/>
      <c r="YO69" s="16"/>
      <c r="YP69" s="16"/>
      <c r="YQ69" s="16"/>
      <c r="YR69" s="16"/>
      <c r="YS69" s="16"/>
      <c r="YT69" s="16"/>
      <c r="YU69" s="16"/>
      <c r="YV69" s="16"/>
      <c r="YW69" s="16"/>
      <c r="YX69" s="16"/>
      <c r="YY69" s="16"/>
      <c r="YZ69" s="16"/>
      <c r="ZA69" s="16"/>
      <c r="ZB69" s="16"/>
      <c r="ZC69" s="16"/>
      <c r="ZD69" s="16"/>
      <c r="ZE69" s="16"/>
      <c r="ZF69" s="16"/>
      <c r="ZG69" s="16"/>
      <c r="ZH69" s="16"/>
      <c r="ZI69" s="16"/>
      <c r="ZJ69" s="16"/>
      <c r="ZK69" s="16"/>
      <c r="ZL69" s="16"/>
      <c r="ZM69" s="16"/>
      <c r="ZN69" s="16"/>
      <c r="ZO69" s="16"/>
      <c r="ZP69" s="16"/>
      <c r="ZQ69" s="16"/>
      <c r="ZR69" s="16"/>
      <c r="ZS69" s="16"/>
      <c r="ZT69" s="16"/>
      <c r="ZU69" s="16"/>
      <c r="ZV69" s="16"/>
      <c r="ZW69" s="16"/>
      <c r="ZX69" s="16"/>
      <c r="ZY69" s="16"/>
      <c r="ZZ69" s="16"/>
      <c r="AAA69" s="16"/>
      <c r="AAB69" s="16"/>
      <c r="AAC69" s="16"/>
      <c r="AAD69" s="16"/>
      <c r="AAE69" s="16"/>
      <c r="AAF69" s="16"/>
      <c r="AAG69" s="16"/>
      <c r="AAH69" s="16"/>
      <c r="AAI69" s="16"/>
      <c r="AAJ69" s="16"/>
      <c r="AAK69" s="16"/>
      <c r="AAL69" s="16"/>
      <c r="AAM69" s="16"/>
      <c r="AAN69" s="16"/>
      <c r="AAO69" s="16"/>
      <c r="AAP69" s="16"/>
      <c r="AAQ69" s="16"/>
      <c r="AAR69" s="16"/>
      <c r="AAS69" s="16"/>
      <c r="AAT69" s="16"/>
      <c r="AAU69" s="16"/>
      <c r="AAV69" s="16"/>
      <c r="AAW69" s="16"/>
      <c r="AAX69" s="16"/>
      <c r="AAY69" s="16"/>
      <c r="AAZ69" s="16"/>
      <c r="ABA69" s="16"/>
      <c r="ABB69" s="16"/>
      <c r="ABC69" s="16"/>
      <c r="ABD69" s="16"/>
      <c r="ABE69" s="16"/>
      <c r="ABF69" s="16"/>
      <c r="ABG69" s="16"/>
      <c r="ABH69" s="16"/>
      <c r="ABI69" s="16"/>
      <c r="ABJ69" s="16"/>
      <c r="ABK69" s="16"/>
      <c r="ABL69" s="16"/>
      <c r="ABM69" s="16"/>
      <c r="ABN69" s="16"/>
      <c r="ABO69" s="16"/>
      <c r="ABP69" s="16"/>
      <c r="ABQ69" s="16"/>
      <c r="ABR69" s="16"/>
      <c r="ABS69" s="16"/>
      <c r="ABT69" s="16"/>
      <c r="ABU69" s="16"/>
      <c r="ABV69" s="16"/>
      <c r="ABW69" s="16"/>
      <c r="ABX69" s="16"/>
      <c r="ABY69" s="16"/>
      <c r="ABZ69" s="16"/>
      <c r="ACA69" s="16"/>
      <c r="ACB69" s="16"/>
      <c r="ACC69" s="16"/>
      <c r="ACD69" s="16"/>
      <c r="ACE69" s="16"/>
      <c r="ACF69" s="16"/>
      <c r="ACG69" s="16"/>
      <c r="ACH69" s="16"/>
      <c r="ACI69" s="16"/>
      <c r="ACJ69" s="16"/>
      <c r="ACK69" s="16"/>
      <c r="ACL69" s="16"/>
      <c r="ACM69" s="16"/>
      <c r="ACN69" s="16"/>
      <c r="ACO69" s="16"/>
      <c r="ACP69" s="16"/>
      <c r="ACQ69" s="16"/>
      <c r="ACR69" s="16"/>
      <c r="ACS69" s="16"/>
      <c r="ACT69" s="16"/>
      <c r="ACU69" s="16"/>
      <c r="ACV69" s="16"/>
      <c r="ACW69" s="16"/>
      <c r="ACX69" s="16"/>
      <c r="ACY69" s="16"/>
      <c r="ACZ69" s="16"/>
      <c r="ADA69" s="16"/>
      <c r="ADB69" s="16"/>
      <c r="ADC69" s="16"/>
      <c r="ADD69" s="16"/>
      <c r="ADE69" s="16"/>
      <c r="ADF69" s="16"/>
      <c r="ADG69" s="16"/>
      <c r="ADH69" s="16"/>
      <c r="ADI69" s="16"/>
      <c r="ADJ69" s="16"/>
      <c r="ADK69" s="16"/>
      <c r="ADL69" s="16"/>
      <c r="ADM69" s="16"/>
      <c r="ADN69" s="16"/>
      <c r="ADO69" s="16"/>
      <c r="ADP69" s="16"/>
      <c r="ADQ69" s="16"/>
      <c r="ADR69" s="16"/>
      <c r="ADS69" s="16"/>
      <c r="ADT69" s="16"/>
      <c r="ADU69" s="16"/>
      <c r="ADV69" s="16"/>
      <c r="ADW69" s="16"/>
      <c r="ADX69" s="16"/>
      <c r="ADY69" s="16"/>
      <c r="ADZ69" s="16"/>
      <c r="AEA69" s="16"/>
      <c r="AEB69" s="16"/>
      <c r="AEC69" s="16"/>
      <c r="AED69" s="16"/>
      <c r="AEE69" s="16"/>
      <c r="AEF69" s="16"/>
      <c r="AEG69" s="16"/>
      <c r="AEH69" s="16"/>
      <c r="AEI69" s="16"/>
      <c r="AEJ69" s="16"/>
      <c r="AEK69" s="16"/>
      <c r="AEL69" s="16"/>
      <c r="AEM69" s="16"/>
      <c r="AEN69" s="16"/>
      <c r="AEO69" s="16"/>
      <c r="AEP69" s="16"/>
      <c r="AEQ69" s="16"/>
      <c r="AER69" s="16"/>
      <c r="AES69" s="16"/>
      <c r="AET69" s="16"/>
      <c r="AEU69" s="16"/>
      <c r="AEV69" s="16"/>
      <c r="AEW69" s="16"/>
      <c r="AEX69" s="16"/>
      <c r="AEY69" s="16"/>
      <c r="AEZ69" s="16"/>
      <c r="AFA69" s="16"/>
      <c r="AFB69" s="16"/>
      <c r="AFC69" s="16"/>
      <c r="AFD69" s="16"/>
      <c r="AFE69" s="16"/>
      <c r="AFF69" s="16"/>
      <c r="AFG69" s="16"/>
      <c r="AFH69" s="16"/>
      <c r="AFI69" s="16"/>
      <c r="AFJ69" s="16"/>
      <c r="AFK69" s="16"/>
      <c r="AFL69" s="16"/>
      <c r="AFM69" s="16"/>
      <c r="AFN69" s="16"/>
      <c r="AFO69" s="16"/>
      <c r="AFP69" s="16"/>
      <c r="AFQ69" s="16"/>
      <c r="AFR69" s="16"/>
      <c r="AFS69" s="16"/>
      <c r="AFT69" s="16"/>
      <c r="AFU69" s="16"/>
      <c r="AFV69" s="16"/>
      <c r="AFW69" s="16"/>
      <c r="AFX69" s="16"/>
      <c r="AFY69" s="16"/>
      <c r="AFZ69" s="16"/>
      <c r="AGA69" s="16"/>
      <c r="AGB69" s="16"/>
      <c r="AGC69" s="16"/>
      <c r="AGD69" s="16"/>
      <c r="AGE69" s="16"/>
      <c r="AGF69" s="16"/>
      <c r="AGG69" s="16"/>
      <c r="AGH69" s="16"/>
      <c r="AGI69" s="16"/>
      <c r="AGJ69" s="16"/>
      <c r="AGK69" s="16"/>
      <c r="AGL69" s="16"/>
      <c r="AGM69" s="16"/>
      <c r="AGN69" s="16"/>
      <c r="AGO69" s="16"/>
      <c r="AGP69" s="16"/>
      <c r="AGQ69" s="16"/>
      <c r="AGR69" s="16"/>
      <c r="AGS69" s="16"/>
      <c r="AGT69" s="16"/>
      <c r="AGU69" s="16"/>
      <c r="AGV69" s="16"/>
      <c r="AGW69" s="16"/>
      <c r="AGX69" s="16"/>
      <c r="AGY69" s="16"/>
      <c r="AGZ69" s="16"/>
      <c r="AHA69" s="16"/>
      <c r="AHB69" s="16"/>
      <c r="AHC69" s="16"/>
      <c r="AHD69" s="16"/>
      <c r="AHE69" s="16"/>
      <c r="AHF69" s="16"/>
      <c r="AHG69" s="16"/>
      <c r="AHH69" s="16"/>
      <c r="AHI69" s="16"/>
      <c r="AHJ69" s="16"/>
      <c r="AHK69" s="16"/>
      <c r="AHL69" s="16"/>
      <c r="AHM69" s="16"/>
      <c r="AHN69" s="16"/>
      <c r="AHO69" s="16"/>
      <c r="AHP69" s="16"/>
      <c r="AHQ69" s="16"/>
      <c r="AHR69" s="16"/>
      <c r="AHS69" s="16"/>
      <c r="AHT69" s="16"/>
      <c r="AHU69" s="16"/>
      <c r="AHV69" s="16"/>
      <c r="AHW69" s="16"/>
      <c r="AHX69" s="16"/>
      <c r="AHY69" s="16"/>
      <c r="AHZ69" s="16"/>
      <c r="AIA69" s="16"/>
      <c r="AIB69" s="16"/>
      <c r="AIC69" s="16"/>
      <c r="AID69" s="16"/>
      <c r="AIE69" s="16"/>
      <c r="AIF69" s="16"/>
      <c r="AIG69" s="16"/>
      <c r="AIH69" s="16"/>
      <c r="AII69" s="16"/>
      <c r="AIJ69" s="16"/>
      <c r="AIK69" s="16"/>
      <c r="AIL69" s="16"/>
      <c r="AIM69" s="16"/>
      <c r="AIN69" s="16"/>
      <c r="AIO69" s="16"/>
      <c r="AIP69" s="16"/>
      <c r="AIQ69" s="16"/>
      <c r="AIR69" s="16"/>
      <c r="AIS69" s="16"/>
      <c r="AIT69" s="16"/>
      <c r="AIU69" s="16"/>
      <c r="AIV69" s="16"/>
      <c r="AIW69" s="16"/>
      <c r="AIX69" s="16"/>
      <c r="AIY69" s="16"/>
      <c r="AIZ69" s="16"/>
      <c r="AJA69" s="16"/>
      <c r="AJB69" s="16"/>
      <c r="AJC69" s="16"/>
      <c r="AJD69" s="16"/>
      <c r="AJE69" s="16"/>
      <c r="AJF69" s="16"/>
      <c r="AJG69" s="16"/>
      <c r="AJH69" s="16"/>
      <c r="AJI69" s="16"/>
      <c r="AJJ69" s="16"/>
      <c r="AJK69" s="16"/>
      <c r="AJL69" s="16"/>
      <c r="AJM69" s="16"/>
      <c r="AJN69" s="16"/>
      <c r="AJO69" s="16"/>
      <c r="AJP69" s="16"/>
      <c r="AJQ69" s="16"/>
      <c r="AJR69" s="16"/>
      <c r="AJS69" s="16"/>
      <c r="AJT69" s="16"/>
      <c r="AJU69" s="16"/>
      <c r="AJV69" s="16"/>
      <c r="AJW69" s="16"/>
      <c r="AJX69" s="16"/>
      <c r="AJY69" s="16"/>
      <c r="AJZ69" s="16"/>
      <c r="AKA69" s="16"/>
      <c r="AKB69" s="16"/>
      <c r="AKC69" s="16"/>
      <c r="AKD69" s="16"/>
      <c r="AKE69" s="16"/>
      <c r="AKF69" s="16"/>
      <c r="AKG69" s="16"/>
      <c r="AKH69" s="16"/>
      <c r="AKI69" s="16"/>
      <c r="AKJ69" s="16"/>
      <c r="AKK69" s="16"/>
      <c r="AKL69" s="16"/>
      <c r="AKM69" s="16"/>
      <c r="AKN69" s="16"/>
      <c r="AKO69" s="16"/>
      <c r="AKP69" s="16"/>
      <c r="AKQ69" s="16"/>
      <c r="AKR69" s="16"/>
      <c r="AKS69" s="16"/>
      <c r="AKT69" s="16"/>
      <c r="AKU69" s="16"/>
      <c r="AKV69" s="16"/>
      <c r="AKW69" s="16"/>
      <c r="AKX69" s="16"/>
      <c r="AKY69" s="16"/>
      <c r="AKZ69" s="16"/>
      <c r="ALA69" s="16"/>
      <c r="ALB69" s="16"/>
      <c r="ALC69" s="16"/>
      <c r="ALD69" s="16"/>
      <c r="ALE69" s="16"/>
      <c r="ALF69" s="16"/>
      <c r="ALG69" s="16"/>
      <c r="ALH69" s="16"/>
      <c r="ALI69" s="16"/>
      <c r="ALJ69" s="16"/>
      <c r="ALK69" s="16"/>
      <c r="ALL69" s="16"/>
    </row>
    <row r="70" spans="1:1000" customFormat="1" ht="12.75" x14ac:dyDescent="0.2">
      <c r="A70" s="41" t="str">
        <f ca="1">IF(_xll.TM1RPTELLEV($H$40,$H70)=0,"Root",IF(OR(_xll.ELLEV($B$10,$H70)=0,_xll.TM1RPTELLEV($H$40,$H70)+1&gt;=VALUE($L$29)),"Base","Default"))</f>
        <v>Base</v>
      </c>
      <c r="B70" s="16"/>
      <c r="C70" s="16" t="str">
        <f ca="1">_xll.DBRW($G$16,$H70,C$38)</f>
        <v>1</v>
      </c>
      <c r="D70" s="16">
        <f ca="1">_xll.DBRW($D$16,E$7,$H$33,$E$9,$H70,$D$11,$H$34,$D$38)</f>
        <v>0</v>
      </c>
      <c r="E70" s="25">
        <f ca="1">_xll.DBRW($E$16,E$7,$H$33,$E$9,$H70,$D$11,E$38,E$12,E$13)</f>
        <v>0</v>
      </c>
      <c r="F70" s="22"/>
      <c r="G70" s="89" t="str">
        <f ca="1">_xll.DBRW($G$16,$H70,G$13)&amp;IF(_xll.ELLEV($B$10,$H70)&lt;&gt;0,"",IF($D70&lt;&gt;0,"Annual",IF($E70&lt;&gt;0,"LID","")))</f>
        <v/>
      </c>
      <c r="H70" s="94" t="s">
        <v>172</v>
      </c>
      <c r="I70" s="91">
        <f ca="1">_xll.DBRW($B$16,I$7,$H$33,$D$9,$H70,$D$11,I$12,I$13)</f>
        <v>8765739.1331174411</v>
      </c>
      <c r="J70" s="91">
        <f ca="1">_xll.DBRW($B$16,J$7,$H$33,$D$9,$H70,$D$11,J$12,J$13)</f>
        <v>9321959.4357339572</v>
      </c>
      <c r="K70" s="91">
        <f ca="1">_xll.DBRW($B$16,K$7,$H$33,$D$9,$H70,$D$11,K$12,K$13)</f>
        <v>9519845.9441988096</v>
      </c>
      <c r="L70" s="91">
        <f ca="1">_xll.DBRW($B$16,L$7,$H$33,$D$9,$H70,$D$11,L$12,L$13)</f>
        <v>8496905.0637799837</v>
      </c>
      <c r="M70" s="91">
        <f ca="1">_xll.DBRW($B$16,M$7,$H$33,$D$9,$H70,$D$11,M$12,M$13)</f>
        <v>8819564.9961376619</v>
      </c>
      <c r="N70" s="91">
        <f ca="1">_xll.DBRW($B$16,N$7,$H$33,$D$9,$H70,$D$11,N$12,N$13)</f>
        <v>9110302.3270162623</v>
      </c>
      <c r="O70" s="91">
        <f ca="1">_xll.DBRW($B$16,O$7,$H$33,$D$9,$H70,$D$11,O$12,O$13)</f>
        <v>9190869.8413690943</v>
      </c>
      <c r="P70" s="91">
        <f ca="1">_xll.DBRW($B$16,P$7,$H$33,$D$9,$H70,$D$11,P$12,P$13)</f>
        <v>9417837.4770060536</v>
      </c>
      <c r="Q70" s="91">
        <f ca="1">_xll.DBRW($B$16,Q$7,$H$33,$D$9,$H70,$D$11,Q$12,Q$13)</f>
        <v>9710940.6483726613</v>
      </c>
      <c r="R70" s="91">
        <f ca="1">_xll.DBRW($B$16,R$7,$H$33,$D$9,$H70,$D$11,R$12,R$13)</f>
        <v>9476916.142506659</v>
      </c>
      <c r="S70" s="91">
        <f ca="1">_xll.DBRW($B$16,S$7,$H$33,$D$9,$H70,$D$11,S$12,S$13)</f>
        <v>9563679.9747723527</v>
      </c>
      <c r="T70" s="91">
        <f ca="1">_xll.DBRW($B$16,T$7,$H$33,$D$9,$H70,$D$11,T$12,T$13)</f>
        <v>9710200.2644958496</v>
      </c>
      <c r="U70" s="91">
        <f ca="1">_xll.DBRW($B$16,U$7,$H$33,$D$9,$H70,$D$11,U$12,U$13)</f>
        <v>9835424.0918660313</v>
      </c>
      <c r="V70" s="16"/>
      <c r="W70" s="92" t="str">
        <f ca="1">_xll.DBRW($B$16,W$7,$H$33,$D$9,$H70,$D$11,W$12,W$13)</f>
        <v>*KEY_ERR</v>
      </c>
      <c r="X70" s="93" t="e">
        <f t="shared" ca="1" si="6"/>
        <v>#VALUE!</v>
      </c>
      <c r="Y70" s="16"/>
      <c r="Z70" s="92" t="str">
        <f ca="1">_xll.DBRW($B$16,Z$7,$H$33,$D$9,$H70,$D$11,Z$12,Z$13)</f>
        <v>*KEY_ERR</v>
      </c>
      <c r="AA70" s="93" t="e">
        <f t="shared" ca="1" si="7"/>
        <v>#VALUE!</v>
      </c>
      <c r="AB70" s="16"/>
      <c r="AC70" s="111" t="str">
        <f ca="1">_xll.DBRW($B$16,AC$7,$H$33,$D$9,$H70,$D$11,AC$12,AC$13)</f>
        <v>*KEY_ERR</v>
      </c>
      <c r="AD70" s="111" t="str">
        <f ca="1">_xll.DBRW($B$16,AD$7,$H$33,$D$9,$H70,$D$11,AD$12,AD$13)</f>
        <v>*KEY_ERR</v>
      </c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6"/>
      <c r="EJ70" s="16"/>
      <c r="EK70" s="16"/>
      <c r="EL70" s="16"/>
      <c r="EM70" s="16"/>
      <c r="EN70" s="16"/>
      <c r="EO70" s="16"/>
      <c r="EP70" s="16"/>
      <c r="EQ70" s="16"/>
      <c r="ER70" s="16"/>
      <c r="ES70" s="16"/>
      <c r="ET70" s="16"/>
      <c r="EU70" s="16"/>
      <c r="EV70" s="16"/>
      <c r="EW70" s="16"/>
      <c r="EX70" s="16"/>
      <c r="EY70" s="16"/>
      <c r="EZ70" s="16"/>
      <c r="FA70" s="16"/>
      <c r="FB70" s="16"/>
      <c r="FC70" s="16"/>
      <c r="FD70" s="16"/>
      <c r="FE70" s="16"/>
      <c r="FF70" s="16"/>
      <c r="FG70" s="16"/>
      <c r="FH70" s="16"/>
      <c r="FI70" s="16"/>
      <c r="FJ70" s="16"/>
      <c r="FK70" s="16"/>
      <c r="FL70" s="16"/>
      <c r="FM70" s="16"/>
      <c r="FN70" s="16"/>
      <c r="FO70" s="16"/>
      <c r="FP70" s="16"/>
      <c r="FQ70" s="16"/>
      <c r="FR70" s="16"/>
      <c r="FS70" s="16"/>
      <c r="FT70" s="16"/>
      <c r="FU70" s="16"/>
      <c r="FV70" s="16"/>
      <c r="FW70" s="16"/>
      <c r="FX70" s="16"/>
      <c r="FY70" s="16"/>
      <c r="FZ70" s="16"/>
      <c r="GA70" s="16"/>
      <c r="GB70" s="16"/>
      <c r="GC70" s="16"/>
      <c r="GD70" s="16"/>
      <c r="GE70" s="16"/>
      <c r="GF70" s="16"/>
      <c r="GG70" s="16"/>
      <c r="GH70" s="16"/>
      <c r="GI70" s="16"/>
      <c r="GJ70" s="16"/>
      <c r="GK70" s="16"/>
      <c r="GL70" s="16"/>
      <c r="GM70" s="16"/>
      <c r="GN70" s="16"/>
      <c r="GO70" s="16"/>
      <c r="GP70" s="16"/>
      <c r="GQ70" s="16"/>
      <c r="GR70" s="16"/>
      <c r="GS70" s="16"/>
      <c r="GT70" s="16"/>
      <c r="GU70" s="16"/>
      <c r="GV70" s="16"/>
      <c r="GW70" s="16"/>
      <c r="GX70" s="16"/>
      <c r="GY70" s="16"/>
      <c r="GZ70" s="16"/>
      <c r="HA70" s="16"/>
      <c r="HB70" s="16"/>
      <c r="HC70" s="16"/>
      <c r="HD70" s="16"/>
      <c r="HE70" s="16"/>
      <c r="HF70" s="16"/>
      <c r="HG70" s="16"/>
      <c r="HH70" s="16"/>
      <c r="HI70" s="16"/>
      <c r="HJ70" s="16"/>
      <c r="HK70" s="16"/>
      <c r="HL70" s="16"/>
      <c r="HM70" s="16"/>
      <c r="HN70" s="16"/>
      <c r="HO70" s="16"/>
      <c r="HP70" s="16"/>
      <c r="HQ70" s="16"/>
      <c r="HR70" s="16"/>
      <c r="HS70" s="16"/>
      <c r="HT70" s="16"/>
      <c r="HU70" s="16"/>
      <c r="HV70" s="16"/>
      <c r="HW70" s="16"/>
      <c r="HX70" s="16"/>
      <c r="HY70" s="16"/>
      <c r="HZ70" s="16"/>
      <c r="IA70" s="16"/>
      <c r="IB70" s="16"/>
      <c r="IC70" s="16"/>
      <c r="ID70" s="16"/>
      <c r="IE70" s="16"/>
      <c r="IF70" s="16"/>
      <c r="IG70" s="16"/>
      <c r="IH70" s="16"/>
      <c r="II70" s="16"/>
      <c r="IJ70" s="16"/>
      <c r="IK70" s="16"/>
      <c r="IL70" s="16"/>
      <c r="IM70" s="16"/>
      <c r="IN70" s="16"/>
      <c r="IO70" s="16"/>
      <c r="IP70" s="16"/>
      <c r="IQ70" s="16"/>
      <c r="IR70" s="16"/>
      <c r="IS70" s="16"/>
      <c r="IT70" s="16"/>
      <c r="IU70" s="16"/>
      <c r="IV70" s="16"/>
      <c r="IW70" s="16"/>
      <c r="IX70" s="16"/>
      <c r="IY70" s="16"/>
      <c r="IZ70" s="16"/>
      <c r="JA70" s="16"/>
      <c r="JB70" s="16"/>
      <c r="JC70" s="16"/>
      <c r="JD70" s="16"/>
      <c r="JE70" s="16"/>
      <c r="JF70" s="16"/>
      <c r="JG70" s="16"/>
      <c r="JH70" s="16"/>
      <c r="JI70" s="16"/>
      <c r="JJ70" s="16"/>
      <c r="JK70" s="16"/>
      <c r="JL70" s="16"/>
      <c r="JM70" s="16"/>
      <c r="JN70" s="16"/>
      <c r="JO70" s="16"/>
      <c r="JP70" s="16"/>
      <c r="JQ70" s="16"/>
      <c r="JR70" s="16"/>
      <c r="JS70" s="16"/>
      <c r="JT70" s="16"/>
      <c r="JU70" s="16"/>
      <c r="JV70" s="16"/>
      <c r="JW70" s="16"/>
      <c r="JX70" s="16"/>
      <c r="JY70" s="16"/>
      <c r="JZ70" s="16"/>
      <c r="KA70" s="16"/>
      <c r="KB70" s="16"/>
      <c r="KC70" s="16"/>
      <c r="KD70" s="16"/>
      <c r="KE70" s="16"/>
      <c r="KF70" s="16"/>
      <c r="KG70" s="16"/>
      <c r="KH70" s="16"/>
      <c r="KI70" s="16"/>
      <c r="KJ70" s="16"/>
      <c r="KK70" s="16"/>
      <c r="KL70" s="16"/>
      <c r="KM70" s="16"/>
      <c r="KN70" s="16"/>
      <c r="KO70" s="16"/>
      <c r="KP70" s="16"/>
      <c r="KQ70" s="16"/>
      <c r="KR70" s="16"/>
      <c r="KS70" s="16"/>
      <c r="KT70" s="16"/>
      <c r="KU70" s="16"/>
      <c r="KV70" s="16"/>
      <c r="KW70" s="16"/>
      <c r="KX70" s="16"/>
      <c r="KY70" s="16"/>
      <c r="KZ70" s="16"/>
      <c r="LA70" s="16"/>
      <c r="LB70" s="16"/>
      <c r="LC70" s="16"/>
      <c r="LD70" s="16"/>
      <c r="LE70" s="16"/>
      <c r="LF70" s="16"/>
      <c r="LG70" s="16"/>
      <c r="LH70" s="16"/>
      <c r="LI70" s="16"/>
      <c r="LJ70" s="16"/>
      <c r="LK70" s="16"/>
      <c r="LL70" s="16"/>
      <c r="LM70" s="16"/>
      <c r="LN70" s="16"/>
      <c r="LO70" s="16"/>
      <c r="LP70" s="16"/>
      <c r="LQ70" s="16"/>
      <c r="LR70" s="16"/>
      <c r="LS70" s="16"/>
      <c r="LT70" s="16"/>
      <c r="LU70" s="16"/>
      <c r="LV70" s="16"/>
      <c r="LW70" s="16"/>
      <c r="LX70" s="16"/>
      <c r="LY70" s="16"/>
      <c r="LZ70" s="16"/>
      <c r="MA70" s="16"/>
      <c r="MB70" s="16"/>
      <c r="MC70" s="16"/>
      <c r="MD70" s="16"/>
      <c r="ME70" s="16"/>
      <c r="MF70" s="16"/>
      <c r="MG70" s="16"/>
      <c r="MH70" s="16"/>
      <c r="MI70" s="16"/>
      <c r="MJ70" s="16"/>
      <c r="MK70" s="16"/>
      <c r="ML70" s="16"/>
      <c r="MM70" s="16"/>
      <c r="MN70" s="16"/>
      <c r="MO70" s="16"/>
      <c r="MP70" s="16"/>
      <c r="MQ70" s="16"/>
      <c r="MR70" s="16"/>
      <c r="MS70" s="16"/>
      <c r="MT70" s="16"/>
      <c r="MU70" s="16"/>
      <c r="MV70" s="16"/>
      <c r="MW70" s="16"/>
      <c r="MX70" s="16"/>
      <c r="MY70" s="16"/>
      <c r="MZ70" s="16"/>
      <c r="NA70" s="16"/>
      <c r="NB70" s="16"/>
      <c r="NC70" s="16"/>
      <c r="ND70" s="16"/>
      <c r="NE70" s="16"/>
      <c r="NF70" s="16"/>
      <c r="NG70" s="16"/>
      <c r="NH70" s="16"/>
      <c r="NI70" s="16"/>
      <c r="NJ70" s="16"/>
      <c r="NK70" s="16"/>
      <c r="NL70" s="16"/>
      <c r="NM70" s="16"/>
      <c r="NN70" s="16"/>
      <c r="NO70" s="16"/>
      <c r="NP70" s="16"/>
      <c r="NQ70" s="16"/>
      <c r="NR70" s="16"/>
      <c r="NS70" s="16"/>
      <c r="NT70" s="16"/>
      <c r="NU70" s="16"/>
      <c r="NV70" s="16"/>
      <c r="NW70" s="16"/>
      <c r="NX70" s="16"/>
      <c r="NY70" s="16"/>
      <c r="NZ70" s="16"/>
      <c r="OA70" s="16"/>
      <c r="OB70" s="16"/>
      <c r="OC70" s="16"/>
      <c r="OD70" s="16"/>
      <c r="OE70" s="16"/>
      <c r="OF70" s="16"/>
      <c r="OG70" s="16"/>
      <c r="OH70" s="16"/>
      <c r="OI70" s="16"/>
      <c r="OJ70" s="16"/>
      <c r="OK70" s="16"/>
      <c r="OL70" s="16"/>
      <c r="OM70" s="16"/>
      <c r="ON70" s="16"/>
      <c r="OO70" s="16"/>
      <c r="OP70" s="16"/>
      <c r="OQ70" s="16"/>
      <c r="OR70" s="16"/>
      <c r="OS70" s="16"/>
      <c r="OT70" s="16"/>
      <c r="OU70" s="16"/>
      <c r="OV70" s="16"/>
      <c r="OW70" s="16"/>
      <c r="OX70" s="16"/>
      <c r="OY70" s="16"/>
      <c r="OZ70" s="16"/>
      <c r="PA70" s="16"/>
      <c r="PB70" s="16"/>
      <c r="PC70" s="16"/>
      <c r="PD70" s="16"/>
      <c r="PE70" s="16"/>
      <c r="PF70" s="16"/>
      <c r="PG70" s="16"/>
      <c r="PH70" s="16"/>
      <c r="PI70" s="16"/>
      <c r="PJ70" s="16"/>
      <c r="PK70" s="16"/>
      <c r="PL70" s="16"/>
      <c r="PM70" s="16"/>
      <c r="PN70" s="16"/>
      <c r="PO70" s="16"/>
      <c r="PP70" s="16"/>
      <c r="PQ70" s="16"/>
      <c r="PR70" s="16"/>
      <c r="PS70" s="16"/>
      <c r="PT70" s="16"/>
      <c r="PU70" s="16"/>
      <c r="PV70" s="16"/>
      <c r="PW70" s="16"/>
      <c r="PX70" s="16"/>
      <c r="PY70" s="16"/>
      <c r="PZ70" s="16"/>
      <c r="QA70" s="16"/>
      <c r="QB70" s="16"/>
      <c r="QC70" s="16"/>
      <c r="QD70" s="16"/>
      <c r="QE70" s="16"/>
      <c r="QF70" s="16"/>
      <c r="QG70" s="16"/>
      <c r="QH70" s="16"/>
      <c r="QI70" s="16"/>
      <c r="QJ70" s="16"/>
      <c r="QK70" s="16"/>
      <c r="QL70" s="16"/>
      <c r="QM70" s="16"/>
      <c r="QN70" s="16"/>
      <c r="QO70" s="16"/>
      <c r="QP70" s="16"/>
      <c r="QQ70" s="16"/>
      <c r="QR70" s="16"/>
      <c r="QS70" s="16"/>
      <c r="QT70" s="16"/>
      <c r="QU70" s="16"/>
      <c r="QV70" s="16"/>
      <c r="QW70" s="16"/>
      <c r="QX70" s="16"/>
      <c r="QY70" s="16"/>
      <c r="QZ70" s="16"/>
      <c r="RA70" s="16"/>
      <c r="RB70" s="16"/>
      <c r="RC70" s="16"/>
      <c r="RD70" s="16"/>
      <c r="RE70" s="16"/>
      <c r="RF70" s="16"/>
      <c r="RG70" s="16"/>
      <c r="RH70" s="16"/>
      <c r="RI70" s="16"/>
      <c r="RJ70" s="16"/>
      <c r="RK70" s="16"/>
      <c r="RL70" s="16"/>
      <c r="RM70" s="16"/>
      <c r="RN70" s="16"/>
      <c r="RO70" s="16"/>
      <c r="RP70" s="16"/>
      <c r="RQ70" s="16"/>
      <c r="RR70" s="16"/>
      <c r="RS70" s="16"/>
      <c r="RT70" s="16"/>
      <c r="RU70" s="16"/>
      <c r="RV70" s="16"/>
      <c r="RW70" s="16"/>
      <c r="RX70" s="16"/>
      <c r="RY70" s="16"/>
      <c r="RZ70" s="16"/>
      <c r="SA70" s="16"/>
      <c r="SB70" s="16"/>
      <c r="SC70" s="16"/>
      <c r="SD70" s="16"/>
      <c r="SE70" s="16"/>
      <c r="SF70" s="16"/>
      <c r="SG70" s="16"/>
      <c r="SH70" s="16"/>
      <c r="SI70" s="16"/>
      <c r="SJ70" s="16"/>
      <c r="SK70" s="16"/>
      <c r="SL70" s="16"/>
      <c r="SM70" s="16"/>
      <c r="SN70" s="16"/>
      <c r="SO70" s="16"/>
      <c r="SP70" s="16"/>
      <c r="SQ70" s="16"/>
      <c r="SR70" s="16"/>
      <c r="SS70" s="16"/>
      <c r="ST70" s="16"/>
      <c r="SU70" s="16"/>
      <c r="SV70" s="16"/>
      <c r="SW70" s="16"/>
      <c r="SX70" s="16"/>
      <c r="SY70" s="16"/>
      <c r="SZ70" s="16"/>
      <c r="TA70" s="16"/>
      <c r="TB70" s="16"/>
      <c r="TC70" s="16"/>
      <c r="TD70" s="16"/>
      <c r="TE70" s="16"/>
      <c r="TF70" s="16"/>
      <c r="TG70" s="16"/>
      <c r="TH70" s="16"/>
      <c r="TI70" s="16"/>
      <c r="TJ70" s="16"/>
      <c r="TK70" s="16"/>
      <c r="TL70" s="16"/>
      <c r="TM70" s="16"/>
      <c r="TN70" s="16"/>
      <c r="TO70" s="16"/>
      <c r="TP70" s="16"/>
      <c r="TQ70" s="16"/>
      <c r="TR70" s="16"/>
      <c r="TS70" s="16"/>
      <c r="TT70" s="16"/>
      <c r="TU70" s="16"/>
      <c r="TV70" s="16"/>
      <c r="TW70" s="16"/>
      <c r="TX70" s="16"/>
      <c r="TY70" s="16"/>
      <c r="TZ70" s="16"/>
      <c r="UA70" s="16"/>
      <c r="UB70" s="16"/>
      <c r="UC70" s="16"/>
      <c r="UD70" s="16"/>
      <c r="UE70" s="16"/>
      <c r="UF70" s="16"/>
      <c r="UG70" s="16"/>
      <c r="UH70" s="16"/>
      <c r="UI70" s="16"/>
      <c r="UJ70" s="16"/>
      <c r="UK70" s="16"/>
      <c r="UL70" s="16"/>
      <c r="UM70" s="16"/>
      <c r="UN70" s="16"/>
      <c r="UO70" s="16"/>
      <c r="UP70" s="16"/>
      <c r="UQ70" s="16"/>
      <c r="UR70" s="16"/>
      <c r="US70" s="16"/>
      <c r="UT70" s="16"/>
      <c r="UU70" s="16"/>
      <c r="UV70" s="16"/>
      <c r="UW70" s="16"/>
      <c r="UX70" s="16"/>
      <c r="UY70" s="16"/>
      <c r="UZ70" s="16"/>
      <c r="VA70" s="16"/>
      <c r="VB70" s="16"/>
      <c r="VC70" s="16"/>
      <c r="VD70" s="16"/>
      <c r="VE70" s="16"/>
      <c r="VF70" s="16"/>
      <c r="VG70" s="16"/>
      <c r="VH70" s="16"/>
      <c r="VI70" s="16"/>
      <c r="VJ70" s="16"/>
      <c r="VK70" s="16"/>
      <c r="VL70" s="16"/>
      <c r="VM70" s="16"/>
      <c r="VN70" s="16"/>
      <c r="VO70" s="16"/>
      <c r="VP70" s="16"/>
      <c r="VQ70" s="16"/>
      <c r="VR70" s="16"/>
      <c r="VS70" s="16"/>
      <c r="VT70" s="16"/>
      <c r="VU70" s="16"/>
      <c r="VV70" s="16"/>
      <c r="VW70" s="16"/>
      <c r="VX70" s="16"/>
      <c r="VY70" s="16"/>
      <c r="VZ70" s="16"/>
      <c r="WA70" s="16"/>
      <c r="WB70" s="16"/>
      <c r="WC70" s="16"/>
      <c r="WD70" s="16"/>
      <c r="WE70" s="16"/>
      <c r="WF70" s="16"/>
      <c r="WG70" s="16"/>
      <c r="WH70" s="16"/>
      <c r="WI70" s="16"/>
      <c r="WJ70" s="16"/>
      <c r="WK70" s="16"/>
      <c r="WL70" s="16"/>
      <c r="WM70" s="16"/>
      <c r="WN70" s="16"/>
      <c r="WO70" s="16"/>
      <c r="WP70" s="16"/>
      <c r="WQ70" s="16"/>
      <c r="WR70" s="16"/>
      <c r="WS70" s="16"/>
      <c r="WT70" s="16"/>
      <c r="WU70" s="16"/>
      <c r="WV70" s="16"/>
      <c r="WW70" s="16"/>
      <c r="WX70" s="16"/>
      <c r="WY70" s="16"/>
      <c r="WZ70" s="16"/>
      <c r="XA70" s="16"/>
      <c r="XB70" s="16"/>
      <c r="XC70" s="16"/>
      <c r="XD70" s="16"/>
      <c r="XE70" s="16"/>
      <c r="XF70" s="16"/>
      <c r="XG70" s="16"/>
      <c r="XH70" s="16"/>
      <c r="XI70" s="16"/>
      <c r="XJ70" s="16"/>
      <c r="XK70" s="16"/>
      <c r="XL70" s="16"/>
      <c r="XM70" s="16"/>
      <c r="XN70" s="16"/>
      <c r="XO70" s="16"/>
      <c r="XP70" s="16"/>
      <c r="XQ70" s="16"/>
      <c r="XR70" s="16"/>
      <c r="XS70" s="16"/>
      <c r="XT70" s="16"/>
      <c r="XU70" s="16"/>
      <c r="XV70" s="16"/>
      <c r="XW70" s="16"/>
      <c r="XX70" s="16"/>
      <c r="XY70" s="16"/>
      <c r="XZ70" s="16"/>
      <c r="YA70" s="16"/>
      <c r="YB70" s="16"/>
      <c r="YC70" s="16"/>
      <c r="YD70" s="16"/>
      <c r="YE70" s="16"/>
      <c r="YF70" s="16"/>
      <c r="YG70" s="16"/>
      <c r="YH70" s="16"/>
      <c r="YI70" s="16"/>
      <c r="YJ70" s="16"/>
      <c r="YK70" s="16"/>
      <c r="YL70" s="16"/>
      <c r="YM70" s="16"/>
      <c r="YN70" s="16"/>
      <c r="YO70" s="16"/>
      <c r="YP70" s="16"/>
      <c r="YQ70" s="16"/>
      <c r="YR70" s="16"/>
      <c r="YS70" s="16"/>
      <c r="YT70" s="16"/>
      <c r="YU70" s="16"/>
      <c r="YV70" s="16"/>
      <c r="YW70" s="16"/>
      <c r="YX70" s="16"/>
      <c r="YY70" s="16"/>
      <c r="YZ70" s="16"/>
      <c r="ZA70" s="16"/>
      <c r="ZB70" s="16"/>
      <c r="ZC70" s="16"/>
      <c r="ZD70" s="16"/>
      <c r="ZE70" s="16"/>
      <c r="ZF70" s="16"/>
      <c r="ZG70" s="16"/>
      <c r="ZH70" s="16"/>
      <c r="ZI70" s="16"/>
      <c r="ZJ70" s="16"/>
      <c r="ZK70" s="16"/>
      <c r="ZL70" s="16"/>
      <c r="ZM70" s="16"/>
      <c r="ZN70" s="16"/>
      <c r="ZO70" s="16"/>
      <c r="ZP70" s="16"/>
      <c r="ZQ70" s="16"/>
      <c r="ZR70" s="16"/>
      <c r="ZS70" s="16"/>
      <c r="ZT70" s="16"/>
      <c r="ZU70" s="16"/>
      <c r="ZV70" s="16"/>
      <c r="ZW70" s="16"/>
      <c r="ZX70" s="16"/>
      <c r="ZY70" s="16"/>
      <c r="ZZ70" s="16"/>
      <c r="AAA70" s="16"/>
      <c r="AAB70" s="16"/>
      <c r="AAC70" s="16"/>
      <c r="AAD70" s="16"/>
      <c r="AAE70" s="16"/>
      <c r="AAF70" s="16"/>
      <c r="AAG70" s="16"/>
      <c r="AAH70" s="16"/>
      <c r="AAI70" s="16"/>
      <c r="AAJ70" s="16"/>
      <c r="AAK70" s="16"/>
      <c r="AAL70" s="16"/>
      <c r="AAM70" s="16"/>
      <c r="AAN70" s="16"/>
      <c r="AAO70" s="16"/>
      <c r="AAP70" s="16"/>
      <c r="AAQ70" s="16"/>
      <c r="AAR70" s="16"/>
      <c r="AAS70" s="16"/>
      <c r="AAT70" s="16"/>
      <c r="AAU70" s="16"/>
      <c r="AAV70" s="16"/>
      <c r="AAW70" s="16"/>
      <c r="AAX70" s="16"/>
      <c r="AAY70" s="16"/>
      <c r="AAZ70" s="16"/>
      <c r="ABA70" s="16"/>
      <c r="ABB70" s="16"/>
      <c r="ABC70" s="16"/>
      <c r="ABD70" s="16"/>
      <c r="ABE70" s="16"/>
      <c r="ABF70" s="16"/>
      <c r="ABG70" s="16"/>
      <c r="ABH70" s="16"/>
      <c r="ABI70" s="16"/>
      <c r="ABJ70" s="16"/>
      <c r="ABK70" s="16"/>
      <c r="ABL70" s="16"/>
      <c r="ABM70" s="16"/>
      <c r="ABN70" s="16"/>
      <c r="ABO70" s="16"/>
      <c r="ABP70" s="16"/>
      <c r="ABQ70" s="16"/>
      <c r="ABR70" s="16"/>
      <c r="ABS70" s="16"/>
      <c r="ABT70" s="16"/>
      <c r="ABU70" s="16"/>
      <c r="ABV70" s="16"/>
      <c r="ABW70" s="16"/>
      <c r="ABX70" s="16"/>
      <c r="ABY70" s="16"/>
      <c r="ABZ70" s="16"/>
      <c r="ACA70" s="16"/>
      <c r="ACB70" s="16"/>
      <c r="ACC70" s="16"/>
      <c r="ACD70" s="16"/>
      <c r="ACE70" s="16"/>
      <c r="ACF70" s="16"/>
      <c r="ACG70" s="16"/>
      <c r="ACH70" s="16"/>
      <c r="ACI70" s="16"/>
      <c r="ACJ70" s="16"/>
      <c r="ACK70" s="16"/>
      <c r="ACL70" s="16"/>
      <c r="ACM70" s="16"/>
      <c r="ACN70" s="16"/>
      <c r="ACO70" s="16"/>
      <c r="ACP70" s="16"/>
      <c r="ACQ70" s="16"/>
      <c r="ACR70" s="16"/>
      <c r="ACS70" s="16"/>
      <c r="ACT70" s="16"/>
      <c r="ACU70" s="16"/>
      <c r="ACV70" s="16"/>
      <c r="ACW70" s="16"/>
      <c r="ACX70" s="16"/>
      <c r="ACY70" s="16"/>
      <c r="ACZ70" s="16"/>
      <c r="ADA70" s="16"/>
      <c r="ADB70" s="16"/>
      <c r="ADC70" s="16"/>
      <c r="ADD70" s="16"/>
      <c r="ADE70" s="16"/>
      <c r="ADF70" s="16"/>
      <c r="ADG70" s="16"/>
      <c r="ADH70" s="16"/>
      <c r="ADI70" s="16"/>
      <c r="ADJ70" s="16"/>
      <c r="ADK70" s="16"/>
      <c r="ADL70" s="16"/>
      <c r="ADM70" s="16"/>
      <c r="ADN70" s="16"/>
      <c r="ADO70" s="16"/>
      <c r="ADP70" s="16"/>
      <c r="ADQ70" s="16"/>
      <c r="ADR70" s="16"/>
      <c r="ADS70" s="16"/>
      <c r="ADT70" s="16"/>
      <c r="ADU70" s="16"/>
      <c r="ADV70" s="16"/>
      <c r="ADW70" s="16"/>
      <c r="ADX70" s="16"/>
      <c r="ADY70" s="16"/>
      <c r="ADZ70" s="16"/>
      <c r="AEA70" s="16"/>
      <c r="AEB70" s="16"/>
      <c r="AEC70" s="16"/>
      <c r="AED70" s="16"/>
      <c r="AEE70" s="16"/>
      <c r="AEF70" s="16"/>
      <c r="AEG70" s="16"/>
      <c r="AEH70" s="16"/>
      <c r="AEI70" s="16"/>
      <c r="AEJ70" s="16"/>
      <c r="AEK70" s="16"/>
      <c r="AEL70" s="16"/>
      <c r="AEM70" s="16"/>
      <c r="AEN70" s="16"/>
      <c r="AEO70" s="16"/>
      <c r="AEP70" s="16"/>
      <c r="AEQ70" s="16"/>
      <c r="AER70" s="16"/>
      <c r="AES70" s="16"/>
      <c r="AET70" s="16"/>
      <c r="AEU70" s="16"/>
      <c r="AEV70" s="16"/>
      <c r="AEW70" s="16"/>
      <c r="AEX70" s="16"/>
      <c r="AEY70" s="16"/>
      <c r="AEZ70" s="16"/>
      <c r="AFA70" s="16"/>
      <c r="AFB70" s="16"/>
      <c r="AFC70" s="16"/>
      <c r="AFD70" s="16"/>
      <c r="AFE70" s="16"/>
      <c r="AFF70" s="16"/>
      <c r="AFG70" s="16"/>
      <c r="AFH70" s="16"/>
      <c r="AFI70" s="16"/>
      <c r="AFJ70" s="16"/>
      <c r="AFK70" s="16"/>
      <c r="AFL70" s="16"/>
      <c r="AFM70" s="16"/>
      <c r="AFN70" s="16"/>
      <c r="AFO70" s="16"/>
      <c r="AFP70" s="16"/>
      <c r="AFQ70" s="16"/>
      <c r="AFR70" s="16"/>
      <c r="AFS70" s="16"/>
      <c r="AFT70" s="16"/>
      <c r="AFU70" s="16"/>
      <c r="AFV70" s="16"/>
      <c r="AFW70" s="16"/>
      <c r="AFX70" s="16"/>
      <c r="AFY70" s="16"/>
      <c r="AFZ70" s="16"/>
      <c r="AGA70" s="16"/>
      <c r="AGB70" s="16"/>
      <c r="AGC70" s="16"/>
      <c r="AGD70" s="16"/>
      <c r="AGE70" s="16"/>
      <c r="AGF70" s="16"/>
      <c r="AGG70" s="16"/>
      <c r="AGH70" s="16"/>
      <c r="AGI70" s="16"/>
      <c r="AGJ70" s="16"/>
      <c r="AGK70" s="16"/>
      <c r="AGL70" s="16"/>
      <c r="AGM70" s="16"/>
      <c r="AGN70" s="16"/>
      <c r="AGO70" s="16"/>
      <c r="AGP70" s="16"/>
      <c r="AGQ70" s="16"/>
      <c r="AGR70" s="16"/>
      <c r="AGS70" s="16"/>
      <c r="AGT70" s="16"/>
      <c r="AGU70" s="16"/>
      <c r="AGV70" s="16"/>
      <c r="AGW70" s="16"/>
      <c r="AGX70" s="16"/>
      <c r="AGY70" s="16"/>
      <c r="AGZ70" s="16"/>
      <c r="AHA70" s="16"/>
      <c r="AHB70" s="16"/>
      <c r="AHC70" s="16"/>
      <c r="AHD70" s="16"/>
      <c r="AHE70" s="16"/>
      <c r="AHF70" s="16"/>
      <c r="AHG70" s="16"/>
      <c r="AHH70" s="16"/>
      <c r="AHI70" s="16"/>
      <c r="AHJ70" s="16"/>
      <c r="AHK70" s="16"/>
      <c r="AHL70" s="16"/>
      <c r="AHM70" s="16"/>
      <c r="AHN70" s="16"/>
      <c r="AHO70" s="16"/>
      <c r="AHP70" s="16"/>
      <c r="AHQ70" s="16"/>
      <c r="AHR70" s="16"/>
      <c r="AHS70" s="16"/>
      <c r="AHT70" s="16"/>
      <c r="AHU70" s="16"/>
      <c r="AHV70" s="16"/>
      <c r="AHW70" s="16"/>
      <c r="AHX70" s="16"/>
      <c r="AHY70" s="16"/>
      <c r="AHZ70" s="16"/>
      <c r="AIA70" s="16"/>
      <c r="AIB70" s="16"/>
      <c r="AIC70" s="16"/>
      <c r="AID70" s="16"/>
      <c r="AIE70" s="16"/>
      <c r="AIF70" s="16"/>
      <c r="AIG70" s="16"/>
      <c r="AIH70" s="16"/>
      <c r="AII70" s="16"/>
      <c r="AIJ70" s="16"/>
      <c r="AIK70" s="16"/>
      <c r="AIL70" s="16"/>
      <c r="AIM70" s="16"/>
      <c r="AIN70" s="16"/>
      <c r="AIO70" s="16"/>
      <c r="AIP70" s="16"/>
      <c r="AIQ70" s="16"/>
      <c r="AIR70" s="16"/>
      <c r="AIS70" s="16"/>
      <c r="AIT70" s="16"/>
      <c r="AIU70" s="16"/>
      <c r="AIV70" s="16"/>
      <c r="AIW70" s="16"/>
      <c r="AIX70" s="16"/>
      <c r="AIY70" s="16"/>
      <c r="AIZ70" s="16"/>
      <c r="AJA70" s="16"/>
      <c r="AJB70" s="16"/>
      <c r="AJC70" s="16"/>
      <c r="AJD70" s="16"/>
      <c r="AJE70" s="16"/>
      <c r="AJF70" s="16"/>
      <c r="AJG70" s="16"/>
      <c r="AJH70" s="16"/>
      <c r="AJI70" s="16"/>
      <c r="AJJ70" s="16"/>
      <c r="AJK70" s="16"/>
      <c r="AJL70" s="16"/>
      <c r="AJM70" s="16"/>
      <c r="AJN70" s="16"/>
      <c r="AJO70" s="16"/>
      <c r="AJP70" s="16"/>
      <c r="AJQ70" s="16"/>
      <c r="AJR70" s="16"/>
      <c r="AJS70" s="16"/>
      <c r="AJT70" s="16"/>
      <c r="AJU70" s="16"/>
      <c r="AJV70" s="16"/>
      <c r="AJW70" s="16"/>
      <c r="AJX70" s="16"/>
      <c r="AJY70" s="16"/>
      <c r="AJZ70" s="16"/>
      <c r="AKA70" s="16"/>
      <c r="AKB70" s="16"/>
      <c r="AKC70" s="16"/>
      <c r="AKD70" s="16"/>
      <c r="AKE70" s="16"/>
      <c r="AKF70" s="16"/>
      <c r="AKG70" s="16"/>
      <c r="AKH70" s="16"/>
      <c r="AKI70" s="16"/>
      <c r="AKJ70" s="16"/>
      <c r="AKK70" s="16"/>
      <c r="AKL70" s="16"/>
      <c r="AKM70" s="16"/>
      <c r="AKN70" s="16"/>
      <c r="AKO70" s="16"/>
      <c r="AKP70" s="16"/>
      <c r="AKQ70" s="16"/>
      <c r="AKR70" s="16"/>
      <c r="AKS70" s="16"/>
      <c r="AKT70" s="16"/>
      <c r="AKU70" s="16"/>
      <c r="AKV70" s="16"/>
      <c r="AKW70" s="16"/>
      <c r="AKX70" s="16"/>
      <c r="AKY70" s="16"/>
      <c r="AKZ70" s="16"/>
      <c r="ALA70" s="16"/>
      <c r="ALB70" s="16"/>
      <c r="ALC70" s="16"/>
      <c r="ALD70" s="16"/>
      <c r="ALE70" s="16"/>
      <c r="ALF70" s="16"/>
      <c r="ALG70" s="16"/>
      <c r="ALH70" s="16"/>
      <c r="ALI70" s="16"/>
      <c r="ALJ70" s="16"/>
      <c r="ALK70" s="16"/>
      <c r="ALL70" s="16"/>
    </row>
    <row r="71" spans="1:1000" customFormat="1" ht="12.75" x14ac:dyDescent="0.2">
      <c r="A71" s="41" t="str">
        <f ca="1">IF(_xll.TM1RPTELLEV($H$40,$H71)=0,"Root",IF(OR(_xll.ELLEV($B$10,$H71)=0,_xll.TM1RPTELLEV($H$40,$H71)+1&gt;=VALUE($L$29)),"Base","Default"))</f>
        <v>Default</v>
      </c>
      <c r="B71" s="16"/>
      <c r="C71" s="16" t="str">
        <f ca="1">_xll.DBRW($G$16,$H71,C$38)</f>
        <v>1</v>
      </c>
      <c r="D71" s="16">
        <f ca="1">_xll.DBRW($D$16,E$7,$H$33,$E$9,$H71,$D$11,$H$34,$D$38)</f>
        <v>0</v>
      </c>
      <c r="E71" s="25">
        <f ca="1">_xll.DBRW($E$16,E$7,$H$33,$E$9,$H71,$D$11,E$38,E$12,E$13)</f>
        <v>0</v>
      </c>
      <c r="F71" s="22"/>
      <c r="G71" s="44" t="str">
        <f ca="1">_xll.DBRW($G$16,$H71,G$13)&amp;IF(_xll.ELLEV($B$10,$H71)&lt;&gt;0,"",IF($D71&lt;&gt;0,"Annual",IF($E71&lt;&gt;0,"LID","")))</f>
        <v/>
      </c>
      <c r="H71" s="114" t="s">
        <v>173</v>
      </c>
      <c r="I71" s="46">
        <f ca="1">_xll.DBRW($B$16,I$7,$H$33,$D$9,$H71,$D$11,I$12,I$13)</f>
        <v>8765739.1331174411</v>
      </c>
      <c r="J71" s="46">
        <f ca="1">_xll.DBRW($B$16,J$7,$H$33,$D$9,$H71,$D$11,J$12,J$13)</f>
        <v>9321959.4357339572</v>
      </c>
      <c r="K71" s="46">
        <f ca="1">_xll.DBRW($B$16,K$7,$H$33,$D$9,$H71,$D$11,K$12,K$13)</f>
        <v>9519845.9441988096</v>
      </c>
      <c r="L71" s="46">
        <f ca="1">_xll.DBRW($B$16,L$7,$H$33,$D$9,$H71,$D$11,L$12,L$13)</f>
        <v>8496905.0637799837</v>
      </c>
      <c r="M71" s="46">
        <f ca="1">_xll.DBRW($B$16,M$7,$H$33,$D$9,$H71,$D$11,M$12,M$13)</f>
        <v>8819564.9961376619</v>
      </c>
      <c r="N71" s="46">
        <f ca="1">_xll.DBRW($B$16,N$7,$H$33,$D$9,$H71,$D$11,N$12,N$13)</f>
        <v>9110302.3270162623</v>
      </c>
      <c r="O71" s="46">
        <f ca="1">_xll.DBRW($B$16,O$7,$H$33,$D$9,$H71,$D$11,O$12,O$13)</f>
        <v>9190869.8413690943</v>
      </c>
      <c r="P71" s="46">
        <f ca="1">_xll.DBRW($B$16,P$7,$H$33,$D$9,$H71,$D$11,P$12,P$13)</f>
        <v>9417837.4770060536</v>
      </c>
      <c r="Q71" s="46">
        <f ca="1">_xll.DBRW($B$16,Q$7,$H$33,$D$9,$H71,$D$11,Q$12,Q$13)</f>
        <v>9710940.6483726613</v>
      </c>
      <c r="R71" s="46">
        <f ca="1">_xll.DBRW($B$16,R$7,$H$33,$D$9,$H71,$D$11,R$12,R$13)</f>
        <v>9476916.142506659</v>
      </c>
      <c r="S71" s="46">
        <f ca="1">_xll.DBRW($B$16,S$7,$H$33,$D$9,$H71,$D$11,S$12,S$13)</f>
        <v>9563679.9747723527</v>
      </c>
      <c r="T71" s="46">
        <f ca="1">_xll.DBRW($B$16,T$7,$H$33,$D$9,$H71,$D$11,T$12,T$13)</f>
        <v>9710200.2644958496</v>
      </c>
      <c r="U71" s="46">
        <f ca="1">_xll.DBRW($B$16,U$7,$H$33,$D$9,$H71,$D$11,U$12,U$13)</f>
        <v>9835424.0918660313</v>
      </c>
      <c r="V71" s="16"/>
      <c r="W71" s="46" t="str">
        <f ca="1">_xll.DBRW($B$16,W$7,$H$33,$D$9,$H71,$D$11,W$12,W$13)</f>
        <v>*KEY_ERR</v>
      </c>
      <c r="X71" s="99" t="e">
        <f t="shared" ca="1" si="6"/>
        <v>#VALUE!</v>
      </c>
      <c r="Y71" s="16"/>
      <c r="Z71" s="46" t="str">
        <f ca="1">_xll.DBRW($B$16,Z$7,$H$33,$D$9,$H71,$D$11,Z$12,Z$13)</f>
        <v>*KEY_ERR</v>
      </c>
      <c r="AA71" s="99" t="e">
        <f t="shared" ca="1" si="7"/>
        <v>#VALUE!</v>
      </c>
      <c r="AB71" s="16"/>
      <c r="AC71" s="109" t="str">
        <f ca="1">_xll.DBRW($B$16,AC$7,$H$33,$D$9,$H71,$D$11,AC$12,AC$13)</f>
        <v>*KEY_ERR</v>
      </c>
      <c r="AD71" s="109" t="str">
        <f ca="1">_xll.DBRW($B$16,AD$7,$H$33,$D$9,$H71,$D$11,AD$12,AD$13)</f>
        <v>*KEY_ERR</v>
      </c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  <c r="DB71" s="16"/>
      <c r="DC71" s="16"/>
      <c r="DD71" s="16"/>
      <c r="DE71" s="16"/>
      <c r="DF71" s="16"/>
      <c r="DG71" s="16"/>
      <c r="DH71" s="16"/>
      <c r="DI71" s="16"/>
      <c r="DJ71" s="16"/>
      <c r="DK71" s="16"/>
      <c r="DL71" s="16"/>
      <c r="DM71" s="16"/>
      <c r="DN71" s="16"/>
      <c r="DO71" s="16"/>
      <c r="DP71" s="16"/>
      <c r="DQ71" s="16"/>
      <c r="DR71" s="16"/>
      <c r="DS71" s="16"/>
      <c r="DT71" s="16"/>
      <c r="DU71" s="16"/>
      <c r="DV71" s="16"/>
      <c r="DW71" s="16"/>
      <c r="DX71" s="16"/>
      <c r="DY71" s="16"/>
      <c r="DZ71" s="16"/>
      <c r="EA71" s="16"/>
      <c r="EB71" s="16"/>
      <c r="EC71" s="16"/>
      <c r="ED71" s="16"/>
      <c r="EE71" s="16"/>
      <c r="EF71" s="16"/>
      <c r="EG71" s="16"/>
      <c r="EH71" s="16"/>
      <c r="EI71" s="16"/>
      <c r="EJ71" s="16"/>
      <c r="EK71" s="16"/>
      <c r="EL71" s="16"/>
      <c r="EM71" s="16"/>
      <c r="EN71" s="16"/>
      <c r="EO71" s="16"/>
      <c r="EP71" s="16"/>
      <c r="EQ71" s="16"/>
      <c r="ER71" s="16"/>
      <c r="ES71" s="16"/>
      <c r="ET71" s="16"/>
      <c r="EU71" s="16"/>
      <c r="EV71" s="16"/>
      <c r="EW71" s="16"/>
      <c r="EX71" s="16"/>
      <c r="EY71" s="16"/>
      <c r="EZ71" s="16"/>
      <c r="FA71" s="16"/>
      <c r="FB71" s="16"/>
      <c r="FC71" s="16"/>
      <c r="FD71" s="16"/>
      <c r="FE71" s="16"/>
      <c r="FF71" s="16"/>
      <c r="FG71" s="16"/>
      <c r="FH71" s="16"/>
      <c r="FI71" s="16"/>
      <c r="FJ71" s="16"/>
      <c r="FK71" s="16"/>
      <c r="FL71" s="16"/>
      <c r="FM71" s="16"/>
      <c r="FN71" s="16"/>
      <c r="FO71" s="16"/>
      <c r="FP71" s="16"/>
      <c r="FQ71" s="16"/>
      <c r="FR71" s="16"/>
      <c r="FS71" s="16"/>
      <c r="FT71" s="16"/>
      <c r="FU71" s="16"/>
      <c r="FV71" s="16"/>
      <c r="FW71" s="16"/>
      <c r="FX71" s="16"/>
      <c r="FY71" s="16"/>
      <c r="FZ71" s="16"/>
      <c r="GA71" s="16"/>
      <c r="GB71" s="16"/>
      <c r="GC71" s="16"/>
      <c r="GD71" s="16"/>
      <c r="GE71" s="16"/>
      <c r="GF71" s="16"/>
      <c r="GG71" s="16"/>
      <c r="GH71" s="16"/>
      <c r="GI71" s="16"/>
      <c r="GJ71" s="16"/>
      <c r="GK71" s="16"/>
      <c r="GL71" s="16"/>
      <c r="GM71" s="16"/>
      <c r="GN71" s="16"/>
      <c r="GO71" s="16"/>
      <c r="GP71" s="16"/>
      <c r="GQ71" s="16"/>
      <c r="GR71" s="16"/>
      <c r="GS71" s="16"/>
      <c r="GT71" s="16"/>
      <c r="GU71" s="16"/>
      <c r="GV71" s="16"/>
      <c r="GW71" s="16"/>
      <c r="GX71" s="16"/>
      <c r="GY71" s="16"/>
      <c r="GZ71" s="16"/>
      <c r="HA71" s="16"/>
      <c r="HB71" s="16"/>
      <c r="HC71" s="16"/>
      <c r="HD71" s="16"/>
      <c r="HE71" s="16"/>
      <c r="HF71" s="16"/>
      <c r="HG71" s="16"/>
      <c r="HH71" s="16"/>
      <c r="HI71" s="16"/>
      <c r="HJ71" s="16"/>
      <c r="HK71" s="16"/>
      <c r="HL71" s="16"/>
      <c r="HM71" s="16"/>
      <c r="HN71" s="16"/>
      <c r="HO71" s="16"/>
      <c r="HP71" s="16"/>
      <c r="HQ71" s="16"/>
      <c r="HR71" s="16"/>
      <c r="HS71" s="16"/>
      <c r="HT71" s="16"/>
      <c r="HU71" s="16"/>
      <c r="HV71" s="16"/>
      <c r="HW71" s="16"/>
      <c r="HX71" s="16"/>
      <c r="HY71" s="16"/>
      <c r="HZ71" s="16"/>
      <c r="IA71" s="16"/>
      <c r="IB71" s="16"/>
      <c r="IC71" s="16"/>
      <c r="ID71" s="16"/>
      <c r="IE71" s="16"/>
      <c r="IF71" s="16"/>
      <c r="IG71" s="16"/>
      <c r="IH71" s="16"/>
      <c r="II71" s="16"/>
      <c r="IJ71" s="16"/>
      <c r="IK71" s="16"/>
      <c r="IL71" s="16"/>
      <c r="IM71" s="16"/>
      <c r="IN71" s="16"/>
      <c r="IO71" s="16"/>
      <c r="IP71" s="16"/>
      <c r="IQ71" s="16"/>
      <c r="IR71" s="16"/>
      <c r="IS71" s="16"/>
      <c r="IT71" s="16"/>
      <c r="IU71" s="16"/>
      <c r="IV71" s="16"/>
      <c r="IW71" s="16"/>
      <c r="IX71" s="16"/>
      <c r="IY71" s="16"/>
      <c r="IZ71" s="16"/>
      <c r="JA71" s="16"/>
      <c r="JB71" s="16"/>
      <c r="JC71" s="16"/>
      <c r="JD71" s="16"/>
      <c r="JE71" s="16"/>
      <c r="JF71" s="16"/>
      <c r="JG71" s="16"/>
      <c r="JH71" s="16"/>
      <c r="JI71" s="16"/>
      <c r="JJ71" s="16"/>
      <c r="JK71" s="16"/>
      <c r="JL71" s="16"/>
      <c r="JM71" s="16"/>
      <c r="JN71" s="16"/>
      <c r="JO71" s="16"/>
      <c r="JP71" s="16"/>
      <c r="JQ71" s="16"/>
      <c r="JR71" s="16"/>
      <c r="JS71" s="16"/>
      <c r="JT71" s="16"/>
      <c r="JU71" s="16"/>
      <c r="JV71" s="16"/>
      <c r="JW71" s="16"/>
      <c r="JX71" s="16"/>
      <c r="JY71" s="16"/>
      <c r="JZ71" s="16"/>
      <c r="KA71" s="16"/>
      <c r="KB71" s="16"/>
      <c r="KC71" s="16"/>
      <c r="KD71" s="16"/>
      <c r="KE71" s="16"/>
      <c r="KF71" s="16"/>
      <c r="KG71" s="16"/>
      <c r="KH71" s="16"/>
      <c r="KI71" s="16"/>
      <c r="KJ71" s="16"/>
      <c r="KK71" s="16"/>
      <c r="KL71" s="16"/>
      <c r="KM71" s="16"/>
      <c r="KN71" s="16"/>
      <c r="KO71" s="16"/>
      <c r="KP71" s="16"/>
      <c r="KQ71" s="16"/>
      <c r="KR71" s="16"/>
      <c r="KS71" s="16"/>
      <c r="KT71" s="16"/>
      <c r="KU71" s="16"/>
      <c r="KV71" s="16"/>
      <c r="KW71" s="16"/>
      <c r="KX71" s="16"/>
      <c r="KY71" s="16"/>
      <c r="KZ71" s="16"/>
      <c r="LA71" s="16"/>
      <c r="LB71" s="16"/>
      <c r="LC71" s="16"/>
      <c r="LD71" s="16"/>
      <c r="LE71" s="16"/>
      <c r="LF71" s="16"/>
      <c r="LG71" s="16"/>
      <c r="LH71" s="16"/>
      <c r="LI71" s="16"/>
      <c r="LJ71" s="16"/>
      <c r="LK71" s="16"/>
      <c r="LL71" s="16"/>
      <c r="LM71" s="16"/>
      <c r="LN71" s="16"/>
      <c r="LO71" s="16"/>
      <c r="LP71" s="16"/>
      <c r="LQ71" s="16"/>
      <c r="LR71" s="16"/>
      <c r="LS71" s="16"/>
      <c r="LT71" s="16"/>
      <c r="LU71" s="16"/>
      <c r="LV71" s="16"/>
      <c r="LW71" s="16"/>
      <c r="LX71" s="16"/>
      <c r="LY71" s="16"/>
      <c r="LZ71" s="16"/>
      <c r="MA71" s="16"/>
      <c r="MB71" s="16"/>
      <c r="MC71" s="16"/>
      <c r="MD71" s="16"/>
      <c r="ME71" s="16"/>
      <c r="MF71" s="16"/>
      <c r="MG71" s="16"/>
      <c r="MH71" s="16"/>
      <c r="MI71" s="16"/>
      <c r="MJ71" s="16"/>
      <c r="MK71" s="16"/>
      <c r="ML71" s="16"/>
      <c r="MM71" s="16"/>
      <c r="MN71" s="16"/>
      <c r="MO71" s="16"/>
      <c r="MP71" s="16"/>
      <c r="MQ71" s="16"/>
      <c r="MR71" s="16"/>
      <c r="MS71" s="16"/>
      <c r="MT71" s="16"/>
      <c r="MU71" s="16"/>
      <c r="MV71" s="16"/>
      <c r="MW71" s="16"/>
      <c r="MX71" s="16"/>
      <c r="MY71" s="16"/>
      <c r="MZ71" s="16"/>
      <c r="NA71" s="16"/>
      <c r="NB71" s="16"/>
      <c r="NC71" s="16"/>
      <c r="ND71" s="16"/>
      <c r="NE71" s="16"/>
      <c r="NF71" s="16"/>
      <c r="NG71" s="16"/>
      <c r="NH71" s="16"/>
      <c r="NI71" s="16"/>
      <c r="NJ71" s="16"/>
      <c r="NK71" s="16"/>
      <c r="NL71" s="16"/>
      <c r="NM71" s="16"/>
      <c r="NN71" s="16"/>
      <c r="NO71" s="16"/>
      <c r="NP71" s="16"/>
      <c r="NQ71" s="16"/>
      <c r="NR71" s="16"/>
      <c r="NS71" s="16"/>
      <c r="NT71" s="16"/>
      <c r="NU71" s="16"/>
      <c r="NV71" s="16"/>
      <c r="NW71" s="16"/>
      <c r="NX71" s="16"/>
      <c r="NY71" s="16"/>
      <c r="NZ71" s="16"/>
      <c r="OA71" s="16"/>
      <c r="OB71" s="16"/>
      <c r="OC71" s="16"/>
      <c r="OD71" s="16"/>
      <c r="OE71" s="16"/>
      <c r="OF71" s="16"/>
      <c r="OG71" s="16"/>
      <c r="OH71" s="16"/>
      <c r="OI71" s="16"/>
      <c r="OJ71" s="16"/>
      <c r="OK71" s="16"/>
      <c r="OL71" s="16"/>
      <c r="OM71" s="16"/>
      <c r="ON71" s="16"/>
      <c r="OO71" s="16"/>
      <c r="OP71" s="16"/>
      <c r="OQ71" s="16"/>
      <c r="OR71" s="16"/>
      <c r="OS71" s="16"/>
      <c r="OT71" s="16"/>
      <c r="OU71" s="16"/>
      <c r="OV71" s="16"/>
      <c r="OW71" s="16"/>
      <c r="OX71" s="16"/>
      <c r="OY71" s="16"/>
      <c r="OZ71" s="16"/>
      <c r="PA71" s="16"/>
      <c r="PB71" s="16"/>
      <c r="PC71" s="16"/>
      <c r="PD71" s="16"/>
      <c r="PE71" s="16"/>
      <c r="PF71" s="16"/>
      <c r="PG71" s="16"/>
      <c r="PH71" s="16"/>
      <c r="PI71" s="16"/>
      <c r="PJ71" s="16"/>
      <c r="PK71" s="16"/>
      <c r="PL71" s="16"/>
      <c r="PM71" s="16"/>
      <c r="PN71" s="16"/>
      <c r="PO71" s="16"/>
      <c r="PP71" s="16"/>
      <c r="PQ71" s="16"/>
      <c r="PR71" s="16"/>
      <c r="PS71" s="16"/>
      <c r="PT71" s="16"/>
      <c r="PU71" s="16"/>
      <c r="PV71" s="16"/>
      <c r="PW71" s="16"/>
      <c r="PX71" s="16"/>
      <c r="PY71" s="16"/>
      <c r="PZ71" s="16"/>
      <c r="QA71" s="16"/>
      <c r="QB71" s="16"/>
      <c r="QC71" s="16"/>
      <c r="QD71" s="16"/>
      <c r="QE71" s="16"/>
      <c r="QF71" s="16"/>
      <c r="QG71" s="16"/>
      <c r="QH71" s="16"/>
      <c r="QI71" s="16"/>
      <c r="QJ71" s="16"/>
      <c r="QK71" s="16"/>
      <c r="QL71" s="16"/>
      <c r="QM71" s="16"/>
      <c r="QN71" s="16"/>
      <c r="QO71" s="16"/>
      <c r="QP71" s="16"/>
      <c r="QQ71" s="16"/>
      <c r="QR71" s="16"/>
      <c r="QS71" s="16"/>
      <c r="QT71" s="16"/>
      <c r="QU71" s="16"/>
      <c r="QV71" s="16"/>
      <c r="QW71" s="16"/>
      <c r="QX71" s="16"/>
      <c r="QY71" s="16"/>
      <c r="QZ71" s="16"/>
      <c r="RA71" s="16"/>
      <c r="RB71" s="16"/>
      <c r="RC71" s="16"/>
      <c r="RD71" s="16"/>
      <c r="RE71" s="16"/>
      <c r="RF71" s="16"/>
      <c r="RG71" s="16"/>
      <c r="RH71" s="16"/>
      <c r="RI71" s="16"/>
      <c r="RJ71" s="16"/>
      <c r="RK71" s="16"/>
      <c r="RL71" s="16"/>
      <c r="RM71" s="16"/>
      <c r="RN71" s="16"/>
      <c r="RO71" s="16"/>
      <c r="RP71" s="16"/>
      <c r="RQ71" s="16"/>
      <c r="RR71" s="16"/>
      <c r="RS71" s="16"/>
      <c r="RT71" s="16"/>
      <c r="RU71" s="16"/>
      <c r="RV71" s="16"/>
      <c r="RW71" s="16"/>
      <c r="RX71" s="16"/>
      <c r="RY71" s="16"/>
      <c r="RZ71" s="16"/>
      <c r="SA71" s="16"/>
      <c r="SB71" s="16"/>
      <c r="SC71" s="16"/>
      <c r="SD71" s="16"/>
      <c r="SE71" s="16"/>
      <c r="SF71" s="16"/>
      <c r="SG71" s="16"/>
      <c r="SH71" s="16"/>
      <c r="SI71" s="16"/>
      <c r="SJ71" s="16"/>
      <c r="SK71" s="16"/>
      <c r="SL71" s="16"/>
      <c r="SM71" s="16"/>
      <c r="SN71" s="16"/>
      <c r="SO71" s="16"/>
      <c r="SP71" s="16"/>
      <c r="SQ71" s="16"/>
      <c r="SR71" s="16"/>
      <c r="SS71" s="16"/>
      <c r="ST71" s="16"/>
      <c r="SU71" s="16"/>
      <c r="SV71" s="16"/>
      <c r="SW71" s="16"/>
      <c r="SX71" s="16"/>
      <c r="SY71" s="16"/>
      <c r="SZ71" s="16"/>
      <c r="TA71" s="16"/>
      <c r="TB71" s="16"/>
      <c r="TC71" s="16"/>
      <c r="TD71" s="16"/>
      <c r="TE71" s="16"/>
      <c r="TF71" s="16"/>
      <c r="TG71" s="16"/>
      <c r="TH71" s="16"/>
      <c r="TI71" s="16"/>
      <c r="TJ71" s="16"/>
      <c r="TK71" s="16"/>
      <c r="TL71" s="16"/>
      <c r="TM71" s="16"/>
      <c r="TN71" s="16"/>
      <c r="TO71" s="16"/>
      <c r="TP71" s="16"/>
      <c r="TQ71" s="16"/>
      <c r="TR71" s="16"/>
      <c r="TS71" s="16"/>
      <c r="TT71" s="16"/>
      <c r="TU71" s="16"/>
      <c r="TV71" s="16"/>
      <c r="TW71" s="16"/>
      <c r="TX71" s="16"/>
      <c r="TY71" s="16"/>
      <c r="TZ71" s="16"/>
      <c r="UA71" s="16"/>
      <c r="UB71" s="16"/>
      <c r="UC71" s="16"/>
      <c r="UD71" s="16"/>
      <c r="UE71" s="16"/>
      <c r="UF71" s="16"/>
      <c r="UG71" s="16"/>
      <c r="UH71" s="16"/>
      <c r="UI71" s="16"/>
      <c r="UJ71" s="16"/>
      <c r="UK71" s="16"/>
      <c r="UL71" s="16"/>
      <c r="UM71" s="16"/>
      <c r="UN71" s="16"/>
      <c r="UO71" s="16"/>
      <c r="UP71" s="16"/>
      <c r="UQ71" s="16"/>
      <c r="UR71" s="16"/>
      <c r="US71" s="16"/>
      <c r="UT71" s="16"/>
      <c r="UU71" s="16"/>
      <c r="UV71" s="16"/>
      <c r="UW71" s="16"/>
      <c r="UX71" s="16"/>
      <c r="UY71" s="16"/>
      <c r="UZ71" s="16"/>
      <c r="VA71" s="16"/>
      <c r="VB71" s="16"/>
      <c r="VC71" s="16"/>
      <c r="VD71" s="16"/>
      <c r="VE71" s="16"/>
      <c r="VF71" s="16"/>
      <c r="VG71" s="16"/>
      <c r="VH71" s="16"/>
      <c r="VI71" s="16"/>
      <c r="VJ71" s="16"/>
      <c r="VK71" s="16"/>
      <c r="VL71" s="16"/>
      <c r="VM71" s="16"/>
      <c r="VN71" s="16"/>
      <c r="VO71" s="16"/>
      <c r="VP71" s="16"/>
      <c r="VQ71" s="16"/>
      <c r="VR71" s="16"/>
      <c r="VS71" s="16"/>
      <c r="VT71" s="16"/>
      <c r="VU71" s="16"/>
      <c r="VV71" s="16"/>
      <c r="VW71" s="16"/>
      <c r="VX71" s="16"/>
      <c r="VY71" s="16"/>
      <c r="VZ71" s="16"/>
      <c r="WA71" s="16"/>
      <c r="WB71" s="16"/>
      <c r="WC71" s="16"/>
      <c r="WD71" s="16"/>
      <c r="WE71" s="16"/>
      <c r="WF71" s="16"/>
      <c r="WG71" s="16"/>
      <c r="WH71" s="16"/>
      <c r="WI71" s="16"/>
      <c r="WJ71" s="16"/>
      <c r="WK71" s="16"/>
      <c r="WL71" s="16"/>
      <c r="WM71" s="16"/>
      <c r="WN71" s="16"/>
      <c r="WO71" s="16"/>
      <c r="WP71" s="16"/>
      <c r="WQ71" s="16"/>
      <c r="WR71" s="16"/>
      <c r="WS71" s="16"/>
      <c r="WT71" s="16"/>
      <c r="WU71" s="16"/>
      <c r="WV71" s="16"/>
      <c r="WW71" s="16"/>
      <c r="WX71" s="16"/>
      <c r="WY71" s="16"/>
      <c r="WZ71" s="16"/>
      <c r="XA71" s="16"/>
      <c r="XB71" s="16"/>
      <c r="XC71" s="16"/>
      <c r="XD71" s="16"/>
      <c r="XE71" s="16"/>
      <c r="XF71" s="16"/>
      <c r="XG71" s="16"/>
      <c r="XH71" s="16"/>
      <c r="XI71" s="16"/>
      <c r="XJ71" s="16"/>
      <c r="XK71" s="16"/>
      <c r="XL71" s="16"/>
      <c r="XM71" s="16"/>
      <c r="XN71" s="16"/>
      <c r="XO71" s="16"/>
      <c r="XP71" s="16"/>
      <c r="XQ71" s="16"/>
      <c r="XR71" s="16"/>
      <c r="XS71" s="16"/>
      <c r="XT71" s="16"/>
      <c r="XU71" s="16"/>
      <c r="XV71" s="16"/>
      <c r="XW71" s="16"/>
      <c r="XX71" s="16"/>
      <c r="XY71" s="16"/>
      <c r="XZ71" s="16"/>
      <c r="YA71" s="16"/>
      <c r="YB71" s="16"/>
      <c r="YC71" s="16"/>
      <c r="YD71" s="16"/>
      <c r="YE71" s="16"/>
      <c r="YF71" s="16"/>
      <c r="YG71" s="16"/>
      <c r="YH71" s="16"/>
      <c r="YI71" s="16"/>
      <c r="YJ71" s="16"/>
      <c r="YK71" s="16"/>
      <c r="YL71" s="16"/>
      <c r="YM71" s="16"/>
      <c r="YN71" s="16"/>
      <c r="YO71" s="16"/>
      <c r="YP71" s="16"/>
      <c r="YQ71" s="16"/>
      <c r="YR71" s="16"/>
      <c r="YS71" s="16"/>
      <c r="YT71" s="16"/>
      <c r="YU71" s="16"/>
      <c r="YV71" s="16"/>
      <c r="YW71" s="16"/>
      <c r="YX71" s="16"/>
      <c r="YY71" s="16"/>
      <c r="YZ71" s="16"/>
      <c r="ZA71" s="16"/>
      <c r="ZB71" s="16"/>
      <c r="ZC71" s="16"/>
      <c r="ZD71" s="16"/>
      <c r="ZE71" s="16"/>
      <c r="ZF71" s="16"/>
      <c r="ZG71" s="16"/>
      <c r="ZH71" s="16"/>
      <c r="ZI71" s="16"/>
      <c r="ZJ71" s="16"/>
      <c r="ZK71" s="16"/>
      <c r="ZL71" s="16"/>
      <c r="ZM71" s="16"/>
      <c r="ZN71" s="16"/>
      <c r="ZO71" s="16"/>
      <c r="ZP71" s="16"/>
      <c r="ZQ71" s="16"/>
      <c r="ZR71" s="16"/>
      <c r="ZS71" s="16"/>
      <c r="ZT71" s="16"/>
      <c r="ZU71" s="16"/>
      <c r="ZV71" s="16"/>
      <c r="ZW71" s="16"/>
      <c r="ZX71" s="16"/>
      <c r="ZY71" s="16"/>
      <c r="ZZ71" s="16"/>
      <c r="AAA71" s="16"/>
      <c r="AAB71" s="16"/>
      <c r="AAC71" s="16"/>
      <c r="AAD71" s="16"/>
      <c r="AAE71" s="16"/>
      <c r="AAF71" s="16"/>
      <c r="AAG71" s="16"/>
      <c r="AAH71" s="16"/>
      <c r="AAI71" s="16"/>
      <c r="AAJ71" s="16"/>
      <c r="AAK71" s="16"/>
      <c r="AAL71" s="16"/>
      <c r="AAM71" s="16"/>
      <c r="AAN71" s="16"/>
      <c r="AAO71" s="16"/>
      <c r="AAP71" s="16"/>
      <c r="AAQ71" s="16"/>
      <c r="AAR71" s="16"/>
      <c r="AAS71" s="16"/>
      <c r="AAT71" s="16"/>
      <c r="AAU71" s="16"/>
      <c r="AAV71" s="16"/>
      <c r="AAW71" s="16"/>
      <c r="AAX71" s="16"/>
      <c r="AAY71" s="16"/>
      <c r="AAZ71" s="16"/>
      <c r="ABA71" s="16"/>
      <c r="ABB71" s="16"/>
      <c r="ABC71" s="16"/>
      <c r="ABD71" s="16"/>
      <c r="ABE71" s="16"/>
      <c r="ABF71" s="16"/>
      <c r="ABG71" s="16"/>
      <c r="ABH71" s="16"/>
      <c r="ABI71" s="16"/>
      <c r="ABJ71" s="16"/>
      <c r="ABK71" s="16"/>
      <c r="ABL71" s="16"/>
      <c r="ABM71" s="16"/>
      <c r="ABN71" s="16"/>
      <c r="ABO71" s="16"/>
      <c r="ABP71" s="16"/>
      <c r="ABQ71" s="16"/>
      <c r="ABR71" s="16"/>
      <c r="ABS71" s="16"/>
      <c r="ABT71" s="16"/>
      <c r="ABU71" s="16"/>
      <c r="ABV71" s="16"/>
      <c r="ABW71" s="16"/>
      <c r="ABX71" s="16"/>
      <c r="ABY71" s="16"/>
      <c r="ABZ71" s="16"/>
      <c r="ACA71" s="16"/>
      <c r="ACB71" s="16"/>
      <c r="ACC71" s="16"/>
      <c r="ACD71" s="16"/>
      <c r="ACE71" s="16"/>
      <c r="ACF71" s="16"/>
      <c r="ACG71" s="16"/>
      <c r="ACH71" s="16"/>
      <c r="ACI71" s="16"/>
      <c r="ACJ71" s="16"/>
      <c r="ACK71" s="16"/>
      <c r="ACL71" s="16"/>
      <c r="ACM71" s="16"/>
      <c r="ACN71" s="16"/>
      <c r="ACO71" s="16"/>
      <c r="ACP71" s="16"/>
      <c r="ACQ71" s="16"/>
      <c r="ACR71" s="16"/>
      <c r="ACS71" s="16"/>
      <c r="ACT71" s="16"/>
      <c r="ACU71" s="16"/>
      <c r="ACV71" s="16"/>
      <c r="ACW71" s="16"/>
      <c r="ACX71" s="16"/>
      <c r="ACY71" s="16"/>
      <c r="ACZ71" s="16"/>
      <c r="ADA71" s="16"/>
      <c r="ADB71" s="16"/>
      <c r="ADC71" s="16"/>
      <c r="ADD71" s="16"/>
      <c r="ADE71" s="16"/>
      <c r="ADF71" s="16"/>
      <c r="ADG71" s="16"/>
      <c r="ADH71" s="16"/>
      <c r="ADI71" s="16"/>
      <c r="ADJ71" s="16"/>
      <c r="ADK71" s="16"/>
      <c r="ADL71" s="16"/>
      <c r="ADM71" s="16"/>
      <c r="ADN71" s="16"/>
      <c r="ADO71" s="16"/>
      <c r="ADP71" s="16"/>
      <c r="ADQ71" s="16"/>
      <c r="ADR71" s="16"/>
      <c r="ADS71" s="16"/>
      <c r="ADT71" s="16"/>
      <c r="ADU71" s="16"/>
      <c r="ADV71" s="16"/>
      <c r="ADW71" s="16"/>
      <c r="ADX71" s="16"/>
      <c r="ADY71" s="16"/>
      <c r="ADZ71" s="16"/>
      <c r="AEA71" s="16"/>
      <c r="AEB71" s="16"/>
      <c r="AEC71" s="16"/>
      <c r="AED71" s="16"/>
      <c r="AEE71" s="16"/>
      <c r="AEF71" s="16"/>
      <c r="AEG71" s="16"/>
      <c r="AEH71" s="16"/>
      <c r="AEI71" s="16"/>
      <c r="AEJ71" s="16"/>
      <c r="AEK71" s="16"/>
      <c r="AEL71" s="16"/>
      <c r="AEM71" s="16"/>
      <c r="AEN71" s="16"/>
      <c r="AEO71" s="16"/>
      <c r="AEP71" s="16"/>
      <c r="AEQ71" s="16"/>
      <c r="AER71" s="16"/>
      <c r="AES71" s="16"/>
      <c r="AET71" s="16"/>
      <c r="AEU71" s="16"/>
      <c r="AEV71" s="16"/>
      <c r="AEW71" s="16"/>
      <c r="AEX71" s="16"/>
      <c r="AEY71" s="16"/>
      <c r="AEZ71" s="16"/>
      <c r="AFA71" s="16"/>
      <c r="AFB71" s="16"/>
      <c r="AFC71" s="16"/>
      <c r="AFD71" s="16"/>
      <c r="AFE71" s="16"/>
      <c r="AFF71" s="16"/>
      <c r="AFG71" s="16"/>
      <c r="AFH71" s="16"/>
      <c r="AFI71" s="16"/>
      <c r="AFJ71" s="16"/>
      <c r="AFK71" s="16"/>
      <c r="AFL71" s="16"/>
      <c r="AFM71" s="16"/>
      <c r="AFN71" s="16"/>
      <c r="AFO71" s="16"/>
      <c r="AFP71" s="16"/>
      <c r="AFQ71" s="16"/>
      <c r="AFR71" s="16"/>
      <c r="AFS71" s="16"/>
      <c r="AFT71" s="16"/>
      <c r="AFU71" s="16"/>
      <c r="AFV71" s="16"/>
      <c r="AFW71" s="16"/>
      <c r="AFX71" s="16"/>
      <c r="AFY71" s="16"/>
      <c r="AFZ71" s="16"/>
      <c r="AGA71" s="16"/>
      <c r="AGB71" s="16"/>
      <c r="AGC71" s="16"/>
      <c r="AGD71" s="16"/>
      <c r="AGE71" s="16"/>
      <c r="AGF71" s="16"/>
      <c r="AGG71" s="16"/>
      <c r="AGH71" s="16"/>
      <c r="AGI71" s="16"/>
      <c r="AGJ71" s="16"/>
      <c r="AGK71" s="16"/>
      <c r="AGL71" s="16"/>
      <c r="AGM71" s="16"/>
      <c r="AGN71" s="16"/>
      <c r="AGO71" s="16"/>
      <c r="AGP71" s="16"/>
      <c r="AGQ71" s="16"/>
      <c r="AGR71" s="16"/>
      <c r="AGS71" s="16"/>
      <c r="AGT71" s="16"/>
      <c r="AGU71" s="16"/>
      <c r="AGV71" s="16"/>
      <c r="AGW71" s="16"/>
      <c r="AGX71" s="16"/>
      <c r="AGY71" s="16"/>
      <c r="AGZ71" s="16"/>
      <c r="AHA71" s="16"/>
      <c r="AHB71" s="16"/>
      <c r="AHC71" s="16"/>
      <c r="AHD71" s="16"/>
      <c r="AHE71" s="16"/>
      <c r="AHF71" s="16"/>
      <c r="AHG71" s="16"/>
      <c r="AHH71" s="16"/>
      <c r="AHI71" s="16"/>
      <c r="AHJ71" s="16"/>
      <c r="AHK71" s="16"/>
      <c r="AHL71" s="16"/>
      <c r="AHM71" s="16"/>
      <c r="AHN71" s="16"/>
      <c r="AHO71" s="16"/>
      <c r="AHP71" s="16"/>
      <c r="AHQ71" s="16"/>
      <c r="AHR71" s="16"/>
      <c r="AHS71" s="16"/>
      <c r="AHT71" s="16"/>
      <c r="AHU71" s="16"/>
      <c r="AHV71" s="16"/>
      <c r="AHW71" s="16"/>
      <c r="AHX71" s="16"/>
      <c r="AHY71" s="16"/>
      <c r="AHZ71" s="16"/>
      <c r="AIA71" s="16"/>
      <c r="AIB71" s="16"/>
      <c r="AIC71" s="16"/>
      <c r="AID71" s="16"/>
      <c r="AIE71" s="16"/>
      <c r="AIF71" s="16"/>
      <c r="AIG71" s="16"/>
      <c r="AIH71" s="16"/>
      <c r="AII71" s="16"/>
      <c r="AIJ71" s="16"/>
      <c r="AIK71" s="16"/>
      <c r="AIL71" s="16"/>
      <c r="AIM71" s="16"/>
      <c r="AIN71" s="16"/>
      <c r="AIO71" s="16"/>
      <c r="AIP71" s="16"/>
      <c r="AIQ71" s="16"/>
      <c r="AIR71" s="16"/>
      <c r="AIS71" s="16"/>
      <c r="AIT71" s="16"/>
      <c r="AIU71" s="16"/>
      <c r="AIV71" s="16"/>
      <c r="AIW71" s="16"/>
      <c r="AIX71" s="16"/>
      <c r="AIY71" s="16"/>
      <c r="AIZ71" s="16"/>
      <c r="AJA71" s="16"/>
      <c r="AJB71" s="16"/>
      <c r="AJC71" s="16"/>
      <c r="AJD71" s="16"/>
      <c r="AJE71" s="16"/>
      <c r="AJF71" s="16"/>
      <c r="AJG71" s="16"/>
      <c r="AJH71" s="16"/>
      <c r="AJI71" s="16"/>
      <c r="AJJ71" s="16"/>
      <c r="AJK71" s="16"/>
      <c r="AJL71" s="16"/>
      <c r="AJM71" s="16"/>
      <c r="AJN71" s="16"/>
      <c r="AJO71" s="16"/>
      <c r="AJP71" s="16"/>
      <c r="AJQ71" s="16"/>
      <c r="AJR71" s="16"/>
      <c r="AJS71" s="16"/>
      <c r="AJT71" s="16"/>
      <c r="AJU71" s="16"/>
      <c r="AJV71" s="16"/>
      <c r="AJW71" s="16"/>
      <c r="AJX71" s="16"/>
      <c r="AJY71" s="16"/>
      <c r="AJZ71" s="16"/>
      <c r="AKA71" s="16"/>
      <c r="AKB71" s="16"/>
      <c r="AKC71" s="16"/>
      <c r="AKD71" s="16"/>
      <c r="AKE71" s="16"/>
      <c r="AKF71" s="16"/>
      <c r="AKG71" s="16"/>
      <c r="AKH71" s="16"/>
      <c r="AKI71" s="16"/>
      <c r="AKJ71" s="16"/>
      <c r="AKK71" s="16"/>
      <c r="AKL71" s="16"/>
      <c r="AKM71" s="16"/>
      <c r="AKN71" s="16"/>
      <c r="AKO71" s="16"/>
      <c r="AKP71" s="16"/>
      <c r="AKQ71" s="16"/>
      <c r="AKR71" s="16"/>
      <c r="AKS71" s="16"/>
      <c r="AKT71" s="16"/>
      <c r="AKU71" s="16"/>
      <c r="AKV71" s="16"/>
      <c r="AKW71" s="16"/>
      <c r="AKX71" s="16"/>
      <c r="AKY71" s="16"/>
      <c r="AKZ71" s="16"/>
      <c r="ALA71" s="16"/>
      <c r="ALB71" s="16"/>
      <c r="ALC71" s="16"/>
      <c r="ALD71" s="16"/>
      <c r="ALE71" s="16"/>
      <c r="ALF71" s="16"/>
      <c r="ALG71" s="16"/>
      <c r="ALH71" s="16"/>
      <c r="ALI71" s="16"/>
      <c r="ALJ71" s="16"/>
      <c r="ALK71" s="16"/>
      <c r="ALL71" s="16"/>
    </row>
    <row r="72" spans="1:1000" customFormat="1" ht="12.75" x14ac:dyDescent="0.2">
      <c r="A72" s="41" t="str">
        <f ca="1">IF(_xll.TM1RPTELLEV($H$40,$H72)=0,"Root",IF(OR(_xll.ELLEV($B$10,$H72)=0,_xll.TM1RPTELLEV($H$40,$H72)+1&gt;=VALUE($L$29)),"Base","Default"))</f>
        <v>Root</v>
      </c>
      <c r="B72" s="16"/>
      <c r="C72" s="16" t="str">
        <f ca="1">_xll.DBRW($G$16,$H72,C$38)</f>
        <v>1</v>
      </c>
      <c r="D72" s="16">
        <f ca="1">_xll.DBRW($D$16,E$7,$H$33,$E$9,$H72,$D$11,$H$34,$D$38)</f>
        <v>0</v>
      </c>
      <c r="E72" s="25">
        <f ca="1">_xll.DBRW($E$16,E$7,$H$33,$E$9,$H72,$D$11,E$38,E$12,E$13)</f>
        <v>0</v>
      </c>
      <c r="F72" s="22"/>
      <c r="G72" s="87" t="str">
        <f ca="1">_xll.DBRW($G$16,$H72,G$13)&amp;IF(_xll.ELLEV($B$10,$H72)&lt;&gt;0,"",IF($D72&lt;&gt;0,"Annual",IF($E72&lt;&gt;0,"LID","")))</f>
        <v/>
      </c>
      <c r="H72" s="113" t="s">
        <v>174</v>
      </c>
      <c r="I72" s="95">
        <f ca="1">_xll.DBRW($B$16,I$7,$H$33,$D$9,$H72,$D$11,I$12,I$13)</f>
        <v>56480449.259292006</v>
      </c>
      <c r="J72" s="95">
        <f ca="1">_xll.DBRW($B$16,J$7,$H$33,$D$9,$H72,$D$11,J$12,J$13)</f>
        <v>59258588.26852718</v>
      </c>
      <c r="K72" s="95">
        <f ca="1">_xll.DBRW($B$16,K$7,$H$33,$D$9,$H72,$D$11,K$12,K$13)</f>
        <v>60011977.425532624</v>
      </c>
      <c r="L72" s="95">
        <f ca="1">_xll.DBRW($B$16,L$7,$H$33,$D$9,$H72,$D$11,L$12,L$13)</f>
        <v>62525142.458493307</v>
      </c>
      <c r="M72" s="95">
        <f ca="1">_xll.DBRW($B$16,M$7,$H$33,$D$9,$H72,$D$11,M$12,M$13)</f>
        <v>63987237.957713909</v>
      </c>
      <c r="N72" s="95">
        <f ca="1">_xll.DBRW($B$16,N$7,$H$33,$D$9,$H72,$D$11,N$12,N$13)</f>
        <v>65208811.172202073</v>
      </c>
      <c r="O72" s="95">
        <f ca="1">_xll.DBRW($B$16,O$7,$H$33,$D$9,$H72,$D$11,O$12,O$13)</f>
        <v>65879529.961208835</v>
      </c>
      <c r="P72" s="95">
        <f ca="1">_xll.DBRW($B$16,P$7,$H$33,$D$9,$H72,$D$11,P$12,P$13)</f>
        <v>67048965.504833944</v>
      </c>
      <c r="Q72" s="95">
        <f ca="1">_xll.DBRW($B$16,Q$7,$H$33,$D$9,$H72,$D$11,Q$12,Q$13)</f>
        <v>68191826.060233459</v>
      </c>
      <c r="R72" s="95">
        <f ca="1">_xll.DBRW($B$16,R$7,$H$33,$D$9,$H72,$D$11,R$12,R$13)</f>
        <v>69094059.716379017</v>
      </c>
      <c r="S72" s="95">
        <f ca="1">_xll.DBRW($B$16,S$7,$H$33,$D$9,$H72,$D$11,S$12,S$13)</f>
        <v>69511432.702420592</v>
      </c>
      <c r="T72" s="95">
        <f ca="1">_xll.DBRW($B$16,T$7,$H$33,$D$9,$H72,$D$11,T$12,T$13)</f>
        <v>70561079.991408661</v>
      </c>
      <c r="U72" s="95">
        <f ca="1">_xll.DBRW($B$16,U$7,$H$33,$D$9,$H72,$D$11,U$12,U$13)</f>
        <v>71140427.394815415</v>
      </c>
      <c r="V72" s="16"/>
      <c r="W72" s="95" t="str">
        <f ca="1">_xll.DBRW($B$16,W$7,$H$33,$D$9,$H72,$D$11,W$12,W$13)</f>
        <v>*KEY_ERR</v>
      </c>
      <c r="X72" s="97" t="e">
        <f t="shared" ca="1" si="6"/>
        <v>#VALUE!</v>
      </c>
      <c r="Y72" s="16"/>
      <c r="Z72" s="95" t="str">
        <f ca="1">_xll.DBRW($B$16,Z$7,$H$33,$D$9,$H72,$D$11,Z$12,Z$13)</f>
        <v>*KEY_ERR</v>
      </c>
      <c r="AA72" s="97" t="e">
        <f t="shared" ca="1" si="7"/>
        <v>#VALUE!</v>
      </c>
      <c r="AB72" s="16"/>
      <c r="AC72" s="107" t="str">
        <f ca="1">_xll.DBRW($B$16,AC$7,$H$33,$D$9,$H72,$D$11,AC$12,AC$13)</f>
        <v>*KEY_ERR</v>
      </c>
      <c r="AD72" s="107" t="str">
        <f ca="1">_xll.DBRW($B$16,AD$7,$H$33,$D$9,$H72,$D$11,AD$12,AD$13)</f>
        <v>*KEY_ERR</v>
      </c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  <c r="DQ72" s="16"/>
      <c r="DR72" s="16"/>
      <c r="DS72" s="16"/>
      <c r="DT72" s="16"/>
      <c r="DU72" s="16"/>
      <c r="DV72" s="16"/>
      <c r="DW72" s="16"/>
      <c r="DX72" s="16"/>
      <c r="DY72" s="16"/>
      <c r="DZ72" s="16"/>
      <c r="EA72" s="16"/>
      <c r="EB72" s="16"/>
      <c r="EC72" s="16"/>
      <c r="ED72" s="16"/>
      <c r="EE72" s="16"/>
      <c r="EF72" s="16"/>
      <c r="EG72" s="16"/>
      <c r="EH72" s="16"/>
      <c r="EI72" s="16"/>
      <c r="EJ72" s="16"/>
      <c r="EK72" s="16"/>
      <c r="EL72" s="16"/>
      <c r="EM72" s="16"/>
      <c r="EN72" s="16"/>
      <c r="EO72" s="16"/>
      <c r="EP72" s="16"/>
      <c r="EQ72" s="16"/>
      <c r="ER72" s="16"/>
      <c r="ES72" s="16"/>
      <c r="ET72" s="16"/>
      <c r="EU72" s="16"/>
      <c r="EV72" s="16"/>
      <c r="EW72" s="16"/>
      <c r="EX72" s="16"/>
      <c r="EY72" s="16"/>
      <c r="EZ72" s="16"/>
      <c r="FA72" s="16"/>
      <c r="FB72" s="16"/>
      <c r="FC72" s="16"/>
      <c r="FD72" s="16"/>
      <c r="FE72" s="16"/>
      <c r="FF72" s="16"/>
      <c r="FG72" s="16"/>
      <c r="FH72" s="16"/>
      <c r="FI72" s="16"/>
      <c r="FJ72" s="16"/>
      <c r="FK72" s="16"/>
      <c r="FL72" s="16"/>
      <c r="FM72" s="16"/>
      <c r="FN72" s="16"/>
      <c r="FO72" s="16"/>
      <c r="FP72" s="16"/>
      <c r="FQ72" s="16"/>
      <c r="FR72" s="16"/>
      <c r="FS72" s="16"/>
      <c r="FT72" s="16"/>
      <c r="FU72" s="16"/>
      <c r="FV72" s="16"/>
      <c r="FW72" s="16"/>
      <c r="FX72" s="16"/>
      <c r="FY72" s="16"/>
      <c r="FZ72" s="16"/>
      <c r="GA72" s="16"/>
      <c r="GB72" s="16"/>
      <c r="GC72" s="16"/>
      <c r="GD72" s="16"/>
      <c r="GE72" s="16"/>
      <c r="GF72" s="16"/>
      <c r="GG72" s="16"/>
      <c r="GH72" s="16"/>
      <c r="GI72" s="16"/>
      <c r="GJ72" s="16"/>
      <c r="GK72" s="16"/>
      <c r="GL72" s="16"/>
      <c r="GM72" s="16"/>
      <c r="GN72" s="16"/>
      <c r="GO72" s="16"/>
      <c r="GP72" s="16"/>
      <c r="GQ72" s="16"/>
      <c r="GR72" s="16"/>
      <c r="GS72" s="16"/>
      <c r="GT72" s="16"/>
      <c r="GU72" s="16"/>
      <c r="GV72" s="16"/>
      <c r="GW72" s="16"/>
      <c r="GX72" s="16"/>
      <c r="GY72" s="16"/>
      <c r="GZ72" s="16"/>
      <c r="HA72" s="16"/>
      <c r="HB72" s="16"/>
      <c r="HC72" s="16"/>
      <c r="HD72" s="16"/>
      <c r="HE72" s="16"/>
      <c r="HF72" s="16"/>
      <c r="HG72" s="16"/>
      <c r="HH72" s="16"/>
      <c r="HI72" s="16"/>
      <c r="HJ72" s="16"/>
      <c r="HK72" s="16"/>
      <c r="HL72" s="16"/>
      <c r="HM72" s="16"/>
      <c r="HN72" s="16"/>
      <c r="HO72" s="16"/>
      <c r="HP72" s="16"/>
      <c r="HQ72" s="16"/>
      <c r="HR72" s="16"/>
      <c r="HS72" s="16"/>
      <c r="HT72" s="16"/>
      <c r="HU72" s="16"/>
      <c r="HV72" s="16"/>
      <c r="HW72" s="16"/>
      <c r="HX72" s="16"/>
      <c r="HY72" s="16"/>
      <c r="HZ72" s="16"/>
      <c r="IA72" s="16"/>
      <c r="IB72" s="16"/>
      <c r="IC72" s="16"/>
      <c r="ID72" s="16"/>
      <c r="IE72" s="16"/>
      <c r="IF72" s="16"/>
      <c r="IG72" s="16"/>
      <c r="IH72" s="16"/>
      <c r="II72" s="16"/>
      <c r="IJ72" s="16"/>
      <c r="IK72" s="16"/>
      <c r="IL72" s="16"/>
      <c r="IM72" s="16"/>
      <c r="IN72" s="16"/>
      <c r="IO72" s="16"/>
      <c r="IP72" s="16"/>
      <c r="IQ72" s="16"/>
      <c r="IR72" s="16"/>
      <c r="IS72" s="16"/>
      <c r="IT72" s="16"/>
      <c r="IU72" s="16"/>
      <c r="IV72" s="16"/>
      <c r="IW72" s="16"/>
      <c r="IX72" s="16"/>
      <c r="IY72" s="16"/>
      <c r="IZ72" s="16"/>
      <c r="JA72" s="16"/>
      <c r="JB72" s="16"/>
      <c r="JC72" s="16"/>
      <c r="JD72" s="16"/>
      <c r="JE72" s="16"/>
      <c r="JF72" s="16"/>
      <c r="JG72" s="16"/>
      <c r="JH72" s="16"/>
      <c r="JI72" s="16"/>
      <c r="JJ72" s="16"/>
      <c r="JK72" s="16"/>
      <c r="JL72" s="16"/>
      <c r="JM72" s="16"/>
      <c r="JN72" s="16"/>
      <c r="JO72" s="16"/>
      <c r="JP72" s="16"/>
      <c r="JQ72" s="16"/>
      <c r="JR72" s="16"/>
      <c r="JS72" s="16"/>
      <c r="JT72" s="16"/>
      <c r="JU72" s="16"/>
      <c r="JV72" s="16"/>
      <c r="JW72" s="16"/>
      <c r="JX72" s="16"/>
      <c r="JY72" s="16"/>
      <c r="JZ72" s="16"/>
      <c r="KA72" s="16"/>
      <c r="KB72" s="16"/>
      <c r="KC72" s="16"/>
      <c r="KD72" s="16"/>
      <c r="KE72" s="16"/>
      <c r="KF72" s="16"/>
      <c r="KG72" s="16"/>
      <c r="KH72" s="16"/>
      <c r="KI72" s="16"/>
      <c r="KJ72" s="16"/>
      <c r="KK72" s="16"/>
      <c r="KL72" s="16"/>
      <c r="KM72" s="16"/>
      <c r="KN72" s="16"/>
      <c r="KO72" s="16"/>
      <c r="KP72" s="16"/>
      <c r="KQ72" s="16"/>
      <c r="KR72" s="16"/>
      <c r="KS72" s="16"/>
      <c r="KT72" s="16"/>
      <c r="KU72" s="16"/>
      <c r="KV72" s="16"/>
      <c r="KW72" s="16"/>
      <c r="KX72" s="16"/>
      <c r="KY72" s="16"/>
      <c r="KZ72" s="16"/>
      <c r="LA72" s="16"/>
      <c r="LB72" s="16"/>
      <c r="LC72" s="16"/>
      <c r="LD72" s="16"/>
      <c r="LE72" s="16"/>
      <c r="LF72" s="16"/>
      <c r="LG72" s="16"/>
      <c r="LH72" s="16"/>
      <c r="LI72" s="16"/>
      <c r="LJ72" s="16"/>
      <c r="LK72" s="16"/>
      <c r="LL72" s="16"/>
      <c r="LM72" s="16"/>
      <c r="LN72" s="16"/>
      <c r="LO72" s="16"/>
      <c r="LP72" s="16"/>
      <c r="LQ72" s="16"/>
      <c r="LR72" s="16"/>
      <c r="LS72" s="16"/>
      <c r="LT72" s="16"/>
      <c r="LU72" s="16"/>
      <c r="LV72" s="16"/>
      <c r="LW72" s="16"/>
      <c r="LX72" s="16"/>
      <c r="LY72" s="16"/>
      <c r="LZ72" s="16"/>
      <c r="MA72" s="16"/>
      <c r="MB72" s="16"/>
      <c r="MC72" s="16"/>
      <c r="MD72" s="16"/>
      <c r="ME72" s="16"/>
      <c r="MF72" s="16"/>
      <c r="MG72" s="16"/>
      <c r="MH72" s="16"/>
      <c r="MI72" s="16"/>
      <c r="MJ72" s="16"/>
      <c r="MK72" s="16"/>
      <c r="ML72" s="16"/>
      <c r="MM72" s="16"/>
      <c r="MN72" s="16"/>
      <c r="MO72" s="16"/>
      <c r="MP72" s="16"/>
      <c r="MQ72" s="16"/>
      <c r="MR72" s="16"/>
      <c r="MS72" s="16"/>
      <c r="MT72" s="16"/>
      <c r="MU72" s="16"/>
      <c r="MV72" s="16"/>
      <c r="MW72" s="16"/>
      <c r="MX72" s="16"/>
      <c r="MY72" s="16"/>
      <c r="MZ72" s="16"/>
      <c r="NA72" s="16"/>
      <c r="NB72" s="16"/>
      <c r="NC72" s="16"/>
      <c r="ND72" s="16"/>
      <c r="NE72" s="16"/>
      <c r="NF72" s="16"/>
      <c r="NG72" s="16"/>
      <c r="NH72" s="16"/>
      <c r="NI72" s="16"/>
      <c r="NJ72" s="16"/>
      <c r="NK72" s="16"/>
      <c r="NL72" s="16"/>
      <c r="NM72" s="16"/>
      <c r="NN72" s="16"/>
      <c r="NO72" s="16"/>
      <c r="NP72" s="16"/>
      <c r="NQ72" s="16"/>
      <c r="NR72" s="16"/>
      <c r="NS72" s="16"/>
      <c r="NT72" s="16"/>
      <c r="NU72" s="16"/>
      <c r="NV72" s="16"/>
      <c r="NW72" s="16"/>
      <c r="NX72" s="16"/>
      <c r="NY72" s="16"/>
      <c r="NZ72" s="16"/>
      <c r="OA72" s="16"/>
      <c r="OB72" s="16"/>
      <c r="OC72" s="16"/>
      <c r="OD72" s="16"/>
      <c r="OE72" s="16"/>
      <c r="OF72" s="16"/>
      <c r="OG72" s="16"/>
      <c r="OH72" s="16"/>
      <c r="OI72" s="16"/>
      <c r="OJ72" s="16"/>
      <c r="OK72" s="16"/>
      <c r="OL72" s="16"/>
      <c r="OM72" s="16"/>
      <c r="ON72" s="16"/>
      <c r="OO72" s="16"/>
      <c r="OP72" s="16"/>
      <c r="OQ72" s="16"/>
      <c r="OR72" s="16"/>
      <c r="OS72" s="16"/>
      <c r="OT72" s="16"/>
      <c r="OU72" s="16"/>
      <c r="OV72" s="16"/>
      <c r="OW72" s="16"/>
      <c r="OX72" s="16"/>
      <c r="OY72" s="16"/>
      <c r="OZ72" s="16"/>
      <c r="PA72" s="16"/>
      <c r="PB72" s="16"/>
      <c r="PC72" s="16"/>
      <c r="PD72" s="16"/>
      <c r="PE72" s="16"/>
      <c r="PF72" s="16"/>
      <c r="PG72" s="16"/>
      <c r="PH72" s="16"/>
      <c r="PI72" s="16"/>
      <c r="PJ72" s="16"/>
      <c r="PK72" s="16"/>
      <c r="PL72" s="16"/>
      <c r="PM72" s="16"/>
      <c r="PN72" s="16"/>
      <c r="PO72" s="16"/>
      <c r="PP72" s="16"/>
      <c r="PQ72" s="16"/>
      <c r="PR72" s="16"/>
      <c r="PS72" s="16"/>
      <c r="PT72" s="16"/>
      <c r="PU72" s="16"/>
      <c r="PV72" s="16"/>
      <c r="PW72" s="16"/>
      <c r="PX72" s="16"/>
      <c r="PY72" s="16"/>
      <c r="PZ72" s="16"/>
      <c r="QA72" s="16"/>
      <c r="QB72" s="16"/>
      <c r="QC72" s="16"/>
      <c r="QD72" s="16"/>
      <c r="QE72" s="16"/>
      <c r="QF72" s="16"/>
      <c r="QG72" s="16"/>
      <c r="QH72" s="16"/>
      <c r="QI72" s="16"/>
      <c r="QJ72" s="16"/>
      <c r="QK72" s="16"/>
      <c r="QL72" s="16"/>
      <c r="QM72" s="16"/>
      <c r="QN72" s="16"/>
      <c r="QO72" s="16"/>
      <c r="QP72" s="16"/>
      <c r="QQ72" s="16"/>
      <c r="QR72" s="16"/>
      <c r="QS72" s="16"/>
      <c r="QT72" s="16"/>
      <c r="QU72" s="16"/>
      <c r="QV72" s="16"/>
      <c r="QW72" s="16"/>
      <c r="QX72" s="16"/>
      <c r="QY72" s="16"/>
      <c r="QZ72" s="16"/>
      <c r="RA72" s="16"/>
      <c r="RB72" s="16"/>
      <c r="RC72" s="16"/>
      <c r="RD72" s="16"/>
      <c r="RE72" s="16"/>
      <c r="RF72" s="16"/>
      <c r="RG72" s="16"/>
      <c r="RH72" s="16"/>
      <c r="RI72" s="16"/>
      <c r="RJ72" s="16"/>
      <c r="RK72" s="16"/>
      <c r="RL72" s="16"/>
      <c r="RM72" s="16"/>
      <c r="RN72" s="16"/>
      <c r="RO72" s="16"/>
      <c r="RP72" s="16"/>
      <c r="RQ72" s="16"/>
      <c r="RR72" s="16"/>
      <c r="RS72" s="16"/>
      <c r="RT72" s="16"/>
      <c r="RU72" s="16"/>
      <c r="RV72" s="16"/>
      <c r="RW72" s="16"/>
      <c r="RX72" s="16"/>
      <c r="RY72" s="16"/>
      <c r="RZ72" s="16"/>
      <c r="SA72" s="16"/>
      <c r="SB72" s="16"/>
      <c r="SC72" s="16"/>
      <c r="SD72" s="16"/>
      <c r="SE72" s="16"/>
      <c r="SF72" s="16"/>
      <c r="SG72" s="16"/>
      <c r="SH72" s="16"/>
      <c r="SI72" s="16"/>
      <c r="SJ72" s="16"/>
      <c r="SK72" s="16"/>
      <c r="SL72" s="16"/>
      <c r="SM72" s="16"/>
      <c r="SN72" s="16"/>
      <c r="SO72" s="16"/>
      <c r="SP72" s="16"/>
      <c r="SQ72" s="16"/>
      <c r="SR72" s="16"/>
      <c r="SS72" s="16"/>
      <c r="ST72" s="16"/>
      <c r="SU72" s="16"/>
      <c r="SV72" s="16"/>
      <c r="SW72" s="16"/>
      <c r="SX72" s="16"/>
      <c r="SY72" s="16"/>
      <c r="SZ72" s="16"/>
      <c r="TA72" s="16"/>
      <c r="TB72" s="16"/>
      <c r="TC72" s="16"/>
      <c r="TD72" s="16"/>
      <c r="TE72" s="16"/>
      <c r="TF72" s="16"/>
      <c r="TG72" s="16"/>
      <c r="TH72" s="16"/>
      <c r="TI72" s="16"/>
      <c r="TJ72" s="16"/>
      <c r="TK72" s="16"/>
      <c r="TL72" s="16"/>
      <c r="TM72" s="16"/>
      <c r="TN72" s="16"/>
      <c r="TO72" s="16"/>
      <c r="TP72" s="16"/>
      <c r="TQ72" s="16"/>
      <c r="TR72" s="16"/>
      <c r="TS72" s="16"/>
      <c r="TT72" s="16"/>
      <c r="TU72" s="16"/>
      <c r="TV72" s="16"/>
      <c r="TW72" s="16"/>
      <c r="TX72" s="16"/>
      <c r="TY72" s="16"/>
      <c r="TZ72" s="16"/>
      <c r="UA72" s="16"/>
      <c r="UB72" s="16"/>
      <c r="UC72" s="16"/>
      <c r="UD72" s="16"/>
      <c r="UE72" s="16"/>
      <c r="UF72" s="16"/>
      <c r="UG72" s="16"/>
      <c r="UH72" s="16"/>
      <c r="UI72" s="16"/>
      <c r="UJ72" s="16"/>
      <c r="UK72" s="16"/>
      <c r="UL72" s="16"/>
      <c r="UM72" s="16"/>
      <c r="UN72" s="16"/>
      <c r="UO72" s="16"/>
      <c r="UP72" s="16"/>
      <c r="UQ72" s="16"/>
      <c r="UR72" s="16"/>
      <c r="US72" s="16"/>
      <c r="UT72" s="16"/>
      <c r="UU72" s="16"/>
      <c r="UV72" s="16"/>
      <c r="UW72" s="16"/>
      <c r="UX72" s="16"/>
      <c r="UY72" s="16"/>
      <c r="UZ72" s="16"/>
      <c r="VA72" s="16"/>
      <c r="VB72" s="16"/>
      <c r="VC72" s="16"/>
      <c r="VD72" s="16"/>
      <c r="VE72" s="16"/>
      <c r="VF72" s="16"/>
      <c r="VG72" s="16"/>
      <c r="VH72" s="16"/>
      <c r="VI72" s="16"/>
      <c r="VJ72" s="16"/>
      <c r="VK72" s="16"/>
      <c r="VL72" s="16"/>
      <c r="VM72" s="16"/>
      <c r="VN72" s="16"/>
      <c r="VO72" s="16"/>
      <c r="VP72" s="16"/>
      <c r="VQ72" s="16"/>
      <c r="VR72" s="16"/>
      <c r="VS72" s="16"/>
      <c r="VT72" s="16"/>
      <c r="VU72" s="16"/>
      <c r="VV72" s="16"/>
      <c r="VW72" s="16"/>
      <c r="VX72" s="16"/>
      <c r="VY72" s="16"/>
      <c r="VZ72" s="16"/>
      <c r="WA72" s="16"/>
      <c r="WB72" s="16"/>
      <c r="WC72" s="16"/>
      <c r="WD72" s="16"/>
      <c r="WE72" s="16"/>
      <c r="WF72" s="16"/>
      <c r="WG72" s="16"/>
      <c r="WH72" s="16"/>
      <c r="WI72" s="16"/>
      <c r="WJ72" s="16"/>
      <c r="WK72" s="16"/>
      <c r="WL72" s="16"/>
      <c r="WM72" s="16"/>
      <c r="WN72" s="16"/>
      <c r="WO72" s="16"/>
      <c r="WP72" s="16"/>
      <c r="WQ72" s="16"/>
      <c r="WR72" s="16"/>
      <c r="WS72" s="16"/>
      <c r="WT72" s="16"/>
      <c r="WU72" s="16"/>
      <c r="WV72" s="16"/>
      <c r="WW72" s="16"/>
      <c r="WX72" s="16"/>
      <c r="WY72" s="16"/>
      <c r="WZ72" s="16"/>
      <c r="XA72" s="16"/>
      <c r="XB72" s="16"/>
      <c r="XC72" s="16"/>
      <c r="XD72" s="16"/>
      <c r="XE72" s="16"/>
      <c r="XF72" s="16"/>
      <c r="XG72" s="16"/>
      <c r="XH72" s="16"/>
      <c r="XI72" s="16"/>
      <c r="XJ72" s="16"/>
      <c r="XK72" s="16"/>
      <c r="XL72" s="16"/>
      <c r="XM72" s="16"/>
      <c r="XN72" s="16"/>
      <c r="XO72" s="16"/>
      <c r="XP72" s="16"/>
      <c r="XQ72" s="16"/>
      <c r="XR72" s="16"/>
      <c r="XS72" s="16"/>
      <c r="XT72" s="16"/>
      <c r="XU72" s="16"/>
      <c r="XV72" s="16"/>
      <c r="XW72" s="16"/>
      <c r="XX72" s="16"/>
      <c r="XY72" s="16"/>
      <c r="XZ72" s="16"/>
      <c r="YA72" s="16"/>
      <c r="YB72" s="16"/>
      <c r="YC72" s="16"/>
      <c r="YD72" s="16"/>
      <c r="YE72" s="16"/>
      <c r="YF72" s="16"/>
      <c r="YG72" s="16"/>
      <c r="YH72" s="16"/>
      <c r="YI72" s="16"/>
      <c r="YJ72" s="16"/>
      <c r="YK72" s="16"/>
      <c r="YL72" s="16"/>
      <c r="YM72" s="16"/>
      <c r="YN72" s="16"/>
      <c r="YO72" s="16"/>
      <c r="YP72" s="16"/>
      <c r="YQ72" s="16"/>
      <c r="YR72" s="16"/>
      <c r="YS72" s="16"/>
      <c r="YT72" s="16"/>
      <c r="YU72" s="16"/>
      <c r="YV72" s="16"/>
      <c r="YW72" s="16"/>
      <c r="YX72" s="16"/>
      <c r="YY72" s="16"/>
      <c r="YZ72" s="16"/>
      <c r="ZA72" s="16"/>
      <c r="ZB72" s="16"/>
      <c r="ZC72" s="16"/>
      <c r="ZD72" s="16"/>
      <c r="ZE72" s="16"/>
      <c r="ZF72" s="16"/>
      <c r="ZG72" s="16"/>
      <c r="ZH72" s="16"/>
      <c r="ZI72" s="16"/>
      <c r="ZJ72" s="16"/>
      <c r="ZK72" s="16"/>
      <c r="ZL72" s="16"/>
      <c r="ZM72" s="16"/>
      <c r="ZN72" s="16"/>
      <c r="ZO72" s="16"/>
      <c r="ZP72" s="16"/>
      <c r="ZQ72" s="16"/>
      <c r="ZR72" s="16"/>
      <c r="ZS72" s="16"/>
      <c r="ZT72" s="16"/>
      <c r="ZU72" s="16"/>
      <c r="ZV72" s="16"/>
      <c r="ZW72" s="16"/>
      <c r="ZX72" s="16"/>
      <c r="ZY72" s="16"/>
      <c r="ZZ72" s="16"/>
      <c r="AAA72" s="16"/>
      <c r="AAB72" s="16"/>
      <c r="AAC72" s="16"/>
      <c r="AAD72" s="16"/>
      <c r="AAE72" s="16"/>
      <c r="AAF72" s="16"/>
      <c r="AAG72" s="16"/>
      <c r="AAH72" s="16"/>
      <c r="AAI72" s="16"/>
      <c r="AAJ72" s="16"/>
      <c r="AAK72" s="16"/>
      <c r="AAL72" s="16"/>
      <c r="AAM72" s="16"/>
      <c r="AAN72" s="16"/>
      <c r="AAO72" s="16"/>
      <c r="AAP72" s="16"/>
      <c r="AAQ72" s="16"/>
      <c r="AAR72" s="16"/>
      <c r="AAS72" s="16"/>
      <c r="AAT72" s="16"/>
      <c r="AAU72" s="16"/>
      <c r="AAV72" s="16"/>
      <c r="AAW72" s="16"/>
      <c r="AAX72" s="16"/>
      <c r="AAY72" s="16"/>
      <c r="AAZ72" s="16"/>
      <c r="ABA72" s="16"/>
      <c r="ABB72" s="16"/>
      <c r="ABC72" s="16"/>
      <c r="ABD72" s="16"/>
      <c r="ABE72" s="16"/>
      <c r="ABF72" s="16"/>
      <c r="ABG72" s="16"/>
      <c r="ABH72" s="16"/>
      <c r="ABI72" s="16"/>
      <c r="ABJ72" s="16"/>
      <c r="ABK72" s="16"/>
      <c r="ABL72" s="16"/>
      <c r="ABM72" s="16"/>
      <c r="ABN72" s="16"/>
      <c r="ABO72" s="16"/>
      <c r="ABP72" s="16"/>
      <c r="ABQ72" s="16"/>
      <c r="ABR72" s="16"/>
      <c r="ABS72" s="16"/>
      <c r="ABT72" s="16"/>
      <c r="ABU72" s="16"/>
      <c r="ABV72" s="16"/>
      <c r="ABW72" s="16"/>
      <c r="ABX72" s="16"/>
      <c r="ABY72" s="16"/>
      <c r="ABZ72" s="16"/>
      <c r="ACA72" s="16"/>
      <c r="ACB72" s="16"/>
      <c r="ACC72" s="16"/>
      <c r="ACD72" s="16"/>
      <c r="ACE72" s="16"/>
      <c r="ACF72" s="16"/>
      <c r="ACG72" s="16"/>
      <c r="ACH72" s="16"/>
      <c r="ACI72" s="16"/>
      <c r="ACJ72" s="16"/>
      <c r="ACK72" s="16"/>
      <c r="ACL72" s="16"/>
      <c r="ACM72" s="16"/>
      <c r="ACN72" s="16"/>
      <c r="ACO72" s="16"/>
      <c r="ACP72" s="16"/>
      <c r="ACQ72" s="16"/>
      <c r="ACR72" s="16"/>
      <c r="ACS72" s="16"/>
      <c r="ACT72" s="16"/>
      <c r="ACU72" s="16"/>
      <c r="ACV72" s="16"/>
      <c r="ACW72" s="16"/>
      <c r="ACX72" s="16"/>
      <c r="ACY72" s="16"/>
      <c r="ACZ72" s="16"/>
      <c r="ADA72" s="16"/>
      <c r="ADB72" s="16"/>
      <c r="ADC72" s="16"/>
      <c r="ADD72" s="16"/>
      <c r="ADE72" s="16"/>
      <c r="ADF72" s="16"/>
      <c r="ADG72" s="16"/>
      <c r="ADH72" s="16"/>
      <c r="ADI72" s="16"/>
      <c r="ADJ72" s="16"/>
      <c r="ADK72" s="16"/>
      <c r="ADL72" s="16"/>
      <c r="ADM72" s="16"/>
      <c r="ADN72" s="16"/>
      <c r="ADO72" s="16"/>
      <c r="ADP72" s="16"/>
      <c r="ADQ72" s="16"/>
      <c r="ADR72" s="16"/>
      <c r="ADS72" s="16"/>
      <c r="ADT72" s="16"/>
      <c r="ADU72" s="16"/>
      <c r="ADV72" s="16"/>
      <c r="ADW72" s="16"/>
      <c r="ADX72" s="16"/>
      <c r="ADY72" s="16"/>
      <c r="ADZ72" s="16"/>
      <c r="AEA72" s="16"/>
      <c r="AEB72" s="16"/>
      <c r="AEC72" s="16"/>
      <c r="AED72" s="16"/>
      <c r="AEE72" s="16"/>
      <c r="AEF72" s="16"/>
      <c r="AEG72" s="16"/>
      <c r="AEH72" s="16"/>
      <c r="AEI72" s="16"/>
      <c r="AEJ72" s="16"/>
      <c r="AEK72" s="16"/>
      <c r="AEL72" s="16"/>
      <c r="AEM72" s="16"/>
      <c r="AEN72" s="16"/>
      <c r="AEO72" s="16"/>
      <c r="AEP72" s="16"/>
      <c r="AEQ72" s="16"/>
      <c r="AER72" s="16"/>
      <c r="AES72" s="16"/>
      <c r="AET72" s="16"/>
      <c r="AEU72" s="16"/>
      <c r="AEV72" s="16"/>
      <c r="AEW72" s="16"/>
      <c r="AEX72" s="16"/>
      <c r="AEY72" s="16"/>
      <c r="AEZ72" s="16"/>
      <c r="AFA72" s="16"/>
      <c r="AFB72" s="16"/>
      <c r="AFC72" s="16"/>
      <c r="AFD72" s="16"/>
      <c r="AFE72" s="16"/>
      <c r="AFF72" s="16"/>
      <c r="AFG72" s="16"/>
      <c r="AFH72" s="16"/>
      <c r="AFI72" s="16"/>
      <c r="AFJ72" s="16"/>
      <c r="AFK72" s="16"/>
      <c r="AFL72" s="16"/>
      <c r="AFM72" s="16"/>
      <c r="AFN72" s="16"/>
      <c r="AFO72" s="16"/>
      <c r="AFP72" s="16"/>
      <c r="AFQ72" s="16"/>
      <c r="AFR72" s="16"/>
      <c r="AFS72" s="16"/>
      <c r="AFT72" s="16"/>
      <c r="AFU72" s="16"/>
      <c r="AFV72" s="16"/>
      <c r="AFW72" s="16"/>
      <c r="AFX72" s="16"/>
      <c r="AFY72" s="16"/>
      <c r="AFZ72" s="16"/>
      <c r="AGA72" s="16"/>
      <c r="AGB72" s="16"/>
      <c r="AGC72" s="16"/>
      <c r="AGD72" s="16"/>
      <c r="AGE72" s="16"/>
      <c r="AGF72" s="16"/>
      <c r="AGG72" s="16"/>
      <c r="AGH72" s="16"/>
      <c r="AGI72" s="16"/>
      <c r="AGJ72" s="16"/>
      <c r="AGK72" s="16"/>
      <c r="AGL72" s="16"/>
      <c r="AGM72" s="16"/>
      <c r="AGN72" s="16"/>
      <c r="AGO72" s="16"/>
      <c r="AGP72" s="16"/>
      <c r="AGQ72" s="16"/>
      <c r="AGR72" s="16"/>
      <c r="AGS72" s="16"/>
      <c r="AGT72" s="16"/>
      <c r="AGU72" s="16"/>
      <c r="AGV72" s="16"/>
      <c r="AGW72" s="16"/>
      <c r="AGX72" s="16"/>
      <c r="AGY72" s="16"/>
      <c r="AGZ72" s="16"/>
      <c r="AHA72" s="16"/>
      <c r="AHB72" s="16"/>
      <c r="AHC72" s="16"/>
      <c r="AHD72" s="16"/>
      <c r="AHE72" s="16"/>
      <c r="AHF72" s="16"/>
      <c r="AHG72" s="16"/>
      <c r="AHH72" s="16"/>
      <c r="AHI72" s="16"/>
      <c r="AHJ72" s="16"/>
      <c r="AHK72" s="16"/>
      <c r="AHL72" s="16"/>
      <c r="AHM72" s="16"/>
      <c r="AHN72" s="16"/>
      <c r="AHO72" s="16"/>
      <c r="AHP72" s="16"/>
      <c r="AHQ72" s="16"/>
      <c r="AHR72" s="16"/>
      <c r="AHS72" s="16"/>
      <c r="AHT72" s="16"/>
      <c r="AHU72" s="16"/>
      <c r="AHV72" s="16"/>
      <c r="AHW72" s="16"/>
      <c r="AHX72" s="16"/>
      <c r="AHY72" s="16"/>
      <c r="AHZ72" s="16"/>
      <c r="AIA72" s="16"/>
      <c r="AIB72" s="16"/>
      <c r="AIC72" s="16"/>
      <c r="AID72" s="16"/>
      <c r="AIE72" s="16"/>
      <c r="AIF72" s="16"/>
      <c r="AIG72" s="16"/>
      <c r="AIH72" s="16"/>
      <c r="AII72" s="16"/>
      <c r="AIJ72" s="16"/>
      <c r="AIK72" s="16"/>
      <c r="AIL72" s="16"/>
      <c r="AIM72" s="16"/>
      <c r="AIN72" s="16"/>
      <c r="AIO72" s="16"/>
      <c r="AIP72" s="16"/>
      <c r="AIQ72" s="16"/>
      <c r="AIR72" s="16"/>
      <c r="AIS72" s="16"/>
      <c r="AIT72" s="16"/>
      <c r="AIU72" s="16"/>
      <c r="AIV72" s="16"/>
      <c r="AIW72" s="16"/>
      <c r="AIX72" s="16"/>
      <c r="AIY72" s="16"/>
      <c r="AIZ72" s="16"/>
      <c r="AJA72" s="16"/>
      <c r="AJB72" s="16"/>
      <c r="AJC72" s="16"/>
      <c r="AJD72" s="16"/>
      <c r="AJE72" s="16"/>
      <c r="AJF72" s="16"/>
      <c r="AJG72" s="16"/>
      <c r="AJH72" s="16"/>
      <c r="AJI72" s="16"/>
      <c r="AJJ72" s="16"/>
      <c r="AJK72" s="16"/>
      <c r="AJL72" s="16"/>
      <c r="AJM72" s="16"/>
      <c r="AJN72" s="16"/>
      <c r="AJO72" s="16"/>
      <c r="AJP72" s="16"/>
      <c r="AJQ72" s="16"/>
      <c r="AJR72" s="16"/>
      <c r="AJS72" s="16"/>
      <c r="AJT72" s="16"/>
      <c r="AJU72" s="16"/>
      <c r="AJV72" s="16"/>
      <c r="AJW72" s="16"/>
      <c r="AJX72" s="16"/>
      <c r="AJY72" s="16"/>
      <c r="AJZ72" s="16"/>
      <c r="AKA72" s="16"/>
      <c r="AKB72" s="16"/>
      <c r="AKC72" s="16"/>
      <c r="AKD72" s="16"/>
      <c r="AKE72" s="16"/>
      <c r="AKF72" s="16"/>
      <c r="AKG72" s="16"/>
      <c r="AKH72" s="16"/>
      <c r="AKI72" s="16"/>
      <c r="AKJ72" s="16"/>
      <c r="AKK72" s="16"/>
      <c r="AKL72" s="16"/>
      <c r="AKM72" s="16"/>
      <c r="AKN72" s="16"/>
      <c r="AKO72" s="16"/>
      <c r="AKP72" s="16"/>
      <c r="AKQ72" s="16"/>
      <c r="AKR72" s="16"/>
      <c r="AKS72" s="16"/>
      <c r="AKT72" s="16"/>
      <c r="AKU72" s="16"/>
      <c r="AKV72" s="16"/>
      <c r="AKW72" s="16"/>
      <c r="AKX72" s="16"/>
      <c r="AKY72" s="16"/>
      <c r="AKZ72" s="16"/>
      <c r="ALA72" s="16"/>
      <c r="ALB72" s="16"/>
      <c r="ALC72" s="16"/>
      <c r="ALD72" s="16"/>
      <c r="ALE72" s="16"/>
      <c r="ALF72" s="16"/>
      <c r="ALG72" s="16"/>
      <c r="ALH72" s="16"/>
      <c r="ALI72" s="16"/>
      <c r="ALJ72" s="16"/>
      <c r="ALK72" s="16"/>
      <c r="ALL72" s="16"/>
    </row>
    <row r="73" spans="1:1000" ht="12.75" x14ac:dyDescent="0.2">
      <c r="A73" s="41"/>
      <c r="E73"/>
      <c r="F73"/>
      <c r="G73"/>
      <c r="H73"/>
      <c r="I73"/>
      <c r="J73"/>
      <c r="K73"/>
    </row>
    <row r="74" spans="1:1000" s="39" customFormat="1" x14ac:dyDescent="0.2">
      <c r="E74" s="37"/>
      <c r="F74" s="38"/>
      <c r="G74" s="38"/>
      <c r="H74" s="122" t="s">
        <v>178</v>
      </c>
      <c r="V74" s="16"/>
      <c r="X74" s="38"/>
      <c r="Y74" s="16"/>
      <c r="AA74" s="38"/>
      <c r="AB74" s="16"/>
      <c r="AC74" s="112"/>
      <c r="AD74" s="112"/>
    </row>
    <row r="75" spans="1:1000" x14ac:dyDescent="0.2">
      <c r="A75" s="41" t="str">
        <f ca="1">IF(_xll.TM1RPTELLEV($H$75,$H75)=0,"Root",IF(OR(_xll.ELLEV($B$10,$H75)=0,_xll.TM1RPTELLEV($H$75,$H75)+1&gt;=VALUE($L$29)),"Base","Default"))</f>
        <v>Base</v>
      </c>
      <c r="C75" s="16" t="str">
        <f ca="1">_xll.DBRW($G$16,$H75,C$38)</f>
        <v>-1</v>
      </c>
      <c r="D75" s="16">
        <f ca="1">_xll.DBRW($D$16,E$7,$H$33,$E$9,$H75,$D$11,$H$34,$D$38)</f>
        <v>0</v>
      </c>
      <c r="E75" s="25">
        <f ca="1">_xll.DBRW($E$16,E$7,$H$33,$E$9,$H75,$D$11,E$38,E$12,E$13)</f>
        <v>0</v>
      </c>
      <c r="G75" s="89" t="str">
        <f ca="1">_xll.DBRW($G$16,$H75,G$13)&amp;IF(_xll.ELLEV($B$10,$H75)&lt;&gt;0,"",IF($D75&lt;&gt;0,"Annual",IF($E75&lt;&gt;0,"LID","")))</f>
        <v>RULE</v>
      </c>
      <c r="H75" s="116" t="str">
        <f ca="1">_xll.TM1RPTROW($B$17,$B$10,,,"CodeName", IF($O$30="Yes",1,0),"{Descendants( { [bpmAccount].["&amp;$C$17&amp;"] },"&amp;$L$29&amp;",BEFORE )}",$O$31, IF($O$29="Yes",1,0))</f>
        <v>200000 - Accounts Payable</v>
      </c>
      <c r="I75" s="91">
        <f ca="1">_xll.DBRW($B$17,I$7,$H$33,$D$9,$H75,$D$11,I$12,I$13)</f>
        <v>30027.859685002932</v>
      </c>
      <c r="J75" s="91">
        <f ca="1">_xll.DBRW($B$17,J$7,$H$33,$D$9,$H75,$D$11,J$12,J$13)</f>
        <v>30161.48415786841</v>
      </c>
      <c r="K75" s="91">
        <f ca="1">_xll.DBRW($B$17,K$7,$H$33,$D$9,$H75,$D$11,K$12,K$13)</f>
        <v>31046.228150494557</v>
      </c>
      <c r="L75" s="91">
        <f ca="1">_xll.DBRW($B$17,L$7,$H$33,$D$9,$H75,$D$11,L$12,L$13)</f>
        <v>31054.388511607296</v>
      </c>
      <c r="M75" s="91">
        <f ca="1">_xll.DBRW($B$17,M$7,$H$33,$D$9,$H75,$D$11,M$12,M$13)</f>
        <v>31073.920133449046</v>
      </c>
      <c r="N75" s="91">
        <f ca="1">_xll.DBRW($B$17,N$7,$H$33,$D$9,$H75,$D$11,N$12,N$13)</f>
        <v>175689.91057707541</v>
      </c>
      <c r="O75" s="91">
        <f ca="1">_xll.DBRW($B$17,O$7,$H$33,$D$9,$H75,$D$11,O$12,O$13)</f>
        <v>295392.73263280513</v>
      </c>
      <c r="P75" s="91">
        <f ca="1">_xll.DBRW($B$17,P$7,$H$33,$D$9,$H75,$D$11,P$12,P$13)</f>
        <v>418643.48390902439</v>
      </c>
      <c r="Q75" s="91">
        <f ca="1">_xll.DBRW($B$17,Q$7,$H$33,$D$9,$H75,$D$11,Q$12,Q$13)</f>
        <v>595950.46721277456</v>
      </c>
      <c r="R75" s="91">
        <f ca="1">_xll.DBRW($B$17,R$7,$H$33,$D$9,$H75,$D$11,R$12,R$13)</f>
        <v>718318.48208402109</v>
      </c>
      <c r="S75" s="91">
        <f ca="1">_xll.DBRW($B$17,S$7,$H$33,$D$9,$H75,$D$11,S$12,S$13)</f>
        <v>838119.42382557399</v>
      </c>
      <c r="T75" s="91">
        <f ca="1">_xll.DBRW($B$17,T$7,$H$33,$D$9,$H75,$D$11,T$12,T$13)</f>
        <v>964229.80481642182</v>
      </c>
      <c r="U75" s="91">
        <f ca="1">_xll.DBRW($B$17,U$7,$H$33,$D$9,$H75,$D$11,U$12,U$13)</f>
        <v>1080753.0774320702</v>
      </c>
      <c r="W75" s="92" t="str">
        <f ca="1">_xll.DBRW($B$17,W$7,$H$33,$D$9,$H75,$D$11,W$12,W$13)</f>
        <v>*KEY_ERR</v>
      </c>
      <c r="X75" s="93" t="e">
        <f ca="1">IF(W75=0,"",(#REF!/W75-1)*$C75)</f>
        <v>#REF!</v>
      </c>
      <c r="Z75" s="92" t="str">
        <f ca="1">_xll.DBRW($B$17,Z$7,$H$33,$D$9,$H75,$D$11,Z$12,Z$13)</f>
        <v>*KEY_ERR</v>
      </c>
      <c r="AA75" s="93" t="e">
        <f ca="1">IF(Z75=0,"",(#REF!/Z75-1)*$C75)</f>
        <v>#REF!</v>
      </c>
      <c r="AC75" s="111" t="str">
        <f ca="1">_xll.DBRW($B$17,AC$7,$H$33,$D$9,$H75,$D$11,AC$12,AC$13)</f>
        <v>*KEY_ERR</v>
      </c>
      <c r="AD75" s="111" t="str">
        <f ca="1">_xll.DBRW($B$17,AD$7,$H$33,$D$9,$H75,$D$11,AD$12,AD$13)</f>
        <v>*KEY_ERR</v>
      </c>
    </row>
    <row r="76" spans="1:1000" customFormat="1" ht="12.75" x14ac:dyDescent="0.2">
      <c r="A76" s="41" t="str">
        <f ca="1">IF(_xll.TM1RPTELLEV($H$75,$H76)=0,"Root",IF(OR(_xll.ELLEV($B$10,$H76)=0,_xll.TM1RPTELLEV($H$75,$H76)+1&gt;=VALUE($L$29)),"Base","Default"))</f>
        <v>Base</v>
      </c>
      <c r="B76" s="16"/>
      <c r="C76" s="16" t="str">
        <f ca="1">_xll.DBRW($G$16,$H76,C$38)</f>
        <v>-1</v>
      </c>
      <c r="D76" s="16">
        <f ca="1">_xll.DBRW($D$16,E$7,$H$33,$E$9,$H76,$D$11,$H$34,$D$38)</f>
        <v>0</v>
      </c>
      <c r="E76" s="25">
        <f ca="1">_xll.DBRW($E$16,E$7,$H$33,$E$9,$H76,$D$11,E$38,E$12,E$13)</f>
        <v>0</v>
      </c>
      <c r="F76" s="22"/>
      <c r="G76" s="89" t="str">
        <f ca="1">_xll.DBRW($G$16,$H76,G$13)&amp;IF(_xll.ELLEV($B$10,$H76)&lt;&gt;0,"",IF($D76&lt;&gt;0,"Annual",IF($E76&lt;&gt;0,"LID","")))</f>
        <v/>
      </c>
      <c r="H76" s="116" t="s">
        <v>188</v>
      </c>
      <c r="I76" s="91">
        <f ca="1">_xll.DBRW($B$17,I$7,$H$33,$D$9,$H76,$D$11,I$12,I$13)</f>
        <v>3763088.7161883689</v>
      </c>
      <c r="J76" s="91">
        <f ca="1">_xll.DBRW($B$17,J$7,$H$33,$D$9,$H76,$D$11,J$12,J$13)</f>
        <v>3830723.1364839203</v>
      </c>
      <c r="K76" s="91">
        <f ca="1">_xll.DBRW($B$17,K$7,$H$33,$D$9,$H76,$D$11,K$12,K$13)</f>
        <v>3912809.5470976429</v>
      </c>
      <c r="L76" s="91">
        <f ca="1">_xll.DBRW($B$17,L$7,$H$33,$D$9,$H76,$D$11,L$12,L$13)</f>
        <v>3910288.0227766261</v>
      </c>
      <c r="M76" s="91">
        <f ca="1">_xll.DBRW($B$17,M$7,$H$33,$D$9,$H76,$D$11,M$12,M$13)</f>
        <v>3939152.2132757842</v>
      </c>
      <c r="N76" s="91">
        <f ca="1">_xll.DBRW($B$17,N$7,$H$33,$D$9,$H76,$D$11,N$12,N$13)</f>
        <v>3836144.9713572413</v>
      </c>
      <c r="O76" s="91">
        <f ca="1">_xll.DBRW($B$17,O$7,$H$33,$D$9,$H76,$D$11,O$12,O$13)</f>
        <v>4009988.7075983803</v>
      </c>
      <c r="P76" s="91">
        <f ca="1">_xll.DBRW($B$17,P$7,$H$33,$D$9,$H76,$D$11,P$12,P$13)</f>
        <v>4077623.1278939317</v>
      </c>
      <c r="Q76" s="91">
        <f ca="1">_xll.DBRW($B$17,Q$7,$H$33,$D$9,$H76,$D$11,Q$12,Q$13)</f>
        <v>4159709.5385076543</v>
      </c>
      <c r="R76" s="91">
        <f ca="1">_xll.DBRW($B$17,R$7,$H$33,$D$9,$H76,$D$11,R$12,R$13)</f>
        <v>4028531.3337023025</v>
      </c>
      <c r="S76" s="91">
        <f ca="1">_xll.DBRW($B$17,S$7,$H$33,$D$9,$H76,$D$11,S$12,S$13)</f>
        <v>4057395.5242014606</v>
      </c>
      <c r="T76" s="91">
        <f ca="1">_xll.DBRW($B$17,T$7,$H$33,$D$9,$H76,$D$11,T$12,T$13)</f>
        <v>4158328.3088968676</v>
      </c>
      <c r="U76" s="91">
        <f ca="1">_xll.DBRW($B$17,U$7,$H$33,$D$9,$H76,$D$11,U$12,U$13)</f>
        <v>4249695.4686602205</v>
      </c>
      <c r="V76" s="16"/>
      <c r="W76" s="92" t="str">
        <f ca="1">_xll.DBRW($B$17,W$7,$H$33,$D$9,$H76,$D$11,W$12,W$13)</f>
        <v>*KEY_ERR</v>
      </c>
      <c r="X76" s="93" t="e">
        <f ca="1">IF(W76=0,"",(#REF!/W76-1)*$C76)</f>
        <v>#REF!</v>
      </c>
      <c r="Y76" s="16"/>
      <c r="Z76" s="92" t="str">
        <f ca="1">_xll.DBRW($B$17,Z$7,$H$33,$D$9,$H76,$D$11,Z$12,Z$13)</f>
        <v>*KEY_ERR</v>
      </c>
      <c r="AA76" s="93" t="e">
        <f ca="1">IF(Z76=0,"",(#REF!/Z76-1)*$C76)</f>
        <v>#REF!</v>
      </c>
      <c r="AB76" s="16"/>
      <c r="AC76" s="111" t="str">
        <f ca="1">_xll.DBRW($B$17,AC$7,$H$33,$D$9,$H76,$D$11,AC$12,AC$13)</f>
        <v>*KEY_ERR</v>
      </c>
      <c r="AD76" s="111" t="str">
        <f ca="1">_xll.DBRW($B$17,AD$7,$H$33,$D$9,$H76,$D$11,AD$12,AD$13)</f>
        <v>*KEY_ERR</v>
      </c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  <c r="DG76" s="16"/>
      <c r="DH76" s="16"/>
      <c r="DI76" s="16"/>
      <c r="DJ76" s="16"/>
      <c r="DK76" s="16"/>
      <c r="DL76" s="16"/>
      <c r="DM76" s="16"/>
      <c r="DN76" s="16"/>
      <c r="DO76" s="16"/>
      <c r="DP76" s="16"/>
      <c r="DQ76" s="16"/>
      <c r="DR76" s="16"/>
      <c r="DS76" s="16"/>
      <c r="DT76" s="16"/>
      <c r="DU76" s="16"/>
      <c r="DV76" s="16"/>
      <c r="DW76" s="16"/>
      <c r="DX76" s="16"/>
      <c r="DY76" s="16"/>
      <c r="DZ76" s="16"/>
      <c r="EA76" s="16"/>
      <c r="EB76" s="16"/>
      <c r="EC76" s="16"/>
      <c r="ED76" s="16"/>
      <c r="EE76" s="16"/>
      <c r="EF76" s="16"/>
      <c r="EG76" s="16"/>
      <c r="EH76" s="16"/>
      <c r="EI76" s="16"/>
      <c r="EJ76" s="16"/>
      <c r="EK76" s="16"/>
      <c r="EL76" s="16"/>
      <c r="EM76" s="16"/>
      <c r="EN76" s="16"/>
      <c r="EO76" s="16"/>
      <c r="EP76" s="16"/>
      <c r="EQ76" s="16"/>
      <c r="ER76" s="16"/>
      <c r="ES76" s="16"/>
      <c r="ET76" s="16"/>
      <c r="EU76" s="16"/>
      <c r="EV76" s="16"/>
      <c r="EW76" s="16"/>
      <c r="EX76" s="16"/>
      <c r="EY76" s="16"/>
      <c r="EZ76" s="16"/>
      <c r="FA76" s="16"/>
      <c r="FB76" s="16"/>
      <c r="FC76" s="16"/>
      <c r="FD76" s="16"/>
      <c r="FE76" s="16"/>
      <c r="FF76" s="16"/>
      <c r="FG76" s="16"/>
      <c r="FH76" s="16"/>
      <c r="FI76" s="16"/>
      <c r="FJ76" s="16"/>
      <c r="FK76" s="16"/>
      <c r="FL76" s="16"/>
      <c r="FM76" s="16"/>
      <c r="FN76" s="16"/>
      <c r="FO76" s="16"/>
      <c r="FP76" s="16"/>
      <c r="FQ76" s="16"/>
      <c r="FR76" s="16"/>
      <c r="FS76" s="16"/>
      <c r="FT76" s="16"/>
      <c r="FU76" s="16"/>
      <c r="FV76" s="16"/>
      <c r="FW76" s="16"/>
      <c r="FX76" s="16"/>
      <c r="FY76" s="16"/>
      <c r="FZ76" s="16"/>
      <c r="GA76" s="16"/>
      <c r="GB76" s="16"/>
      <c r="GC76" s="16"/>
      <c r="GD76" s="16"/>
      <c r="GE76" s="16"/>
      <c r="GF76" s="16"/>
      <c r="GG76" s="16"/>
      <c r="GH76" s="16"/>
      <c r="GI76" s="16"/>
      <c r="GJ76" s="16"/>
      <c r="GK76" s="16"/>
      <c r="GL76" s="16"/>
      <c r="GM76" s="16"/>
      <c r="GN76" s="16"/>
      <c r="GO76" s="16"/>
      <c r="GP76" s="16"/>
      <c r="GQ76" s="16"/>
      <c r="GR76" s="16"/>
      <c r="GS76" s="16"/>
      <c r="GT76" s="16"/>
      <c r="GU76" s="16"/>
      <c r="GV76" s="16"/>
      <c r="GW76" s="16"/>
      <c r="GX76" s="16"/>
      <c r="GY76" s="16"/>
      <c r="GZ76" s="16"/>
      <c r="HA76" s="16"/>
      <c r="HB76" s="16"/>
      <c r="HC76" s="16"/>
      <c r="HD76" s="16"/>
      <c r="HE76" s="16"/>
      <c r="HF76" s="16"/>
      <c r="HG76" s="16"/>
      <c r="HH76" s="16"/>
      <c r="HI76" s="16"/>
      <c r="HJ76" s="16"/>
      <c r="HK76" s="16"/>
      <c r="HL76" s="16"/>
      <c r="HM76" s="16"/>
      <c r="HN76" s="16"/>
      <c r="HO76" s="16"/>
      <c r="HP76" s="16"/>
      <c r="HQ76" s="16"/>
      <c r="HR76" s="16"/>
      <c r="HS76" s="16"/>
      <c r="HT76" s="16"/>
      <c r="HU76" s="16"/>
      <c r="HV76" s="16"/>
      <c r="HW76" s="16"/>
      <c r="HX76" s="16"/>
      <c r="HY76" s="16"/>
      <c r="HZ76" s="16"/>
      <c r="IA76" s="16"/>
      <c r="IB76" s="16"/>
      <c r="IC76" s="16"/>
      <c r="ID76" s="16"/>
      <c r="IE76" s="16"/>
      <c r="IF76" s="16"/>
      <c r="IG76" s="16"/>
      <c r="IH76" s="16"/>
      <c r="II76" s="16"/>
      <c r="IJ76" s="16"/>
      <c r="IK76" s="16"/>
      <c r="IL76" s="16"/>
      <c r="IM76" s="16"/>
      <c r="IN76" s="16"/>
      <c r="IO76" s="16"/>
      <c r="IP76" s="16"/>
      <c r="IQ76" s="16"/>
      <c r="IR76" s="16"/>
      <c r="IS76" s="16"/>
      <c r="IT76" s="16"/>
      <c r="IU76" s="16"/>
      <c r="IV76" s="16"/>
      <c r="IW76" s="16"/>
      <c r="IX76" s="16"/>
      <c r="IY76" s="16"/>
      <c r="IZ76" s="16"/>
      <c r="JA76" s="16"/>
      <c r="JB76" s="16"/>
      <c r="JC76" s="16"/>
      <c r="JD76" s="16"/>
      <c r="JE76" s="16"/>
      <c r="JF76" s="16"/>
      <c r="JG76" s="16"/>
      <c r="JH76" s="16"/>
      <c r="JI76" s="16"/>
      <c r="JJ76" s="16"/>
      <c r="JK76" s="16"/>
      <c r="JL76" s="16"/>
      <c r="JM76" s="16"/>
      <c r="JN76" s="16"/>
      <c r="JO76" s="16"/>
      <c r="JP76" s="16"/>
      <c r="JQ76" s="16"/>
      <c r="JR76" s="16"/>
      <c r="JS76" s="16"/>
      <c r="JT76" s="16"/>
      <c r="JU76" s="16"/>
      <c r="JV76" s="16"/>
      <c r="JW76" s="16"/>
      <c r="JX76" s="16"/>
      <c r="JY76" s="16"/>
      <c r="JZ76" s="16"/>
      <c r="KA76" s="16"/>
      <c r="KB76" s="16"/>
      <c r="KC76" s="16"/>
      <c r="KD76" s="16"/>
      <c r="KE76" s="16"/>
      <c r="KF76" s="16"/>
      <c r="KG76" s="16"/>
      <c r="KH76" s="16"/>
      <c r="KI76" s="16"/>
      <c r="KJ76" s="16"/>
      <c r="KK76" s="16"/>
      <c r="KL76" s="16"/>
      <c r="KM76" s="16"/>
      <c r="KN76" s="16"/>
      <c r="KO76" s="16"/>
      <c r="KP76" s="16"/>
      <c r="KQ76" s="16"/>
      <c r="KR76" s="16"/>
      <c r="KS76" s="16"/>
      <c r="KT76" s="16"/>
      <c r="KU76" s="16"/>
      <c r="KV76" s="16"/>
      <c r="KW76" s="16"/>
      <c r="KX76" s="16"/>
      <c r="KY76" s="16"/>
      <c r="KZ76" s="16"/>
      <c r="LA76" s="16"/>
      <c r="LB76" s="16"/>
      <c r="LC76" s="16"/>
      <c r="LD76" s="16"/>
      <c r="LE76" s="16"/>
      <c r="LF76" s="16"/>
      <c r="LG76" s="16"/>
      <c r="LH76" s="16"/>
      <c r="LI76" s="16"/>
      <c r="LJ76" s="16"/>
      <c r="LK76" s="16"/>
      <c r="LL76" s="16"/>
      <c r="LM76" s="16"/>
      <c r="LN76" s="16"/>
      <c r="LO76" s="16"/>
      <c r="LP76" s="16"/>
      <c r="LQ76" s="16"/>
      <c r="LR76" s="16"/>
      <c r="LS76" s="16"/>
      <c r="LT76" s="16"/>
      <c r="LU76" s="16"/>
      <c r="LV76" s="16"/>
      <c r="LW76" s="16"/>
      <c r="LX76" s="16"/>
      <c r="LY76" s="16"/>
      <c r="LZ76" s="16"/>
      <c r="MA76" s="16"/>
      <c r="MB76" s="16"/>
      <c r="MC76" s="16"/>
      <c r="MD76" s="16"/>
      <c r="ME76" s="16"/>
      <c r="MF76" s="16"/>
      <c r="MG76" s="16"/>
      <c r="MH76" s="16"/>
      <c r="MI76" s="16"/>
      <c r="MJ76" s="16"/>
      <c r="MK76" s="16"/>
      <c r="ML76" s="16"/>
      <c r="MM76" s="16"/>
      <c r="MN76" s="16"/>
      <c r="MO76" s="16"/>
      <c r="MP76" s="16"/>
      <c r="MQ76" s="16"/>
      <c r="MR76" s="16"/>
      <c r="MS76" s="16"/>
      <c r="MT76" s="16"/>
      <c r="MU76" s="16"/>
      <c r="MV76" s="16"/>
      <c r="MW76" s="16"/>
      <c r="MX76" s="16"/>
      <c r="MY76" s="16"/>
      <c r="MZ76" s="16"/>
      <c r="NA76" s="16"/>
      <c r="NB76" s="16"/>
      <c r="NC76" s="16"/>
      <c r="ND76" s="16"/>
      <c r="NE76" s="16"/>
      <c r="NF76" s="16"/>
      <c r="NG76" s="16"/>
      <c r="NH76" s="16"/>
      <c r="NI76" s="16"/>
      <c r="NJ76" s="16"/>
      <c r="NK76" s="16"/>
      <c r="NL76" s="16"/>
      <c r="NM76" s="16"/>
      <c r="NN76" s="16"/>
      <c r="NO76" s="16"/>
      <c r="NP76" s="16"/>
      <c r="NQ76" s="16"/>
      <c r="NR76" s="16"/>
      <c r="NS76" s="16"/>
      <c r="NT76" s="16"/>
      <c r="NU76" s="16"/>
      <c r="NV76" s="16"/>
      <c r="NW76" s="16"/>
      <c r="NX76" s="16"/>
      <c r="NY76" s="16"/>
      <c r="NZ76" s="16"/>
      <c r="OA76" s="16"/>
      <c r="OB76" s="16"/>
      <c r="OC76" s="16"/>
      <c r="OD76" s="16"/>
      <c r="OE76" s="16"/>
      <c r="OF76" s="16"/>
      <c r="OG76" s="16"/>
      <c r="OH76" s="16"/>
      <c r="OI76" s="16"/>
      <c r="OJ76" s="16"/>
      <c r="OK76" s="16"/>
      <c r="OL76" s="16"/>
      <c r="OM76" s="16"/>
      <c r="ON76" s="16"/>
      <c r="OO76" s="16"/>
      <c r="OP76" s="16"/>
      <c r="OQ76" s="16"/>
      <c r="OR76" s="16"/>
      <c r="OS76" s="16"/>
      <c r="OT76" s="16"/>
      <c r="OU76" s="16"/>
      <c r="OV76" s="16"/>
      <c r="OW76" s="16"/>
      <c r="OX76" s="16"/>
      <c r="OY76" s="16"/>
      <c r="OZ76" s="16"/>
      <c r="PA76" s="16"/>
      <c r="PB76" s="16"/>
      <c r="PC76" s="16"/>
      <c r="PD76" s="16"/>
      <c r="PE76" s="16"/>
      <c r="PF76" s="16"/>
      <c r="PG76" s="16"/>
      <c r="PH76" s="16"/>
      <c r="PI76" s="16"/>
      <c r="PJ76" s="16"/>
      <c r="PK76" s="16"/>
      <c r="PL76" s="16"/>
      <c r="PM76" s="16"/>
      <c r="PN76" s="16"/>
      <c r="PO76" s="16"/>
      <c r="PP76" s="16"/>
      <c r="PQ76" s="16"/>
      <c r="PR76" s="16"/>
      <c r="PS76" s="16"/>
      <c r="PT76" s="16"/>
      <c r="PU76" s="16"/>
      <c r="PV76" s="16"/>
      <c r="PW76" s="16"/>
      <c r="PX76" s="16"/>
      <c r="PY76" s="16"/>
      <c r="PZ76" s="16"/>
      <c r="QA76" s="16"/>
      <c r="QB76" s="16"/>
      <c r="QC76" s="16"/>
      <c r="QD76" s="16"/>
      <c r="QE76" s="16"/>
      <c r="QF76" s="16"/>
      <c r="QG76" s="16"/>
      <c r="QH76" s="16"/>
      <c r="QI76" s="16"/>
      <c r="QJ76" s="16"/>
      <c r="QK76" s="16"/>
      <c r="QL76" s="16"/>
      <c r="QM76" s="16"/>
      <c r="QN76" s="16"/>
      <c r="QO76" s="16"/>
      <c r="QP76" s="16"/>
      <c r="QQ76" s="16"/>
      <c r="QR76" s="16"/>
      <c r="QS76" s="16"/>
      <c r="QT76" s="16"/>
      <c r="QU76" s="16"/>
      <c r="QV76" s="16"/>
      <c r="QW76" s="16"/>
      <c r="QX76" s="16"/>
      <c r="QY76" s="16"/>
      <c r="QZ76" s="16"/>
      <c r="RA76" s="16"/>
      <c r="RB76" s="16"/>
      <c r="RC76" s="16"/>
      <c r="RD76" s="16"/>
      <c r="RE76" s="16"/>
      <c r="RF76" s="16"/>
      <c r="RG76" s="16"/>
      <c r="RH76" s="16"/>
      <c r="RI76" s="16"/>
      <c r="RJ76" s="16"/>
      <c r="RK76" s="16"/>
      <c r="RL76" s="16"/>
      <c r="RM76" s="16"/>
      <c r="RN76" s="16"/>
      <c r="RO76" s="16"/>
      <c r="RP76" s="16"/>
      <c r="RQ76" s="16"/>
      <c r="RR76" s="16"/>
      <c r="RS76" s="16"/>
      <c r="RT76" s="16"/>
      <c r="RU76" s="16"/>
      <c r="RV76" s="16"/>
      <c r="RW76" s="16"/>
      <c r="RX76" s="16"/>
      <c r="RY76" s="16"/>
      <c r="RZ76" s="16"/>
      <c r="SA76" s="16"/>
      <c r="SB76" s="16"/>
      <c r="SC76" s="16"/>
      <c r="SD76" s="16"/>
      <c r="SE76" s="16"/>
      <c r="SF76" s="16"/>
      <c r="SG76" s="16"/>
      <c r="SH76" s="16"/>
      <c r="SI76" s="16"/>
      <c r="SJ76" s="16"/>
      <c r="SK76" s="16"/>
      <c r="SL76" s="16"/>
      <c r="SM76" s="16"/>
      <c r="SN76" s="16"/>
      <c r="SO76" s="16"/>
      <c r="SP76" s="16"/>
      <c r="SQ76" s="16"/>
      <c r="SR76" s="16"/>
      <c r="SS76" s="16"/>
      <c r="ST76" s="16"/>
      <c r="SU76" s="16"/>
      <c r="SV76" s="16"/>
      <c r="SW76" s="16"/>
      <c r="SX76" s="16"/>
      <c r="SY76" s="16"/>
      <c r="SZ76" s="16"/>
      <c r="TA76" s="16"/>
      <c r="TB76" s="16"/>
      <c r="TC76" s="16"/>
      <c r="TD76" s="16"/>
      <c r="TE76" s="16"/>
      <c r="TF76" s="16"/>
      <c r="TG76" s="16"/>
      <c r="TH76" s="16"/>
      <c r="TI76" s="16"/>
      <c r="TJ76" s="16"/>
      <c r="TK76" s="16"/>
      <c r="TL76" s="16"/>
      <c r="TM76" s="16"/>
      <c r="TN76" s="16"/>
      <c r="TO76" s="16"/>
      <c r="TP76" s="16"/>
      <c r="TQ76" s="16"/>
      <c r="TR76" s="16"/>
      <c r="TS76" s="16"/>
      <c r="TT76" s="16"/>
      <c r="TU76" s="16"/>
      <c r="TV76" s="16"/>
      <c r="TW76" s="16"/>
      <c r="TX76" s="16"/>
      <c r="TY76" s="16"/>
      <c r="TZ76" s="16"/>
      <c r="UA76" s="16"/>
      <c r="UB76" s="16"/>
      <c r="UC76" s="16"/>
      <c r="UD76" s="16"/>
      <c r="UE76" s="16"/>
      <c r="UF76" s="16"/>
      <c r="UG76" s="16"/>
      <c r="UH76" s="16"/>
      <c r="UI76" s="16"/>
      <c r="UJ76" s="16"/>
      <c r="UK76" s="16"/>
      <c r="UL76" s="16"/>
      <c r="UM76" s="16"/>
      <c r="UN76" s="16"/>
      <c r="UO76" s="16"/>
      <c r="UP76" s="16"/>
      <c r="UQ76" s="16"/>
      <c r="UR76" s="16"/>
      <c r="US76" s="16"/>
      <c r="UT76" s="16"/>
      <c r="UU76" s="16"/>
      <c r="UV76" s="16"/>
      <c r="UW76" s="16"/>
      <c r="UX76" s="16"/>
      <c r="UY76" s="16"/>
      <c r="UZ76" s="16"/>
      <c r="VA76" s="16"/>
      <c r="VB76" s="16"/>
      <c r="VC76" s="16"/>
      <c r="VD76" s="16"/>
      <c r="VE76" s="16"/>
      <c r="VF76" s="16"/>
      <c r="VG76" s="16"/>
      <c r="VH76" s="16"/>
      <c r="VI76" s="16"/>
      <c r="VJ76" s="16"/>
      <c r="VK76" s="16"/>
      <c r="VL76" s="16"/>
      <c r="VM76" s="16"/>
      <c r="VN76" s="16"/>
      <c r="VO76" s="16"/>
      <c r="VP76" s="16"/>
      <c r="VQ76" s="16"/>
      <c r="VR76" s="16"/>
      <c r="VS76" s="16"/>
      <c r="VT76" s="16"/>
      <c r="VU76" s="16"/>
      <c r="VV76" s="16"/>
      <c r="VW76" s="16"/>
      <c r="VX76" s="16"/>
      <c r="VY76" s="16"/>
      <c r="VZ76" s="16"/>
      <c r="WA76" s="16"/>
      <c r="WB76" s="16"/>
      <c r="WC76" s="16"/>
      <c r="WD76" s="16"/>
      <c r="WE76" s="16"/>
      <c r="WF76" s="16"/>
      <c r="WG76" s="16"/>
      <c r="WH76" s="16"/>
      <c r="WI76" s="16"/>
      <c r="WJ76" s="16"/>
      <c r="WK76" s="16"/>
      <c r="WL76" s="16"/>
      <c r="WM76" s="16"/>
      <c r="WN76" s="16"/>
      <c r="WO76" s="16"/>
      <c r="WP76" s="16"/>
      <c r="WQ76" s="16"/>
      <c r="WR76" s="16"/>
      <c r="WS76" s="16"/>
      <c r="WT76" s="16"/>
      <c r="WU76" s="16"/>
      <c r="WV76" s="16"/>
      <c r="WW76" s="16"/>
      <c r="WX76" s="16"/>
      <c r="WY76" s="16"/>
      <c r="WZ76" s="16"/>
      <c r="XA76" s="16"/>
      <c r="XB76" s="16"/>
      <c r="XC76" s="16"/>
      <c r="XD76" s="16"/>
      <c r="XE76" s="16"/>
      <c r="XF76" s="16"/>
      <c r="XG76" s="16"/>
      <c r="XH76" s="16"/>
      <c r="XI76" s="16"/>
      <c r="XJ76" s="16"/>
      <c r="XK76" s="16"/>
      <c r="XL76" s="16"/>
      <c r="XM76" s="16"/>
      <c r="XN76" s="16"/>
      <c r="XO76" s="16"/>
      <c r="XP76" s="16"/>
      <c r="XQ76" s="16"/>
      <c r="XR76" s="16"/>
      <c r="XS76" s="16"/>
      <c r="XT76" s="16"/>
      <c r="XU76" s="16"/>
      <c r="XV76" s="16"/>
      <c r="XW76" s="16"/>
      <c r="XX76" s="16"/>
      <c r="XY76" s="16"/>
      <c r="XZ76" s="16"/>
      <c r="YA76" s="16"/>
      <c r="YB76" s="16"/>
      <c r="YC76" s="16"/>
      <c r="YD76" s="16"/>
      <c r="YE76" s="16"/>
      <c r="YF76" s="16"/>
      <c r="YG76" s="16"/>
      <c r="YH76" s="16"/>
      <c r="YI76" s="16"/>
      <c r="YJ76" s="16"/>
      <c r="YK76" s="16"/>
      <c r="YL76" s="16"/>
      <c r="YM76" s="16"/>
      <c r="YN76" s="16"/>
      <c r="YO76" s="16"/>
      <c r="YP76" s="16"/>
      <c r="YQ76" s="16"/>
      <c r="YR76" s="16"/>
      <c r="YS76" s="16"/>
      <c r="YT76" s="16"/>
      <c r="YU76" s="16"/>
      <c r="YV76" s="16"/>
      <c r="YW76" s="16"/>
      <c r="YX76" s="16"/>
      <c r="YY76" s="16"/>
      <c r="YZ76" s="16"/>
      <c r="ZA76" s="16"/>
      <c r="ZB76" s="16"/>
      <c r="ZC76" s="16"/>
      <c r="ZD76" s="16"/>
      <c r="ZE76" s="16"/>
      <c r="ZF76" s="16"/>
      <c r="ZG76" s="16"/>
      <c r="ZH76" s="16"/>
      <c r="ZI76" s="16"/>
      <c r="ZJ76" s="16"/>
      <c r="ZK76" s="16"/>
      <c r="ZL76" s="16"/>
      <c r="ZM76" s="16"/>
      <c r="ZN76" s="16"/>
      <c r="ZO76" s="16"/>
      <c r="ZP76" s="16"/>
      <c r="ZQ76" s="16"/>
      <c r="ZR76" s="16"/>
      <c r="ZS76" s="16"/>
      <c r="ZT76" s="16"/>
      <c r="ZU76" s="16"/>
      <c r="ZV76" s="16"/>
      <c r="ZW76" s="16"/>
      <c r="ZX76" s="16"/>
      <c r="ZY76" s="16"/>
      <c r="ZZ76" s="16"/>
      <c r="AAA76" s="16"/>
      <c r="AAB76" s="16"/>
      <c r="AAC76" s="16"/>
      <c r="AAD76" s="16"/>
      <c r="AAE76" s="16"/>
      <c r="AAF76" s="16"/>
      <c r="AAG76" s="16"/>
      <c r="AAH76" s="16"/>
      <c r="AAI76" s="16"/>
      <c r="AAJ76" s="16"/>
      <c r="AAK76" s="16"/>
      <c r="AAL76" s="16"/>
      <c r="AAM76" s="16"/>
      <c r="AAN76" s="16"/>
      <c r="AAO76" s="16"/>
      <c r="AAP76" s="16"/>
      <c r="AAQ76" s="16"/>
      <c r="AAR76" s="16"/>
      <c r="AAS76" s="16"/>
      <c r="AAT76" s="16"/>
      <c r="AAU76" s="16"/>
      <c r="AAV76" s="16"/>
      <c r="AAW76" s="16"/>
      <c r="AAX76" s="16"/>
      <c r="AAY76" s="16"/>
      <c r="AAZ76" s="16"/>
      <c r="ABA76" s="16"/>
      <c r="ABB76" s="16"/>
      <c r="ABC76" s="16"/>
      <c r="ABD76" s="16"/>
      <c r="ABE76" s="16"/>
      <c r="ABF76" s="16"/>
      <c r="ABG76" s="16"/>
      <c r="ABH76" s="16"/>
      <c r="ABI76" s="16"/>
      <c r="ABJ76" s="16"/>
      <c r="ABK76" s="16"/>
      <c r="ABL76" s="16"/>
      <c r="ABM76" s="16"/>
      <c r="ABN76" s="16"/>
      <c r="ABO76" s="16"/>
      <c r="ABP76" s="16"/>
      <c r="ABQ76" s="16"/>
      <c r="ABR76" s="16"/>
      <c r="ABS76" s="16"/>
      <c r="ABT76" s="16"/>
      <c r="ABU76" s="16"/>
      <c r="ABV76" s="16"/>
      <c r="ABW76" s="16"/>
      <c r="ABX76" s="16"/>
      <c r="ABY76" s="16"/>
      <c r="ABZ76" s="16"/>
      <c r="ACA76" s="16"/>
      <c r="ACB76" s="16"/>
      <c r="ACC76" s="16"/>
      <c r="ACD76" s="16"/>
      <c r="ACE76" s="16"/>
      <c r="ACF76" s="16"/>
      <c r="ACG76" s="16"/>
      <c r="ACH76" s="16"/>
      <c r="ACI76" s="16"/>
      <c r="ACJ76" s="16"/>
      <c r="ACK76" s="16"/>
      <c r="ACL76" s="16"/>
      <c r="ACM76" s="16"/>
      <c r="ACN76" s="16"/>
      <c r="ACO76" s="16"/>
      <c r="ACP76" s="16"/>
      <c r="ACQ76" s="16"/>
      <c r="ACR76" s="16"/>
      <c r="ACS76" s="16"/>
      <c r="ACT76" s="16"/>
      <c r="ACU76" s="16"/>
      <c r="ACV76" s="16"/>
      <c r="ACW76" s="16"/>
      <c r="ACX76" s="16"/>
      <c r="ACY76" s="16"/>
      <c r="ACZ76" s="16"/>
      <c r="ADA76" s="16"/>
      <c r="ADB76" s="16"/>
      <c r="ADC76" s="16"/>
      <c r="ADD76" s="16"/>
      <c r="ADE76" s="16"/>
      <c r="ADF76" s="16"/>
      <c r="ADG76" s="16"/>
      <c r="ADH76" s="16"/>
      <c r="ADI76" s="16"/>
      <c r="ADJ76" s="16"/>
      <c r="ADK76" s="16"/>
      <c r="ADL76" s="16"/>
      <c r="ADM76" s="16"/>
      <c r="ADN76" s="16"/>
      <c r="ADO76" s="16"/>
      <c r="ADP76" s="16"/>
      <c r="ADQ76" s="16"/>
      <c r="ADR76" s="16"/>
      <c r="ADS76" s="16"/>
      <c r="ADT76" s="16"/>
      <c r="ADU76" s="16"/>
      <c r="ADV76" s="16"/>
      <c r="ADW76" s="16"/>
      <c r="ADX76" s="16"/>
      <c r="ADY76" s="16"/>
      <c r="ADZ76" s="16"/>
      <c r="AEA76" s="16"/>
      <c r="AEB76" s="16"/>
      <c r="AEC76" s="16"/>
      <c r="AED76" s="16"/>
      <c r="AEE76" s="16"/>
      <c r="AEF76" s="16"/>
      <c r="AEG76" s="16"/>
      <c r="AEH76" s="16"/>
      <c r="AEI76" s="16"/>
      <c r="AEJ76" s="16"/>
      <c r="AEK76" s="16"/>
      <c r="AEL76" s="16"/>
      <c r="AEM76" s="16"/>
      <c r="AEN76" s="16"/>
      <c r="AEO76" s="16"/>
      <c r="AEP76" s="16"/>
      <c r="AEQ76" s="16"/>
      <c r="AER76" s="16"/>
      <c r="AES76" s="16"/>
      <c r="AET76" s="16"/>
      <c r="AEU76" s="16"/>
      <c r="AEV76" s="16"/>
      <c r="AEW76" s="16"/>
      <c r="AEX76" s="16"/>
      <c r="AEY76" s="16"/>
      <c r="AEZ76" s="16"/>
      <c r="AFA76" s="16"/>
      <c r="AFB76" s="16"/>
      <c r="AFC76" s="16"/>
      <c r="AFD76" s="16"/>
      <c r="AFE76" s="16"/>
      <c r="AFF76" s="16"/>
      <c r="AFG76" s="16"/>
      <c r="AFH76" s="16"/>
      <c r="AFI76" s="16"/>
      <c r="AFJ76" s="16"/>
      <c r="AFK76" s="16"/>
      <c r="AFL76" s="16"/>
      <c r="AFM76" s="16"/>
      <c r="AFN76" s="16"/>
      <c r="AFO76" s="16"/>
      <c r="AFP76" s="16"/>
      <c r="AFQ76" s="16"/>
      <c r="AFR76" s="16"/>
      <c r="AFS76" s="16"/>
      <c r="AFT76" s="16"/>
      <c r="AFU76" s="16"/>
      <c r="AFV76" s="16"/>
      <c r="AFW76" s="16"/>
      <c r="AFX76" s="16"/>
      <c r="AFY76" s="16"/>
      <c r="AFZ76" s="16"/>
      <c r="AGA76" s="16"/>
      <c r="AGB76" s="16"/>
      <c r="AGC76" s="16"/>
      <c r="AGD76" s="16"/>
      <c r="AGE76" s="16"/>
      <c r="AGF76" s="16"/>
      <c r="AGG76" s="16"/>
      <c r="AGH76" s="16"/>
      <c r="AGI76" s="16"/>
      <c r="AGJ76" s="16"/>
      <c r="AGK76" s="16"/>
      <c r="AGL76" s="16"/>
      <c r="AGM76" s="16"/>
      <c r="AGN76" s="16"/>
      <c r="AGO76" s="16"/>
      <c r="AGP76" s="16"/>
      <c r="AGQ76" s="16"/>
      <c r="AGR76" s="16"/>
      <c r="AGS76" s="16"/>
      <c r="AGT76" s="16"/>
      <c r="AGU76" s="16"/>
      <c r="AGV76" s="16"/>
      <c r="AGW76" s="16"/>
      <c r="AGX76" s="16"/>
      <c r="AGY76" s="16"/>
      <c r="AGZ76" s="16"/>
      <c r="AHA76" s="16"/>
      <c r="AHB76" s="16"/>
      <c r="AHC76" s="16"/>
      <c r="AHD76" s="16"/>
      <c r="AHE76" s="16"/>
      <c r="AHF76" s="16"/>
      <c r="AHG76" s="16"/>
      <c r="AHH76" s="16"/>
      <c r="AHI76" s="16"/>
      <c r="AHJ76" s="16"/>
      <c r="AHK76" s="16"/>
      <c r="AHL76" s="16"/>
      <c r="AHM76" s="16"/>
      <c r="AHN76" s="16"/>
      <c r="AHO76" s="16"/>
      <c r="AHP76" s="16"/>
      <c r="AHQ76" s="16"/>
      <c r="AHR76" s="16"/>
      <c r="AHS76" s="16"/>
      <c r="AHT76" s="16"/>
      <c r="AHU76" s="16"/>
      <c r="AHV76" s="16"/>
      <c r="AHW76" s="16"/>
      <c r="AHX76" s="16"/>
      <c r="AHY76" s="16"/>
      <c r="AHZ76" s="16"/>
      <c r="AIA76" s="16"/>
      <c r="AIB76" s="16"/>
      <c r="AIC76" s="16"/>
      <c r="AID76" s="16"/>
      <c r="AIE76" s="16"/>
      <c r="AIF76" s="16"/>
      <c r="AIG76" s="16"/>
      <c r="AIH76" s="16"/>
      <c r="AII76" s="16"/>
      <c r="AIJ76" s="16"/>
      <c r="AIK76" s="16"/>
      <c r="AIL76" s="16"/>
      <c r="AIM76" s="16"/>
      <c r="AIN76" s="16"/>
      <c r="AIO76" s="16"/>
      <c r="AIP76" s="16"/>
      <c r="AIQ76" s="16"/>
      <c r="AIR76" s="16"/>
      <c r="AIS76" s="16"/>
      <c r="AIT76" s="16"/>
      <c r="AIU76" s="16"/>
      <c r="AIV76" s="16"/>
      <c r="AIW76" s="16"/>
      <c r="AIX76" s="16"/>
      <c r="AIY76" s="16"/>
      <c r="AIZ76" s="16"/>
      <c r="AJA76" s="16"/>
      <c r="AJB76" s="16"/>
      <c r="AJC76" s="16"/>
      <c r="AJD76" s="16"/>
      <c r="AJE76" s="16"/>
      <c r="AJF76" s="16"/>
      <c r="AJG76" s="16"/>
      <c r="AJH76" s="16"/>
      <c r="AJI76" s="16"/>
      <c r="AJJ76" s="16"/>
      <c r="AJK76" s="16"/>
      <c r="AJL76" s="16"/>
      <c r="AJM76" s="16"/>
      <c r="AJN76" s="16"/>
      <c r="AJO76" s="16"/>
      <c r="AJP76" s="16"/>
      <c r="AJQ76" s="16"/>
      <c r="AJR76" s="16"/>
      <c r="AJS76" s="16"/>
      <c r="AJT76" s="16"/>
      <c r="AJU76" s="16"/>
      <c r="AJV76" s="16"/>
      <c r="AJW76" s="16"/>
      <c r="AJX76" s="16"/>
      <c r="AJY76" s="16"/>
      <c r="AJZ76" s="16"/>
      <c r="AKA76" s="16"/>
      <c r="AKB76" s="16"/>
      <c r="AKC76" s="16"/>
      <c r="AKD76" s="16"/>
      <c r="AKE76" s="16"/>
      <c r="AKF76" s="16"/>
      <c r="AKG76" s="16"/>
      <c r="AKH76" s="16"/>
      <c r="AKI76" s="16"/>
      <c r="AKJ76" s="16"/>
      <c r="AKK76" s="16"/>
      <c r="AKL76" s="16"/>
      <c r="AKM76" s="16"/>
      <c r="AKN76" s="16"/>
      <c r="AKO76" s="16"/>
      <c r="AKP76" s="16"/>
      <c r="AKQ76" s="16"/>
      <c r="AKR76" s="16"/>
      <c r="AKS76" s="16"/>
      <c r="AKT76" s="16"/>
      <c r="AKU76" s="16"/>
      <c r="AKV76" s="16"/>
      <c r="AKW76" s="16"/>
      <c r="AKX76" s="16"/>
      <c r="AKY76" s="16"/>
      <c r="AKZ76" s="16"/>
      <c r="ALA76" s="16"/>
      <c r="ALB76" s="16"/>
      <c r="ALC76" s="16"/>
      <c r="ALD76" s="16"/>
      <c r="ALE76" s="16"/>
      <c r="ALF76" s="16"/>
      <c r="ALG76" s="16"/>
      <c r="ALH76" s="16"/>
      <c r="ALI76" s="16"/>
      <c r="ALJ76" s="16"/>
      <c r="ALK76" s="16"/>
      <c r="ALL76" s="16"/>
    </row>
    <row r="77" spans="1:1000" customFormat="1" ht="12.75" x14ac:dyDescent="0.2">
      <c r="A77" s="41" t="str">
        <f ca="1">IF(_xll.TM1RPTELLEV($H$75,$H77)=0,"Root",IF(OR(_xll.ELLEV($B$10,$H77)=0,_xll.TM1RPTELLEV($H$75,$H77)+1&gt;=VALUE($L$29)),"Base","Default"))</f>
        <v>Base</v>
      </c>
      <c r="B77" s="16"/>
      <c r="C77" s="16" t="str">
        <f ca="1">_xll.DBRW($G$16,$H77,C$38)</f>
        <v>-1</v>
      </c>
      <c r="D77" s="16">
        <f ca="1">_xll.DBRW($D$16,E$7,$H$33,$E$9,$H77,$D$11,$H$34,$D$38)</f>
        <v>0</v>
      </c>
      <c r="E77" s="25">
        <f ca="1">_xll.DBRW($E$16,E$7,$H$33,$E$9,$H77,$D$11,E$38,E$12,E$13)</f>
        <v>0</v>
      </c>
      <c r="F77" s="22"/>
      <c r="G77" s="89" t="str">
        <f ca="1">_xll.DBRW($G$16,$H77,G$13)&amp;IF(_xll.ELLEV($B$10,$H77)&lt;&gt;0,"",IF($D77&lt;&gt;0,"Annual",IF($E77&lt;&gt;0,"LID","")))</f>
        <v/>
      </c>
      <c r="H77" s="116" t="s">
        <v>189</v>
      </c>
      <c r="I77" s="91">
        <f ca="1">_xll.DBRW($B$17,I$7,$H$33,$D$9,$H77,$D$11,I$12,I$13)</f>
        <v>781473.56740089017</v>
      </c>
      <c r="J77" s="91">
        <f ca="1">_xll.DBRW($B$17,J$7,$H$33,$D$9,$H77,$D$11,J$12,J$13)</f>
        <v>792763.61428951693</v>
      </c>
      <c r="K77" s="91">
        <f ca="1">_xll.DBRW($B$17,K$7,$H$33,$D$9,$H77,$D$11,K$12,K$13)</f>
        <v>817706.04312824248</v>
      </c>
      <c r="L77" s="91">
        <f ca="1">_xll.DBRW($B$17,L$7,$H$33,$D$9,$H77,$D$11,L$12,L$13)</f>
        <v>817861.19621880399</v>
      </c>
      <c r="M77" s="91">
        <f ca="1">_xll.DBRW($B$17,M$7,$H$33,$D$9,$H77,$D$11,M$12,M$13)</f>
        <v>831174.0241436084</v>
      </c>
      <c r="N77" s="91">
        <f ca="1">_xll.DBRW($B$17,N$7,$H$33,$D$9,$H77,$D$11,N$12,N$13)</f>
        <v>844940.89475647511</v>
      </c>
      <c r="O77" s="91">
        <f ca="1">_xll.DBRW($B$17,O$7,$H$33,$D$9,$H77,$D$11,O$12,O$13)</f>
        <v>862182.11614869966</v>
      </c>
      <c r="P77" s="91">
        <f ca="1">_xll.DBRW($B$17,P$7,$H$33,$D$9,$H77,$D$11,P$12,P$13)</f>
        <v>873472.16303732642</v>
      </c>
      <c r="Q77" s="91">
        <f ca="1">_xll.DBRW($B$17,Q$7,$H$33,$D$9,$H77,$D$11,Q$12,Q$13)</f>
        <v>898414.59187605209</v>
      </c>
      <c r="R77" s="91">
        <f ca="1">_xll.DBRW($B$17,R$7,$H$33,$D$9,$H77,$D$11,R$12,R$13)</f>
        <v>906486.17925683165</v>
      </c>
      <c r="S77" s="91">
        <f ca="1">_xll.DBRW($B$17,S$7,$H$33,$D$9,$H77,$D$11,S$12,S$13)</f>
        <v>919799.00718163617</v>
      </c>
      <c r="T77" s="91">
        <f ca="1">_xll.DBRW($B$17,T$7,$H$33,$D$9,$H77,$D$11,T$12,T$13)</f>
        <v>930723.339105741</v>
      </c>
      <c r="U77" s="91">
        <f ca="1">_xll.DBRW($B$17,U$7,$H$33,$D$9,$H77,$D$11,U$12,U$13)</f>
        <v>937820.88898728497</v>
      </c>
      <c r="V77" s="16"/>
      <c r="W77" s="92" t="str">
        <f ca="1">_xll.DBRW($B$17,W$7,$H$33,$D$9,$H77,$D$11,W$12,W$13)</f>
        <v>*KEY_ERR</v>
      </c>
      <c r="X77" s="93" t="e">
        <f ca="1">IF(W77=0,"",(#REF!/W77-1)*$C77)</f>
        <v>#REF!</v>
      </c>
      <c r="Y77" s="16"/>
      <c r="Z77" s="92" t="str">
        <f ca="1">_xll.DBRW($B$17,Z$7,$H$33,$D$9,$H77,$D$11,Z$12,Z$13)</f>
        <v>*KEY_ERR</v>
      </c>
      <c r="AA77" s="93" t="e">
        <f ca="1">IF(Z77=0,"",(#REF!/Z77-1)*$C77)</f>
        <v>#REF!</v>
      </c>
      <c r="AB77" s="16"/>
      <c r="AC77" s="111" t="str">
        <f ca="1">_xll.DBRW($B$17,AC$7,$H$33,$D$9,$H77,$D$11,AC$12,AC$13)</f>
        <v>*KEY_ERR</v>
      </c>
      <c r="AD77" s="111" t="str">
        <f ca="1">_xll.DBRW($B$17,AD$7,$H$33,$D$9,$H77,$D$11,AD$12,AD$13)</f>
        <v>*KEY_ERR</v>
      </c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  <c r="IP77" s="16"/>
      <c r="IQ77" s="16"/>
      <c r="IR77" s="16"/>
      <c r="IS77" s="16"/>
      <c r="IT77" s="16"/>
      <c r="IU77" s="16"/>
      <c r="IV77" s="16"/>
      <c r="IW77" s="16"/>
      <c r="IX77" s="16"/>
      <c r="IY77" s="16"/>
      <c r="IZ77" s="16"/>
      <c r="JA77" s="16"/>
      <c r="JB77" s="16"/>
      <c r="JC77" s="16"/>
      <c r="JD77" s="16"/>
      <c r="JE77" s="16"/>
      <c r="JF77" s="16"/>
      <c r="JG77" s="16"/>
      <c r="JH77" s="16"/>
      <c r="JI77" s="16"/>
      <c r="JJ77" s="16"/>
      <c r="JK77" s="16"/>
      <c r="JL77" s="16"/>
      <c r="JM77" s="16"/>
      <c r="JN77" s="16"/>
      <c r="JO77" s="16"/>
      <c r="JP77" s="16"/>
      <c r="JQ77" s="16"/>
      <c r="JR77" s="16"/>
      <c r="JS77" s="16"/>
      <c r="JT77" s="16"/>
      <c r="JU77" s="16"/>
      <c r="JV77" s="16"/>
      <c r="JW77" s="16"/>
      <c r="JX77" s="16"/>
      <c r="JY77" s="16"/>
      <c r="JZ77" s="16"/>
      <c r="KA77" s="16"/>
      <c r="KB77" s="16"/>
      <c r="KC77" s="16"/>
      <c r="KD77" s="16"/>
      <c r="KE77" s="16"/>
      <c r="KF77" s="16"/>
      <c r="KG77" s="16"/>
      <c r="KH77" s="16"/>
      <c r="KI77" s="16"/>
      <c r="KJ77" s="16"/>
      <c r="KK77" s="16"/>
      <c r="KL77" s="16"/>
      <c r="KM77" s="16"/>
      <c r="KN77" s="16"/>
      <c r="KO77" s="16"/>
      <c r="KP77" s="16"/>
      <c r="KQ77" s="16"/>
      <c r="KR77" s="16"/>
      <c r="KS77" s="16"/>
      <c r="KT77" s="16"/>
      <c r="KU77" s="16"/>
      <c r="KV77" s="16"/>
      <c r="KW77" s="16"/>
      <c r="KX77" s="16"/>
      <c r="KY77" s="16"/>
      <c r="KZ77" s="16"/>
      <c r="LA77" s="16"/>
      <c r="LB77" s="16"/>
      <c r="LC77" s="16"/>
      <c r="LD77" s="16"/>
      <c r="LE77" s="16"/>
      <c r="LF77" s="16"/>
      <c r="LG77" s="16"/>
      <c r="LH77" s="16"/>
      <c r="LI77" s="16"/>
      <c r="LJ77" s="16"/>
      <c r="LK77" s="16"/>
      <c r="LL77" s="16"/>
      <c r="LM77" s="16"/>
      <c r="LN77" s="16"/>
      <c r="LO77" s="16"/>
      <c r="LP77" s="16"/>
      <c r="LQ77" s="16"/>
      <c r="LR77" s="16"/>
      <c r="LS77" s="16"/>
      <c r="LT77" s="16"/>
      <c r="LU77" s="16"/>
      <c r="LV77" s="16"/>
      <c r="LW77" s="16"/>
      <c r="LX77" s="16"/>
      <c r="LY77" s="16"/>
      <c r="LZ77" s="16"/>
      <c r="MA77" s="16"/>
      <c r="MB77" s="16"/>
      <c r="MC77" s="16"/>
      <c r="MD77" s="16"/>
      <c r="ME77" s="16"/>
      <c r="MF77" s="16"/>
      <c r="MG77" s="16"/>
      <c r="MH77" s="16"/>
      <c r="MI77" s="16"/>
      <c r="MJ77" s="16"/>
      <c r="MK77" s="16"/>
      <c r="ML77" s="16"/>
      <c r="MM77" s="16"/>
      <c r="MN77" s="16"/>
      <c r="MO77" s="16"/>
      <c r="MP77" s="16"/>
      <c r="MQ77" s="16"/>
      <c r="MR77" s="16"/>
      <c r="MS77" s="16"/>
      <c r="MT77" s="16"/>
      <c r="MU77" s="16"/>
      <c r="MV77" s="16"/>
      <c r="MW77" s="16"/>
      <c r="MX77" s="16"/>
      <c r="MY77" s="16"/>
      <c r="MZ77" s="16"/>
      <c r="NA77" s="16"/>
      <c r="NB77" s="16"/>
      <c r="NC77" s="16"/>
      <c r="ND77" s="16"/>
      <c r="NE77" s="16"/>
      <c r="NF77" s="16"/>
      <c r="NG77" s="16"/>
      <c r="NH77" s="16"/>
      <c r="NI77" s="16"/>
      <c r="NJ77" s="16"/>
      <c r="NK77" s="16"/>
      <c r="NL77" s="16"/>
      <c r="NM77" s="16"/>
      <c r="NN77" s="16"/>
      <c r="NO77" s="16"/>
      <c r="NP77" s="16"/>
      <c r="NQ77" s="16"/>
      <c r="NR77" s="16"/>
      <c r="NS77" s="16"/>
      <c r="NT77" s="16"/>
      <c r="NU77" s="16"/>
      <c r="NV77" s="16"/>
      <c r="NW77" s="16"/>
      <c r="NX77" s="16"/>
      <c r="NY77" s="16"/>
      <c r="NZ77" s="16"/>
      <c r="OA77" s="16"/>
      <c r="OB77" s="16"/>
      <c r="OC77" s="16"/>
      <c r="OD77" s="16"/>
      <c r="OE77" s="16"/>
      <c r="OF77" s="16"/>
      <c r="OG77" s="16"/>
      <c r="OH77" s="16"/>
      <c r="OI77" s="16"/>
      <c r="OJ77" s="16"/>
      <c r="OK77" s="16"/>
      <c r="OL77" s="16"/>
      <c r="OM77" s="16"/>
      <c r="ON77" s="16"/>
      <c r="OO77" s="16"/>
      <c r="OP77" s="16"/>
      <c r="OQ77" s="16"/>
      <c r="OR77" s="16"/>
      <c r="OS77" s="16"/>
      <c r="OT77" s="16"/>
      <c r="OU77" s="16"/>
      <c r="OV77" s="16"/>
      <c r="OW77" s="16"/>
      <c r="OX77" s="16"/>
      <c r="OY77" s="16"/>
      <c r="OZ77" s="16"/>
      <c r="PA77" s="16"/>
      <c r="PB77" s="16"/>
      <c r="PC77" s="16"/>
      <c r="PD77" s="16"/>
      <c r="PE77" s="16"/>
      <c r="PF77" s="16"/>
      <c r="PG77" s="16"/>
      <c r="PH77" s="16"/>
      <c r="PI77" s="16"/>
      <c r="PJ77" s="16"/>
      <c r="PK77" s="16"/>
      <c r="PL77" s="16"/>
      <c r="PM77" s="16"/>
      <c r="PN77" s="16"/>
      <c r="PO77" s="16"/>
      <c r="PP77" s="16"/>
      <c r="PQ77" s="16"/>
      <c r="PR77" s="16"/>
      <c r="PS77" s="16"/>
      <c r="PT77" s="16"/>
      <c r="PU77" s="16"/>
      <c r="PV77" s="16"/>
      <c r="PW77" s="16"/>
      <c r="PX77" s="16"/>
      <c r="PY77" s="16"/>
      <c r="PZ77" s="16"/>
      <c r="QA77" s="16"/>
      <c r="QB77" s="16"/>
      <c r="QC77" s="16"/>
      <c r="QD77" s="16"/>
      <c r="QE77" s="16"/>
      <c r="QF77" s="16"/>
      <c r="QG77" s="16"/>
      <c r="QH77" s="16"/>
      <c r="QI77" s="16"/>
      <c r="QJ77" s="16"/>
      <c r="QK77" s="16"/>
      <c r="QL77" s="16"/>
      <c r="QM77" s="16"/>
      <c r="QN77" s="16"/>
      <c r="QO77" s="16"/>
      <c r="QP77" s="16"/>
      <c r="QQ77" s="16"/>
      <c r="QR77" s="16"/>
      <c r="QS77" s="16"/>
      <c r="QT77" s="16"/>
      <c r="QU77" s="16"/>
      <c r="QV77" s="16"/>
      <c r="QW77" s="16"/>
      <c r="QX77" s="16"/>
      <c r="QY77" s="16"/>
      <c r="QZ77" s="16"/>
      <c r="RA77" s="16"/>
      <c r="RB77" s="16"/>
      <c r="RC77" s="16"/>
      <c r="RD77" s="16"/>
      <c r="RE77" s="16"/>
      <c r="RF77" s="16"/>
      <c r="RG77" s="16"/>
      <c r="RH77" s="16"/>
      <c r="RI77" s="16"/>
      <c r="RJ77" s="16"/>
      <c r="RK77" s="16"/>
      <c r="RL77" s="16"/>
      <c r="RM77" s="16"/>
      <c r="RN77" s="16"/>
      <c r="RO77" s="16"/>
      <c r="RP77" s="16"/>
      <c r="RQ77" s="16"/>
      <c r="RR77" s="16"/>
      <c r="RS77" s="16"/>
      <c r="RT77" s="16"/>
      <c r="RU77" s="16"/>
      <c r="RV77" s="16"/>
      <c r="RW77" s="16"/>
      <c r="RX77" s="16"/>
      <c r="RY77" s="16"/>
      <c r="RZ77" s="16"/>
      <c r="SA77" s="16"/>
      <c r="SB77" s="16"/>
      <c r="SC77" s="16"/>
      <c r="SD77" s="16"/>
      <c r="SE77" s="16"/>
      <c r="SF77" s="16"/>
      <c r="SG77" s="16"/>
      <c r="SH77" s="16"/>
      <c r="SI77" s="16"/>
      <c r="SJ77" s="16"/>
      <c r="SK77" s="16"/>
      <c r="SL77" s="16"/>
      <c r="SM77" s="16"/>
      <c r="SN77" s="16"/>
      <c r="SO77" s="16"/>
      <c r="SP77" s="16"/>
      <c r="SQ77" s="16"/>
      <c r="SR77" s="16"/>
      <c r="SS77" s="16"/>
      <c r="ST77" s="16"/>
      <c r="SU77" s="16"/>
      <c r="SV77" s="16"/>
      <c r="SW77" s="16"/>
      <c r="SX77" s="16"/>
      <c r="SY77" s="16"/>
      <c r="SZ77" s="16"/>
      <c r="TA77" s="16"/>
      <c r="TB77" s="16"/>
      <c r="TC77" s="16"/>
      <c r="TD77" s="16"/>
      <c r="TE77" s="16"/>
      <c r="TF77" s="16"/>
      <c r="TG77" s="16"/>
      <c r="TH77" s="16"/>
      <c r="TI77" s="16"/>
      <c r="TJ77" s="16"/>
      <c r="TK77" s="16"/>
      <c r="TL77" s="16"/>
      <c r="TM77" s="16"/>
      <c r="TN77" s="16"/>
      <c r="TO77" s="16"/>
      <c r="TP77" s="16"/>
      <c r="TQ77" s="16"/>
      <c r="TR77" s="16"/>
      <c r="TS77" s="16"/>
      <c r="TT77" s="16"/>
      <c r="TU77" s="16"/>
      <c r="TV77" s="16"/>
      <c r="TW77" s="16"/>
      <c r="TX77" s="16"/>
      <c r="TY77" s="16"/>
      <c r="TZ77" s="16"/>
      <c r="UA77" s="16"/>
      <c r="UB77" s="16"/>
      <c r="UC77" s="16"/>
      <c r="UD77" s="16"/>
      <c r="UE77" s="16"/>
      <c r="UF77" s="16"/>
      <c r="UG77" s="16"/>
      <c r="UH77" s="16"/>
      <c r="UI77" s="16"/>
      <c r="UJ77" s="16"/>
      <c r="UK77" s="16"/>
      <c r="UL77" s="16"/>
      <c r="UM77" s="16"/>
      <c r="UN77" s="16"/>
      <c r="UO77" s="16"/>
      <c r="UP77" s="16"/>
      <c r="UQ77" s="16"/>
      <c r="UR77" s="16"/>
      <c r="US77" s="16"/>
      <c r="UT77" s="16"/>
      <c r="UU77" s="16"/>
      <c r="UV77" s="16"/>
      <c r="UW77" s="16"/>
      <c r="UX77" s="16"/>
      <c r="UY77" s="16"/>
      <c r="UZ77" s="16"/>
      <c r="VA77" s="16"/>
      <c r="VB77" s="16"/>
      <c r="VC77" s="16"/>
      <c r="VD77" s="16"/>
      <c r="VE77" s="16"/>
      <c r="VF77" s="16"/>
      <c r="VG77" s="16"/>
      <c r="VH77" s="16"/>
      <c r="VI77" s="16"/>
      <c r="VJ77" s="16"/>
      <c r="VK77" s="16"/>
      <c r="VL77" s="16"/>
      <c r="VM77" s="16"/>
      <c r="VN77" s="16"/>
      <c r="VO77" s="16"/>
      <c r="VP77" s="16"/>
      <c r="VQ77" s="16"/>
      <c r="VR77" s="16"/>
      <c r="VS77" s="16"/>
      <c r="VT77" s="16"/>
      <c r="VU77" s="16"/>
      <c r="VV77" s="16"/>
      <c r="VW77" s="16"/>
      <c r="VX77" s="16"/>
      <c r="VY77" s="16"/>
      <c r="VZ77" s="16"/>
      <c r="WA77" s="16"/>
      <c r="WB77" s="16"/>
      <c r="WC77" s="16"/>
      <c r="WD77" s="16"/>
      <c r="WE77" s="16"/>
      <c r="WF77" s="16"/>
      <c r="WG77" s="16"/>
      <c r="WH77" s="16"/>
      <c r="WI77" s="16"/>
      <c r="WJ77" s="16"/>
      <c r="WK77" s="16"/>
      <c r="WL77" s="16"/>
      <c r="WM77" s="16"/>
      <c r="WN77" s="16"/>
      <c r="WO77" s="16"/>
      <c r="WP77" s="16"/>
      <c r="WQ77" s="16"/>
      <c r="WR77" s="16"/>
      <c r="WS77" s="16"/>
      <c r="WT77" s="16"/>
      <c r="WU77" s="16"/>
      <c r="WV77" s="16"/>
      <c r="WW77" s="16"/>
      <c r="WX77" s="16"/>
      <c r="WY77" s="16"/>
      <c r="WZ77" s="16"/>
      <c r="XA77" s="16"/>
      <c r="XB77" s="16"/>
      <c r="XC77" s="16"/>
      <c r="XD77" s="16"/>
      <c r="XE77" s="16"/>
      <c r="XF77" s="16"/>
      <c r="XG77" s="16"/>
      <c r="XH77" s="16"/>
      <c r="XI77" s="16"/>
      <c r="XJ77" s="16"/>
      <c r="XK77" s="16"/>
      <c r="XL77" s="16"/>
      <c r="XM77" s="16"/>
      <c r="XN77" s="16"/>
      <c r="XO77" s="16"/>
      <c r="XP77" s="16"/>
      <c r="XQ77" s="16"/>
      <c r="XR77" s="16"/>
      <c r="XS77" s="16"/>
      <c r="XT77" s="16"/>
      <c r="XU77" s="16"/>
      <c r="XV77" s="16"/>
      <c r="XW77" s="16"/>
      <c r="XX77" s="16"/>
      <c r="XY77" s="16"/>
      <c r="XZ77" s="16"/>
      <c r="YA77" s="16"/>
      <c r="YB77" s="16"/>
      <c r="YC77" s="16"/>
      <c r="YD77" s="16"/>
      <c r="YE77" s="16"/>
      <c r="YF77" s="16"/>
      <c r="YG77" s="16"/>
      <c r="YH77" s="16"/>
      <c r="YI77" s="16"/>
      <c r="YJ77" s="16"/>
      <c r="YK77" s="16"/>
      <c r="YL77" s="16"/>
      <c r="YM77" s="16"/>
      <c r="YN77" s="16"/>
      <c r="YO77" s="16"/>
      <c r="YP77" s="16"/>
      <c r="YQ77" s="16"/>
      <c r="YR77" s="16"/>
      <c r="YS77" s="16"/>
      <c r="YT77" s="16"/>
      <c r="YU77" s="16"/>
      <c r="YV77" s="16"/>
      <c r="YW77" s="16"/>
      <c r="YX77" s="16"/>
      <c r="YY77" s="16"/>
      <c r="YZ77" s="16"/>
      <c r="ZA77" s="16"/>
      <c r="ZB77" s="16"/>
      <c r="ZC77" s="16"/>
      <c r="ZD77" s="16"/>
      <c r="ZE77" s="16"/>
      <c r="ZF77" s="16"/>
      <c r="ZG77" s="16"/>
      <c r="ZH77" s="16"/>
      <c r="ZI77" s="16"/>
      <c r="ZJ77" s="16"/>
      <c r="ZK77" s="16"/>
      <c r="ZL77" s="16"/>
      <c r="ZM77" s="16"/>
      <c r="ZN77" s="16"/>
      <c r="ZO77" s="16"/>
      <c r="ZP77" s="16"/>
      <c r="ZQ77" s="16"/>
      <c r="ZR77" s="16"/>
      <c r="ZS77" s="16"/>
      <c r="ZT77" s="16"/>
      <c r="ZU77" s="16"/>
      <c r="ZV77" s="16"/>
      <c r="ZW77" s="16"/>
      <c r="ZX77" s="16"/>
      <c r="ZY77" s="16"/>
      <c r="ZZ77" s="16"/>
      <c r="AAA77" s="16"/>
      <c r="AAB77" s="16"/>
      <c r="AAC77" s="16"/>
      <c r="AAD77" s="16"/>
      <c r="AAE77" s="16"/>
      <c r="AAF77" s="16"/>
      <c r="AAG77" s="16"/>
      <c r="AAH77" s="16"/>
      <c r="AAI77" s="16"/>
      <c r="AAJ77" s="16"/>
      <c r="AAK77" s="16"/>
      <c r="AAL77" s="16"/>
      <c r="AAM77" s="16"/>
      <c r="AAN77" s="16"/>
      <c r="AAO77" s="16"/>
      <c r="AAP77" s="16"/>
      <c r="AAQ77" s="16"/>
      <c r="AAR77" s="16"/>
      <c r="AAS77" s="16"/>
      <c r="AAT77" s="16"/>
      <c r="AAU77" s="16"/>
      <c r="AAV77" s="16"/>
      <c r="AAW77" s="16"/>
      <c r="AAX77" s="16"/>
      <c r="AAY77" s="16"/>
      <c r="AAZ77" s="16"/>
      <c r="ABA77" s="16"/>
      <c r="ABB77" s="16"/>
      <c r="ABC77" s="16"/>
      <c r="ABD77" s="16"/>
      <c r="ABE77" s="16"/>
      <c r="ABF77" s="16"/>
      <c r="ABG77" s="16"/>
      <c r="ABH77" s="16"/>
      <c r="ABI77" s="16"/>
      <c r="ABJ77" s="16"/>
      <c r="ABK77" s="16"/>
      <c r="ABL77" s="16"/>
      <c r="ABM77" s="16"/>
      <c r="ABN77" s="16"/>
      <c r="ABO77" s="16"/>
      <c r="ABP77" s="16"/>
      <c r="ABQ77" s="16"/>
      <c r="ABR77" s="16"/>
      <c r="ABS77" s="16"/>
      <c r="ABT77" s="16"/>
      <c r="ABU77" s="16"/>
      <c r="ABV77" s="16"/>
      <c r="ABW77" s="16"/>
      <c r="ABX77" s="16"/>
      <c r="ABY77" s="16"/>
      <c r="ABZ77" s="16"/>
      <c r="ACA77" s="16"/>
      <c r="ACB77" s="16"/>
      <c r="ACC77" s="16"/>
      <c r="ACD77" s="16"/>
      <c r="ACE77" s="16"/>
      <c r="ACF77" s="16"/>
      <c r="ACG77" s="16"/>
      <c r="ACH77" s="16"/>
      <c r="ACI77" s="16"/>
      <c r="ACJ77" s="16"/>
      <c r="ACK77" s="16"/>
      <c r="ACL77" s="16"/>
      <c r="ACM77" s="16"/>
      <c r="ACN77" s="16"/>
      <c r="ACO77" s="16"/>
      <c r="ACP77" s="16"/>
      <c r="ACQ77" s="16"/>
      <c r="ACR77" s="16"/>
      <c r="ACS77" s="16"/>
      <c r="ACT77" s="16"/>
      <c r="ACU77" s="16"/>
      <c r="ACV77" s="16"/>
      <c r="ACW77" s="16"/>
      <c r="ACX77" s="16"/>
      <c r="ACY77" s="16"/>
      <c r="ACZ77" s="16"/>
      <c r="ADA77" s="16"/>
      <c r="ADB77" s="16"/>
      <c r="ADC77" s="16"/>
      <c r="ADD77" s="16"/>
      <c r="ADE77" s="16"/>
      <c r="ADF77" s="16"/>
      <c r="ADG77" s="16"/>
      <c r="ADH77" s="16"/>
      <c r="ADI77" s="16"/>
      <c r="ADJ77" s="16"/>
      <c r="ADK77" s="16"/>
      <c r="ADL77" s="16"/>
      <c r="ADM77" s="16"/>
      <c r="ADN77" s="16"/>
      <c r="ADO77" s="16"/>
      <c r="ADP77" s="16"/>
      <c r="ADQ77" s="16"/>
      <c r="ADR77" s="16"/>
      <c r="ADS77" s="16"/>
      <c r="ADT77" s="16"/>
      <c r="ADU77" s="16"/>
      <c r="ADV77" s="16"/>
      <c r="ADW77" s="16"/>
      <c r="ADX77" s="16"/>
      <c r="ADY77" s="16"/>
      <c r="ADZ77" s="16"/>
      <c r="AEA77" s="16"/>
      <c r="AEB77" s="16"/>
      <c r="AEC77" s="16"/>
      <c r="AED77" s="16"/>
      <c r="AEE77" s="16"/>
      <c r="AEF77" s="16"/>
      <c r="AEG77" s="16"/>
      <c r="AEH77" s="16"/>
      <c r="AEI77" s="16"/>
      <c r="AEJ77" s="16"/>
      <c r="AEK77" s="16"/>
      <c r="AEL77" s="16"/>
      <c r="AEM77" s="16"/>
      <c r="AEN77" s="16"/>
      <c r="AEO77" s="16"/>
      <c r="AEP77" s="16"/>
      <c r="AEQ77" s="16"/>
      <c r="AER77" s="16"/>
      <c r="AES77" s="16"/>
      <c r="AET77" s="16"/>
      <c r="AEU77" s="16"/>
      <c r="AEV77" s="16"/>
      <c r="AEW77" s="16"/>
      <c r="AEX77" s="16"/>
      <c r="AEY77" s="16"/>
      <c r="AEZ77" s="16"/>
      <c r="AFA77" s="16"/>
      <c r="AFB77" s="16"/>
      <c r="AFC77" s="16"/>
      <c r="AFD77" s="16"/>
      <c r="AFE77" s="16"/>
      <c r="AFF77" s="16"/>
      <c r="AFG77" s="16"/>
      <c r="AFH77" s="16"/>
      <c r="AFI77" s="16"/>
      <c r="AFJ77" s="16"/>
      <c r="AFK77" s="16"/>
      <c r="AFL77" s="16"/>
      <c r="AFM77" s="16"/>
      <c r="AFN77" s="16"/>
      <c r="AFO77" s="16"/>
      <c r="AFP77" s="16"/>
      <c r="AFQ77" s="16"/>
      <c r="AFR77" s="16"/>
      <c r="AFS77" s="16"/>
      <c r="AFT77" s="16"/>
      <c r="AFU77" s="16"/>
      <c r="AFV77" s="16"/>
      <c r="AFW77" s="16"/>
      <c r="AFX77" s="16"/>
      <c r="AFY77" s="16"/>
      <c r="AFZ77" s="16"/>
      <c r="AGA77" s="16"/>
      <c r="AGB77" s="16"/>
      <c r="AGC77" s="16"/>
      <c r="AGD77" s="16"/>
      <c r="AGE77" s="16"/>
      <c r="AGF77" s="16"/>
      <c r="AGG77" s="16"/>
      <c r="AGH77" s="16"/>
      <c r="AGI77" s="16"/>
      <c r="AGJ77" s="16"/>
      <c r="AGK77" s="16"/>
      <c r="AGL77" s="16"/>
      <c r="AGM77" s="16"/>
      <c r="AGN77" s="16"/>
      <c r="AGO77" s="16"/>
      <c r="AGP77" s="16"/>
      <c r="AGQ77" s="16"/>
      <c r="AGR77" s="16"/>
      <c r="AGS77" s="16"/>
      <c r="AGT77" s="16"/>
      <c r="AGU77" s="16"/>
      <c r="AGV77" s="16"/>
      <c r="AGW77" s="16"/>
      <c r="AGX77" s="16"/>
      <c r="AGY77" s="16"/>
      <c r="AGZ77" s="16"/>
      <c r="AHA77" s="16"/>
      <c r="AHB77" s="16"/>
      <c r="AHC77" s="16"/>
      <c r="AHD77" s="16"/>
      <c r="AHE77" s="16"/>
      <c r="AHF77" s="16"/>
      <c r="AHG77" s="16"/>
      <c r="AHH77" s="16"/>
      <c r="AHI77" s="16"/>
      <c r="AHJ77" s="16"/>
      <c r="AHK77" s="16"/>
      <c r="AHL77" s="16"/>
      <c r="AHM77" s="16"/>
      <c r="AHN77" s="16"/>
      <c r="AHO77" s="16"/>
      <c r="AHP77" s="16"/>
      <c r="AHQ77" s="16"/>
      <c r="AHR77" s="16"/>
      <c r="AHS77" s="16"/>
      <c r="AHT77" s="16"/>
      <c r="AHU77" s="16"/>
      <c r="AHV77" s="16"/>
      <c r="AHW77" s="16"/>
      <c r="AHX77" s="16"/>
      <c r="AHY77" s="16"/>
      <c r="AHZ77" s="16"/>
      <c r="AIA77" s="16"/>
      <c r="AIB77" s="16"/>
      <c r="AIC77" s="16"/>
      <c r="AID77" s="16"/>
      <c r="AIE77" s="16"/>
      <c r="AIF77" s="16"/>
      <c r="AIG77" s="16"/>
      <c r="AIH77" s="16"/>
      <c r="AII77" s="16"/>
      <c r="AIJ77" s="16"/>
      <c r="AIK77" s="16"/>
      <c r="AIL77" s="16"/>
      <c r="AIM77" s="16"/>
      <c r="AIN77" s="16"/>
      <c r="AIO77" s="16"/>
      <c r="AIP77" s="16"/>
      <c r="AIQ77" s="16"/>
      <c r="AIR77" s="16"/>
      <c r="AIS77" s="16"/>
      <c r="AIT77" s="16"/>
      <c r="AIU77" s="16"/>
      <c r="AIV77" s="16"/>
      <c r="AIW77" s="16"/>
      <c r="AIX77" s="16"/>
      <c r="AIY77" s="16"/>
      <c r="AIZ77" s="16"/>
      <c r="AJA77" s="16"/>
      <c r="AJB77" s="16"/>
      <c r="AJC77" s="16"/>
      <c r="AJD77" s="16"/>
      <c r="AJE77" s="16"/>
      <c r="AJF77" s="16"/>
      <c r="AJG77" s="16"/>
      <c r="AJH77" s="16"/>
      <c r="AJI77" s="16"/>
      <c r="AJJ77" s="16"/>
      <c r="AJK77" s="16"/>
      <c r="AJL77" s="16"/>
      <c r="AJM77" s="16"/>
      <c r="AJN77" s="16"/>
      <c r="AJO77" s="16"/>
      <c r="AJP77" s="16"/>
      <c r="AJQ77" s="16"/>
      <c r="AJR77" s="16"/>
      <c r="AJS77" s="16"/>
      <c r="AJT77" s="16"/>
      <c r="AJU77" s="16"/>
      <c r="AJV77" s="16"/>
      <c r="AJW77" s="16"/>
      <c r="AJX77" s="16"/>
      <c r="AJY77" s="16"/>
      <c r="AJZ77" s="16"/>
      <c r="AKA77" s="16"/>
      <c r="AKB77" s="16"/>
      <c r="AKC77" s="16"/>
      <c r="AKD77" s="16"/>
      <c r="AKE77" s="16"/>
      <c r="AKF77" s="16"/>
      <c r="AKG77" s="16"/>
      <c r="AKH77" s="16"/>
      <c r="AKI77" s="16"/>
      <c r="AKJ77" s="16"/>
      <c r="AKK77" s="16"/>
      <c r="AKL77" s="16"/>
      <c r="AKM77" s="16"/>
      <c r="AKN77" s="16"/>
      <c r="AKO77" s="16"/>
      <c r="AKP77" s="16"/>
      <c r="AKQ77" s="16"/>
      <c r="AKR77" s="16"/>
      <c r="AKS77" s="16"/>
      <c r="AKT77" s="16"/>
      <c r="AKU77" s="16"/>
      <c r="AKV77" s="16"/>
      <c r="AKW77" s="16"/>
      <c r="AKX77" s="16"/>
      <c r="AKY77" s="16"/>
      <c r="AKZ77" s="16"/>
      <c r="ALA77" s="16"/>
      <c r="ALB77" s="16"/>
      <c r="ALC77" s="16"/>
      <c r="ALD77" s="16"/>
      <c r="ALE77" s="16"/>
      <c r="ALF77" s="16"/>
      <c r="ALG77" s="16"/>
      <c r="ALH77" s="16"/>
      <c r="ALI77" s="16"/>
      <c r="ALJ77" s="16"/>
      <c r="ALK77" s="16"/>
      <c r="ALL77" s="16"/>
    </row>
    <row r="78" spans="1:1000" customFormat="1" ht="12.75" x14ac:dyDescent="0.2">
      <c r="A78" s="41" t="str">
        <f ca="1">IF(_xll.TM1RPTELLEV($H$75,$H78)=0,"Root",IF(OR(_xll.ELLEV($B$10,$H78)=0,_xll.TM1RPTELLEV($H$75,$H78)+1&gt;=VALUE($L$29)),"Base","Default"))</f>
        <v>Base</v>
      </c>
      <c r="B78" s="16"/>
      <c r="C78" s="16" t="str">
        <f ca="1">_xll.DBRW($G$16,$H78,C$38)</f>
        <v>-1</v>
      </c>
      <c r="D78" s="16">
        <f ca="1">_xll.DBRW($D$16,E$7,$H$33,$E$9,$H78,$D$11,$H$34,$D$38)</f>
        <v>0</v>
      </c>
      <c r="E78" s="25">
        <f ca="1">_xll.DBRW($E$16,E$7,$H$33,$E$9,$H78,$D$11,E$38,E$12,E$13)</f>
        <v>0</v>
      </c>
      <c r="F78" s="22"/>
      <c r="G78" s="89" t="str">
        <f ca="1">_xll.DBRW($G$16,$H78,G$13)&amp;IF(_xll.ELLEV($B$10,$H78)&lt;&gt;0,"",IF($D78&lt;&gt;0,"Annual",IF($E78&lt;&gt;0,"LID","")))</f>
        <v/>
      </c>
      <c r="H78" s="116" t="s">
        <v>190</v>
      </c>
      <c r="I78" s="91">
        <f ca="1">_xll.DBRW($B$17,I$7,$H$33,$D$9,$H78,$D$11,I$12,I$13)</f>
        <v>1060777.924303046</v>
      </c>
      <c r="J78" s="91">
        <f ca="1">_xll.DBRW($B$17,J$7,$H$33,$D$9,$H78,$D$11,J$12,J$13)</f>
        <v>1072296.2598311154</v>
      </c>
      <c r="K78" s="91">
        <f ca="1">_xll.DBRW($B$17,K$7,$H$33,$D$9,$H78,$D$11,K$12,K$13)</f>
        <v>1107280.2529200441</v>
      </c>
      <c r="L78" s="91">
        <f ca="1">_xll.DBRW($B$17,L$7,$H$33,$D$9,$H78,$D$11,L$12,L$13)</f>
        <v>1107856.5627117688</v>
      </c>
      <c r="M78" s="91">
        <f ca="1">_xll.DBRW($B$17,M$7,$H$33,$D$9,$H78,$D$11,M$12,M$13)</f>
        <v>1111193.2390887553</v>
      </c>
      <c r="N78" s="91">
        <f ca="1">_xll.DBRW($B$17,N$7,$H$33,$D$9,$H78,$D$11,N$12,N$13)</f>
        <v>1119690.1530989048</v>
      </c>
      <c r="O78" s="91">
        <f ca="1">_xll.DBRW($B$17,O$7,$H$33,$D$9,$H78,$D$11,O$12,O$13)</f>
        <v>1150150.3251829911</v>
      </c>
      <c r="P78" s="91">
        <f ca="1">_xll.DBRW($B$17,P$7,$H$33,$D$9,$H78,$D$11,P$12,P$13)</f>
        <v>1161668.6607110605</v>
      </c>
      <c r="Q78" s="91">
        <f ca="1">_xll.DBRW($B$17,Q$7,$H$33,$D$9,$H78,$D$11,Q$12,Q$13)</f>
        <v>1196652.653799989</v>
      </c>
      <c r="R78" s="91">
        <f ca="1">_xll.DBRW($B$17,R$7,$H$33,$D$9,$H78,$D$11,R$12,R$13)</f>
        <v>1226634.2340925394</v>
      </c>
      <c r="S78" s="91">
        <f ca="1">_xll.DBRW($B$17,S$7,$H$33,$D$9,$H78,$D$11,S$12,S$13)</f>
        <v>1229970.910469526</v>
      </c>
      <c r="T78" s="91">
        <f ca="1">_xll.DBRW($B$17,T$7,$H$33,$D$9,$H78,$D$11,T$12,T$13)</f>
        <v>1248123.6620269937</v>
      </c>
      <c r="U78" s="91">
        <f ca="1">_xll.DBRW($B$17,U$7,$H$33,$D$9,$H78,$D$11,U$12,U$13)</f>
        <v>1247413.5757101616</v>
      </c>
      <c r="V78" s="16"/>
      <c r="W78" s="92" t="str">
        <f ca="1">_xll.DBRW($B$17,W$7,$H$33,$D$9,$H78,$D$11,W$12,W$13)</f>
        <v>*KEY_ERR</v>
      </c>
      <c r="X78" s="93" t="e">
        <f ca="1">IF(W78=0,"",(#REF!/W78-1)*$C78)</f>
        <v>#REF!</v>
      </c>
      <c r="Y78" s="16"/>
      <c r="Z78" s="92" t="str">
        <f ca="1">_xll.DBRW($B$17,Z$7,$H$33,$D$9,$H78,$D$11,Z$12,Z$13)</f>
        <v>*KEY_ERR</v>
      </c>
      <c r="AA78" s="93" t="e">
        <f ca="1">IF(Z78=0,"",(#REF!/Z78-1)*$C78)</f>
        <v>#REF!</v>
      </c>
      <c r="AB78" s="16"/>
      <c r="AC78" s="111" t="str">
        <f ca="1">_xll.DBRW($B$17,AC$7,$H$33,$D$9,$H78,$D$11,AC$12,AC$13)</f>
        <v>*KEY_ERR</v>
      </c>
      <c r="AD78" s="111" t="str">
        <f ca="1">_xll.DBRW($B$17,AD$7,$H$33,$D$9,$H78,$D$11,AD$12,AD$13)</f>
        <v>*KEY_ERR</v>
      </c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  <c r="IP78" s="16"/>
      <c r="IQ78" s="16"/>
      <c r="IR78" s="16"/>
      <c r="IS78" s="16"/>
      <c r="IT78" s="16"/>
      <c r="IU78" s="16"/>
      <c r="IV78" s="16"/>
      <c r="IW78" s="16"/>
      <c r="IX78" s="16"/>
      <c r="IY78" s="16"/>
      <c r="IZ78" s="16"/>
      <c r="JA78" s="16"/>
      <c r="JB78" s="16"/>
      <c r="JC78" s="16"/>
      <c r="JD78" s="16"/>
      <c r="JE78" s="16"/>
      <c r="JF78" s="16"/>
      <c r="JG78" s="16"/>
      <c r="JH78" s="16"/>
      <c r="JI78" s="16"/>
      <c r="JJ78" s="16"/>
      <c r="JK78" s="16"/>
      <c r="JL78" s="16"/>
      <c r="JM78" s="16"/>
      <c r="JN78" s="16"/>
      <c r="JO78" s="16"/>
      <c r="JP78" s="16"/>
      <c r="JQ78" s="16"/>
      <c r="JR78" s="16"/>
      <c r="JS78" s="16"/>
      <c r="JT78" s="16"/>
      <c r="JU78" s="16"/>
      <c r="JV78" s="16"/>
      <c r="JW78" s="16"/>
      <c r="JX78" s="16"/>
      <c r="JY78" s="16"/>
      <c r="JZ78" s="16"/>
      <c r="KA78" s="16"/>
      <c r="KB78" s="16"/>
      <c r="KC78" s="16"/>
      <c r="KD78" s="16"/>
      <c r="KE78" s="16"/>
      <c r="KF78" s="16"/>
      <c r="KG78" s="16"/>
      <c r="KH78" s="16"/>
      <c r="KI78" s="16"/>
      <c r="KJ78" s="16"/>
      <c r="KK78" s="16"/>
      <c r="KL78" s="16"/>
      <c r="KM78" s="16"/>
      <c r="KN78" s="16"/>
      <c r="KO78" s="16"/>
      <c r="KP78" s="16"/>
      <c r="KQ78" s="16"/>
      <c r="KR78" s="16"/>
      <c r="KS78" s="16"/>
      <c r="KT78" s="16"/>
      <c r="KU78" s="16"/>
      <c r="KV78" s="16"/>
      <c r="KW78" s="16"/>
      <c r="KX78" s="16"/>
      <c r="KY78" s="16"/>
      <c r="KZ78" s="16"/>
      <c r="LA78" s="16"/>
      <c r="LB78" s="16"/>
      <c r="LC78" s="16"/>
      <c r="LD78" s="16"/>
      <c r="LE78" s="16"/>
      <c r="LF78" s="16"/>
      <c r="LG78" s="16"/>
      <c r="LH78" s="16"/>
      <c r="LI78" s="16"/>
      <c r="LJ78" s="16"/>
      <c r="LK78" s="16"/>
      <c r="LL78" s="16"/>
      <c r="LM78" s="16"/>
      <c r="LN78" s="16"/>
      <c r="LO78" s="16"/>
      <c r="LP78" s="16"/>
      <c r="LQ78" s="16"/>
      <c r="LR78" s="16"/>
      <c r="LS78" s="16"/>
      <c r="LT78" s="16"/>
      <c r="LU78" s="16"/>
      <c r="LV78" s="16"/>
      <c r="LW78" s="16"/>
      <c r="LX78" s="16"/>
      <c r="LY78" s="16"/>
      <c r="LZ78" s="16"/>
      <c r="MA78" s="16"/>
      <c r="MB78" s="16"/>
      <c r="MC78" s="16"/>
      <c r="MD78" s="16"/>
      <c r="ME78" s="16"/>
      <c r="MF78" s="16"/>
      <c r="MG78" s="16"/>
      <c r="MH78" s="16"/>
      <c r="MI78" s="16"/>
      <c r="MJ78" s="16"/>
      <c r="MK78" s="16"/>
      <c r="ML78" s="16"/>
      <c r="MM78" s="16"/>
      <c r="MN78" s="16"/>
      <c r="MO78" s="16"/>
      <c r="MP78" s="16"/>
      <c r="MQ78" s="16"/>
      <c r="MR78" s="16"/>
      <c r="MS78" s="16"/>
      <c r="MT78" s="16"/>
      <c r="MU78" s="16"/>
      <c r="MV78" s="16"/>
      <c r="MW78" s="16"/>
      <c r="MX78" s="16"/>
      <c r="MY78" s="16"/>
      <c r="MZ78" s="16"/>
      <c r="NA78" s="16"/>
      <c r="NB78" s="16"/>
      <c r="NC78" s="16"/>
      <c r="ND78" s="16"/>
      <c r="NE78" s="16"/>
      <c r="NF78" s="16"/>
      <c r="NG78" s="16"/>
      <c r="NH78" s="16"/>
      <c r="NI78" s="16"/>
      <c r="NJ78" s="16"/>
      <c r="NK78" s="16"/>
      <c r="NL78" s="16"/>
      <c r="NM78" s="16"/>
      <c r="NN78" s="16"/>
      <c r="NO78" s="16"/>
      <c r="NP78" s="16"/>
      <c r="NQ78" s="16"/>
      <c r="NR78" s="16"/>
      <c r="NS78" s="16"/>
      <c r="NT78" s="16"/>
      <c r="NU78" s="16"/>
      <c r="NV78" s="16"/>
      <c r="NW78" s="16"/>
      <c r="NX78" s="16"/>
      <c r="NY78" s="16"/>
      <c r="NZ78" s="16"/>
      <c r="OA78" s="16"/>
      <c r="OB78" s="16"/>
      <c r="OC78" s="16"/>
      <c r="OD78" s="16"/>
      <c r="OE78" s="16"/>
      <c r="OF78" s="16"/>
      <c r="OG78" s="16"/>
      <c r="OH78" s="16"/>
      <c r="OI78" s="16"/>
      <c r="OJ78" s="16"/>
      <c r="OK78" s="16"/>
      <c r="OL78" s="16"/>
      <c r="OM78" s="16"/>
      <c r="ON78" s="16"/>
      <c r="OO78" s="16"/>
      <c r="OP78" s="16"/>
      <c r="OQ78" s="16"/>
      <c r="OR78" s="16"/>
      <c r="OS78" s="16"/>
      <c r="OT78" s="16"/>
      <c r="OU78" s="16"/>
      <c r="OV78" s="16"/>
      <c r="OW78" s="16"/>
      <c r="OX78" s="16"/>
      <c r="OY78" s="16"/>
      <c r="OZ78" s="16"/>
      <c r="PA78" s="16"/>
      <c r="PB78" s="16"/>
      <c r="PC78" s="16"/>
      <c r="PD78" s="16"/>
      <c r="PE78" s="16"/>
      <c r="PF78" s="16"/>
      <c r="PG78" s="16"/>
      <c r="PH78" s="16"/>
      <c r="PI78" s="16"/>
      <c r="PJ78" s="16"/>
      <c r="PK78" s="16"/>
      <c r="PL78" s="16"/>
      <c r="PM78" s="16"/>
      <c r="PN78" s="16"/>
      <c r="PO78" s="16"/>
      <c r="PP78" s="16"/>
      <c r="PQ78" s="16"/>
      <c r="PR78" s="16"/>
      <c r="PS78" s="16"/>
      <c r="PT78" s="16"/>
      <c r="PU78" s="16"/>
      <c r="PV78" s="16"/>
      <c r="PW78" s="16"/>
      <c r="PX78" s="16"/>
      <c r="PY78" s="16"/>
      <c r="PZ78" s="16"/>
      <c r="QA78" s="16"/>
      <c r="QB78" s="16"/>
      <c r="QC78" s="16"/>
      <c r="QD78" s="16"/>
      <c r="QE78" s="16"/>
      <c r="QF78" s="16"/>
      <c r="QG78" s="16"/>
      <c r="QH78" s="16"/>
      <c r="QI78" s="16"/>
      <c r="QJ78" s="16"/>
      <c r="QK78" s="16"/>
      <c r="QL78" s="16"/>
      <c r="QM78" s="16"/>
      <c r="QN78" s="16"/>
      <c r="QO78" s="16"/>
      <c r="QP78" s="16"/>
      <c r="QQ78" s="16"/>
      <c r="QR78" s="16"/>
      <c r="QS78" s="16"/>
      <c r="QT78" s="16"/>
      <c r="QU78" s="16"/>
      <c r="QV78" s="16"/>
      <c r="QW78" s="16"/>
      <c r="QX78" s="16"/>
      <c r="QY78" s="16"/>
      <c r="QZ78" s="16"/>
      <c r="RA78" s="16"/>
      <c r="RB78" s="16"/>
      <c r="RC78" s="16"/>
      <c r="RD78" s="16"/>
      <c r="RE78" s="16"/>
      <c r="RF78" s="16"/>
      <c r="RG78" s="16"/>
      <c r="RH78" s="16"/>
      <c r="RI78" s="16"/>
      <c r="RJ78" s="16"/>
      <c r="RK78" s="16"/>
      <c r="RL78" s="16"/>
      <c r="RM78" s="16"/>
      <c r="RN78" s="16"/>
      <c r="RO78" s="16"/>
      <c r="RP78" s="16"/>
      <c r="RQ78" s="16"/>
      <c r="RR78" s="16"/>
      <c r="RS78" s="16"/>
      <c r="RT78" s="16"/>
      <c r="RU78" s="16"/>
      <c r="RV78" s="16"/>
      <c r="RW78" s="16"/>
      <c r="RX78" s="16"/>
      <c r="RY78" s="16"/>
      <c r="RZ78" s="16"/>
      <c r="SA78" s="16"/>
      <c r="SB78" s="16"/>
      <c r="SC78" s="16"/>
      <c r="SD78" s="16"/>
      <c r="SE78" s="16"/>
      <c r="SF78" s="16"/>
      <c r="SG78" s="16"/>
      <c r="SH78" s="16"/>
      <c r="SI78" s="16"/>
      <c r="SJ78" s="16"/>
      <c r="SK78" s="16"/>
      <c r="SL78" s="16"/>
      <c r="SM78" s="16"/>
      <c r="SN78" s="16"/>
      <c r="SO78" s="16"/>
      <c r="SP78" s="16"/>
      <c r="SQ78" s="16"/>
      <c r="SR78" s="16"/>
      <c r="SS78" s="16"/>
      <c r="ST78" s="16"/>
      <c r="SU78" s="16"/>
      <c r="SV78" s="16"/>
      <c r="SW78" s="16"/>
      <c r="SX78" s="16"/>
      <c r="SY78" s="16"/>
      <c r="SZ78" s="16"/>
      <c r="TA78" s="16"/>
      <c r="TB78" s="16"/>
      <c r="TC78" s="16"/>
      <c r="TD78" s="16"/>
      <c r="TE78" s="16"/>
      <c r="TF78" s="16"/>
      <c r="TG78" s="16"/>
      <c r="TH78" s="16"/>
      <c r="TI78" s="16"/>
      <c r="TJ78" s="16"/>
      <c r="TK78" s="16"/>
      <c r="TL78" s="16"/>
      <c r="TM78" s="16"/>
      <c r="TN78" s="16"/>
      <c r="TO78" s="16"/>
      <c r="TP78" s="16"/>
      <c r="TQ78" s="16"/>
      <c r="TR78" s="16"/>
      <c r="TS78" s="16"/>
      <c r="TT78" s="16"/>
      <c r="TU78" s="16"/>
      <c r="TV78" s="16"/>
      <c r="TW78" s="16"/>
      <c r="TX78" s="16"/>
      <c r="TY78" s="16"/>
      <c r="TZ78" s="16"/>
      <c r="UA78" s="16"/>
      <c r="UB78" s="16"/>
      <c r="UC78" s="16"/>
      <c r="UD78" s="16"/>
      <c r="UE78" s="16"/>
      <c r="UF78" s="16"/>
      <c r="UG78" s="16"/>
      <c r="UH78" s="16"/>
      <c r="UI78" s="16"/>
      <c r="UJ78" s="16"/>
      <c r="UK78" s="16"/>
      <c r="UL78" s="16"/>
      <c r="UM78" s="16"/>
      <c r="UN78" s="16"/>
      <c r="UO78" s="16"/>
      <c r="UP78" s="16"/>
      <c r="UQ78" s="16"/>
      <c r="UR78" s="16"/>
      <c r="US78" s="16"/>
      <c r="UT78" s="16"/>
      <c r="UU78" s="16"/>
      <c r="UV78" s="16"/>
      <c r="UW78" s="16"/>
      <c r="UX78" s="16"/>
      <c r="UY78" s="16"/>
      <c r="UZ78" s="16"/>
      <c r="VA78" s="16"/>
      <c r="VB78" s="16"/>
      <c r="VC78" s="16"/>
      <c r="VD78" s="16"/>
      <c r="VE78" s="16"/>
      <c r="VF78" s="16"/>
      <c r="VG78" s="16"/>
      <c r="VH78" s="16"/>
      <c r="VI78" s="16"/>
      <c r="VJ78" s="16"/>
      <c r="VK78" s="16"/>
      <c r="VL78" s="16"/>
      <c r="VM78" s="16"/>
      <c r="VN78" s="16"/>
      <c r="VO78" s="16"/>
      <c r="VP78" s="16"/>
      <c r="VQ78" s="16"/>
      <c r="VR78" s="16"/>
      <c r="VS78" s="16"/>
      <c r="VT78" s="16"/>
      <c r="VU78" s="16"/>
      <c r="VV78" s="16"/>
      <c r="VW78" s="16"/>
      <c r="VX78" s="16"/>
      <c r="VY78" s="16"/>
      <c r="VZ78" s="16"/>
      <c r="WA78" s="16"/>
      <c r="WB78" s="16"/>
      <c r="WC78" s="16"/>
      <c r="WD78" s="16"/>
      <c r="WE78" s="16"/>
      <c r="WF78" s="16"/>
      <c r="WG78" s="16"/>
      <c r="WH78" s="16"/>
      <c r="WI78" s="16"/>
      <c r="WJ78" s="16"/>
      <c r="WK78" s="16"/>
      <c r="WL78" s="16"/>
      <c r="WM78" s="16"/>
      <c r="WN78" s="16"/>
      <c r="WO78" s="16"/>
      <c r="WP78" s="16"/>
      <c r="WQ78" s="16"/>
      <c r="WR78" s="16"/>
      <c r="WS78" s="16"/>
      <c r="WT78" s="16"/>
      <c r="WU78" s="16"/>
      <c r="WV78" s="16"/>
      <c r="WW78" s="16"/>
      <c r="WX78" s="16"/>
      <c r="WY78" s="16"/>
      <c r="WZ78" s="16"/>
      <c r="XA78" s="16"/>
      <c r="XB78" s="16"/>
      <c r="XC78" s="16"/>
      <c r="XD78" s="16"/>
      <c r="XE78" s="16"/>
      <c r="XF78" s="16"/>
      <c r="XG78" s="16"/>
      <c r="XH78" s="16"/>
      <c r="XI78" s="16"/>
      <c r="XJ78" s="16"/>
      <c r="XK78" s="16"/>
      <c r="XL78" s="16"/>
      <c r="XM78" s="16"/>
      <c r="XN78" s="16"/>
      <c r="XO78" s="16"/>
      <c r="XP78" s="16"/>
      <c r="XQ78" s="16"/>
      <c r="XR78" s="16"/>
      <c r="XS78" s="16"/>
      <c r="XT78" s="16"/>
      <c r="XU78" s="16"/>
      <c r="XV78" s="16"/>
      <c r="XW78" s="16"/>
      <c r="XX78" s="16"/>
      <c r="XY78" s="16"/>
      <c r="XZ78" s="16"/>
      <c r="YA78" s="16"/>
      <c r="YB78" s="16"/>
      <c r="YC78" s="16"/>
      <c r="YD78" s="16"/>
      <c r="YE78" s="16"/>
      <c r="YF78" s="16"/>
      <c r="YG78" s="16"/>
      <c r="YH78" s="16"/>
      <c r="YI78" s="16"/>
      <c r="YJ78" s="16"/>
      <c r="YK78" s="16"/>
      <c r="YL78" s="16"/>
      <c r="YM78" s="16"/>
      <c r="YN78" s="16"/>
      <c r="YO78" s="16"/>
      <c r="YP78" s="16"/>
      <c r="YQ78" s="16"/>
      <c r="YR78" s="16"/>
      <c r="YS78" s="16"/>
      <c r="YT78" s="16"/>
      <c r="YU78" s="16"/>
      <c r="YV78" s="16"/>
      <c r="YW78" s="16"/>
      <c r="YX78" s="16"/>
      <c r="YY78" s="16"/>
      <c r="YZ78" s="16"/>
      <c r="ZA78" s="16"/>
      <c r="ZB78" s="16"/>
      <c r="ZC78" s="16"/>
      <c r="ZD78" s="16"/>
      <c r="ZE78" s="16"/>
      <c r="ZF78" s="16"/>
      <c r="ZG78" s="16"/>
      <c r="ZH78" s="16"/>
      <c r="ZI78" s="16"/>
      <c r="ZJ78" s="16"/>
      <c r="ZK78" s="16"/>
      <c r="ZL78" s="16"/>
      <c r="ZM78" s="16"/>
      <c r="ZN78" s="16"/>
      <c r="ZO78" s="16"/>
      <c r="ZP78" s="16"/>
      <c r="ZQ78" s="16"/>
      <c r="ZR78" s="16"/>
      <c r="ZS78" s="16"/>
      <c r="ZT78" s="16"/>
      <c r="ZU78" s="16"/>
      <c r="ZV78" s="16"/>
      <c r="ZW78" s="16"/>
      <c r="ZX78" s="16"/>
      <c r="ZY78" s="16"/>
      <c r="ZZ78" s="16"/>
      <c r="AAA78" s="16"/>
      <c r="AAB78" s="16"/>
      <c r="AAC78" s="16"/>
      <c r="AAD78" s="16"/>
      <c r="AAE78" s="16"/>
      <c r="AAF78" s="16"/>
      <c r="AAG78" s="16"/>
      <c r="AAH78" s="16"/>
      <c r="AAI78" s="16"/>
      <c r="AAJ78" s="16"/>
      <c r="AAK78" s="16"/>
      <c r="AAL78" s="16"/>
      <c r="AAM78" s="16"/>
      <c r="AAN78" s="16"/>
      <c r="AAO78" s="16"/>
      <c r="AAP78" s="16"/>
      <c r="AAQ78" s="16"/>
      <c r="AAR78" s="16"/>
      <c r="AAS78" s="16"/>
      <c r="AAT78" s="16"/>
      <c r="AAU78" s="16"/>
      <c r="AAV78" s="16"/>
      <c r="AAW78" s="16"/>
      <c r="AAX78" s="16"/>
      <c r="AAY78" s="16"/>
      <c r="AAZ78" s="16"/>
      <c r="ABA78" s="16"/>
      <c r="ABB78" s="16"/>
      <c r="ABC78" s="16"/>
      <c r="ABD78" s="16"/>
      <c r="ABE78" s="16"/>
      <c r="ABF78" s="16"/>
      <c r="ABG78" s="16"/>
      <c r="ABH78" s="16"/>
      <c r="ABI78" s="16"/>
      <c r="ABJ78" s="16"/>
      <c r="ABK78" s="16"/>
      <c r="ABL78" s="16"/>
      <c r="ABM78" s="16"/>
      <c r="ABN78" s="16"/>
      <c r="ABO78" s="16"/>
      <c r="ABP78" s="16"/>
      <c r="ABQ78" s="16"/>
      <c r="ABR78" s="16"/>
      <c r="ABS78" s="16"/>
      <c r="ABT78" s="16"/>
      <c r="ABU78" s="16"/>
      <c r="ABV78" s="16"/>
      <c r="ABW78" s="16"/>
      <c r="ABX78" s="16"/>
      <c r="ABY78" s="16"/>
      <c r="ABZ78" s="16"/>
      <c r="ACA78" s="16"/>
      <c r="ACB78" s="16"/>
      <c r="ACC78" s="16"/>
      <c r="ACD78" s="16"/>
      <c r="ACE78" s="16"/>
      <c r="ACF78" s="16"/>
      <c r="ACG78" s="16"/>
      <c r="ACH78" s="16"/>
      <c r="ACI78" s="16"/>
      <c r="ACJ78" s="16"/>
      <c r="ACK78" s="16"/>
      <c r="ACL78" s="16"/>
      <c r="ACM78" s="16"/>
      <c r="ACN78" s="16"/>
      <c r="ACO78" s="16"/>
      <c r="ACP78" s="16"/>
      <c r="ACQ78" s="16"/>
      <c r="ACR78" s="16"/>
      <c r="ACS78" s="16"/>
      <c r="ACT78" s="16"/>
      <c r="ACU78" s="16"/>
      <c r="ACV78" s="16"/>
      <c r="ACW78" s="16"/>
      <c r="ACX78" s="16"/>
      <c r="ACY78" s="16"/>
      <c r="ACZ78" s="16"/>
      <c r="ADA78" s="16"/>
      <c r="ADB78" s="16"/>
      <c r="ADC78" s="16"/>
      <c r="ADD78" s="16"/>
      <c r="ADE78" s="16"/>
      <c r="ADF78" s="16"/>
      <c r="ADG78" s="16"/>
      <c r="ADH78" s="16"/>
      <c r="ADI78" s="16"/>
      <c r="ADJ78" s="16"/>
      <c r="ADK78" s="16"/>
      <c r="ADL78" s="16"/>
      <c r="ADM78" s="16"/>
      <c r="ADN78" s="16"/>
      <c r="ADO78" s="16"/>
      <c r="ADP78" s="16"/>
      <c r="ADQ78" s="16"/>
      <c r="ADR78" s="16"/>
      <c r="ADS78" s="16"/>
      <c r="ADT78" s="16"/>
      <c r="ADU78" s="16"/>
      <c r="ADV78" s="16"/>
      <c r="ADW78" s="16"/>
      <c r="ADX78" s="16"/>
      <c r="ADY78" s="16"/>
      <c r="ADZ78" s="16"/>
      <c r="AEA78" s="16"/>
      <c r="AEB78" s="16"/>
      <c r="AEC78" s="16"/>
      <c r="AED78" s="16"/>
      <c r="AEE78" s="16"/>
      <c r="AEF78" s="16"/>
      <c r="AEG78" s="16"/>
      <c r="AEH78" s="16"/>
      <c r="AEI78" s="16"/>
      <c r="AEJ78" s="16"/>
      <c r="AEK78" s="16"/>
      <c r="AEL78" s="16"/>
      <c r="AEM78" s="16"/>
      <c r="AEN78" s="16"/>
      <c r="AEO78" s="16"/>
      <c r="AEP78" s="16"/>
      <c r="AEQ78" s="16"/>
      <c r="AER78" s="16"/>
      <c r="AES78" s="16"/>
      <c r="AET78" s="16"/>
      <c r="AEU78" s="16"/>
      <c r="AEV78" s="16"/>
      <c r="AEW78" s="16"/>
      <c r="AEX78" s="16"/>
      <c r="AEY78" s="16"/>
      <c r="AEZ78" s="16"/>
      <c r="AFA78" s="16"/>
      <c r="AFB78" s="16"/>
      <c r="AFC78" s="16"/>
      <c r="AFD78" s="16"/>
      <c r="AFE78" s="16"/>
      <c r="AFF78" s="16"/>
      <c r="AFG78" s="16"/>
      <c r="AFH78" s="16"/>
      <c r="AFI78" s="16"/>
      <c r="AFJ78" s="16"/>
      <c r="AFK78" s="16"/>
      <c r="AFL78" s="16"/>
      <c r="AFM78" s="16"/>
      <c r="AFN78" s="16"/>
      <c r="AFO78" s="16"/>
      <c r="AFP78" s="16"/>
      <c r="AFQ78" s="16"/>
      <c r="AFR78" s="16"/>
      <c r="AFS78" s="16"/>
      <c r="AFT78" s="16"/>
      <c r="AFU78" s="16"/>
      <c r="AFV78" s="16"/>
      <c r="AFW78" s="16"/>
      <c r="AFX78" s="16"/>
      <c r="AFY78" s="16"/>
      <c r="AFZ78" s="16"/>
      <c r="AGA78" s="16"/>
      <c r="AGB78" s="16"/>
      <c r="AGC78" s="16"/>
      <c r="AGD78" s="16"/>
      <c r="AGE78" s="16"/>
      <c r="AGF78" s="16"/>
      <c r="AGG78" s="16"/>
      <c r="AGH78" s="16"/>
      <c r="AGI78" s="16"/>
      <c r="AGJ78" s="16"/>
      <c r="AGK78" s="16"/>
      <c r="AGL78" s="16"/>
      <c r="AGM78" s="16"/>
      <c r="AGN78" s="16"/>
      <c r="AGO78" s="16"/>
      <c r="AGP78" s="16"/>
      <c r="AGQ78" s="16"/>
      <c r="AGR78" s="16"/>
      <c r="AGS78" s="16"/>
      <c r="AGT78" s="16"/>
      <c r="AGU78" s="16"/>
      <c r="AGV78" s="16"/>
      <c r="AGW78" s="16"/>
      <c r="AGX78" s="16"/>
      <c r="AGY78" s="16"/>
      <c r="AGZ78" s="16"/>
      <c r="AHA78" s="16"/>
      <c r="AHB78" s="16"/>
      <c r="AHC78" s="16"/>
      <c r="AHD78" s="16"/>
      <c r="AHE78" s="16"/>
      <c r="AHF78" s="16"/>
      <c r="AHG78" s="16"/>
      <c r="AHH78" s="16"/>
      <c r="AHI78" s="16"/>
      <c r="AHJ78" s="16"/>
      <c r="AHK78" s="16"/>
      <c r="AHL78" s="16"/>
      <c r="AHM78" s="16"/>
      <c r="AHN78" s="16"/>
      <c r="AHO78" s="16"/>
      <c r="AHP78" s="16"/>
      <c r="AHQ78" s="16"/>
      <c r="AHR78" s="16"/>
      <c r="AHS78" s="16"/>
      <c r="AHT78" s="16"/>
      <c r="AHU78" s="16"/>
      <c r="AHV78" s="16"/>
      <c r="AHW78" s="16"/>
      <c r="AHX78" s="16"/>
      <c r="AHY78" s="16"/>
      <c r="AHZ78" s="16"/>
      <c r="AIA78" s="16"/>
      <c r="AIB78" s="16"/>
      <c r="AIC78" s="16"/>
      <c r="AID78" s="16"/>
      <c r="AIE78" s="16"/>
      <c r="AIF78" s="16"/>
      <c r="AIG78" s="16"/>
      <c r="AIH78" s="16"/>
      <c r="AII78" s="16"/>
      <c r="AIJ78" s="16"/>
      <c r="AIK78" s="16"/>
      <c r="AIL78" s="16"/>
      <c r="AIM78" s="16"/>
      <c r="AIN78" s="16"/>
      <c r="AIO78" s="16"/>
      <c r="AIP78" s="16"/>
      <c r="AIQ78" s="16"/>
      <c r="AIR78" s="16"/>
      <c r="AIS78" s="16"/>
      <c r="AIT78" s="16"/>
      <c r="AIU78" s="16"/>
      <c r="AIV78" s="16"/>
      <c r="AIW78" s="16"/>
      <c r="AIX78" s="16"/>
      <c r="AIY78" s="16"/>
      <c r="AIZ78" s="16"/>
      <c r="AJA78" s="16"/>
      <c r="AJB78" s="16"/>
      <c r="AJC78" s="16"/>
      <c r="AJD78" s="16"/>
      <c r="AJE78" s="16"/>
      <c r="AJF78" s="16"/>
      <c r="AJG78" s="16"/>
      <c r="AJH78" s="16"/>
      <c r="AJI78" s="16"/>
      <c r="AJJ78" s="16"/>
      <c r="AJK78" s="16"/>
      <c r="AJL78" s="16"/>
      <c r="AJM78" s="16"/>
      <c r="AJN78" s="16"/>
      <c r="AJO78" s="16"/>
      <c r="AJP78" s="16"/>
      <c r="AJQ78" s="16"/>
      <c r="AJR78" s="16"/>
      <c r="AJS78" s="16"/>
      <c r="AJT78" s="16"/>
      <c r="AJU78" s="16"/>
      <c r="AJV78" s="16"/>
      <c r="AJW78" s="16"/>
      <c r="AJX78" s="16"/>
      <c r="AJY78" s="16"/>
      <c r="AJZ78" s="16"/>
      <c r="AKA78" s="16"/>
      <c r="AKB78" s="16"/>
      <c r="AKC78" s="16"/>
      <c r="AKD78" s="16"/>
      <c r="AKE78" s="16"/>
      <c r="AKF78" s="16"/>
      <c r="AKG78" s="16"/>
      <c r="AKH78" s="16"/>
      <c r="AKI78" s="16"/>
      <c r="AKJ78" s="16"/>
      <c r="AKK78" s="16"/>
      <c r="AKL78" s="16"/>
      <c r="AKM78" s="16"/>
      <c r="AKN78" s="16"/>
      <c r="AKO78" s="16"/>
      <c r="AKP78" s="16"/>
      <c r="AKQ78" s="16"/>
      <c r="AKR78" s="16"/>
      <c r="AKS78" s="16"/>
      <c r="AKT78" s="16"/>
      <c r="AKU78" s="16"/>
      <c r="AKV78" s="16"/>
      <c r="AKW78" s="16"/>
      <c r="AKX78" s="16"/>
      <c r="AKY78" s="16"/>
      <c r="AKZ78" s="16"/>
      <c r="ALA78" s="16"/>
      <c r="ALB78" s="16"/>
      <c r="ALC78" s="16"/>
      <c r="ALD78" s="16"/>
      <c r="ALE78" s="16"/>
      <c r="ALF78" s="16"/>
      <c r="ALG78" s="16"/>
      <c r="ALH78" s="16"/>
      <c r="ALI78" s="16"/>
      <c r="ALJ78" s="16"/>
      <c r="ALK78" s="16"/>
      <c r="ALL78" s="16"/>
    </row>
    <row r="79" spans="1:1000" customFormat="1" ht="12.75" x14ac:dyDescent="0.2">
      <c r="A79" s="41" t="str">
        <f ca="1">IF(_xll.TM1RPTELLEV($H$75,$H79)=0,"Root",IF(OR(_xll.ELLEV($B$10,$H79)=0,_xll.TM1RPTELLEV($H$75,$H79)+1&gt;=VALUE($L$29)),"Base","Default"))</f>
        <v>Default</v>
      </c>
      <c r="B79" s="16"/>
      <c r="C79" s="16" t="str">
        <f ca="1">_xll.DBRW($G$16,$H79,C$38)</f>
        <v>-1</v>
      </c>
      <c r="D79" s="16">
        <f ca="1">_xll.DBRW($D$16,E$7,$H$33,$E$9,$H79,$D$11,$H$34,$D$38)</f>
        <v>0</v>
      </c>
      <c r="E79" s="25">
        <f ca="1">_xll.DBRW($E$16,E$7,$H$33,$E$9,$H79,$D$11,E$38,E$12,E$13)</f>
        <v>0</v>
      </c>
      <c r="F79" s="22"/>
      <c r="G79" s="44" t="str">
        <f ca="1">_xll.DBRW($G$16,$H79,G$13)&amp;IF(_xll.ELLEV($B$10,$H79)&lt;&gt;0,"",IF($D79&lt;&gt;0,"Annual",IF($E79&lt;&gt;0,"LID","")))</f>
        <v/>
      </c>
      <c r="H79" s="117" t="s">
        <v>191</v>
      </c>
      <c r="I79" s="46">
        <f ca="1">_xll.DBRW($B$17,I$7,$H$33,$D$9,$H79,$D$11,I$12,I$13)</f>
        <v>5635368.067577308</v>
      </c>
      <c r="J79" s="46">
        <f ca="1">_xll.DBRW($B$17,J$7,$H$33,$D$9,$H79,$D$11,J$12,J$13)</f>
        <v>5725944.4947624207</v>
      </c>
      <c r="K79" s="46">
        <f ca="1">_xll.DBRW($B$17,K$7,$H$33,$D$9,$H79,$D$11,K$12,K$13)</f>
        <v>5868842.0712964237</v>
      </c>
      <c r="L79" s="46">
        <f ca="1">_xll.DBRW($B$17,L$7,$H$33,$D$9,$H79,$D$11,L$12,L$13)</f>
        <v>5867060.1702188058</v>
      </c>
      <c r="M79" s="46">
        <f ca="1">_xll.DBRW($B$17,M$7,$H$33,$D$9,$H79,$D$11,M$12,M$13)</f>
        <v>5912593.3966415972</v>
      </c>
      <c r="N79" s="46">
        <f ca="1">_xll.DBRW($B$17,N$7,$H$33,$D$9,$H79,$D$11,N$12,N$13)</f>
        <v>5976465.9297896968</v>
      </c>
      <c r="O79" s="46">
        <f ca="1">_xll.DBRW($B$17,O$7,$H$33,$D$9,$H79,$D$11,O$12,O$13)</f>
        <v>6317713.8815628765</v>
      </c>
      <c r="P79" s="46">
        <f ca="1">_xll.DBRW($B$17,P$7,$H$33,$D$9,$H79,$D$11,P$12,P$13)</f>
        <v>6531407.4355513426</v>
      </c>
      <c r="Q79" s="46">
        <f ca="1">_xll.DBRW($B$17,Q$7,$H$33,$D$9,$H79,$D$11,Q$12,Q$13)</f>
        <v>6850727.2513964707</v>
      </c>
      <c r="R79" s="46">
        <f ca="1">_xll.DBRW($B$17,R$7,$H$33,$D$9,$H79,$D$11,R$12,R$13)</f>
        <v>6879970.229135694</v>
      </c>
      <c r="S79" s="46">
        <f ca="1">_xll.DBRW($B$17,S$7,$H$33,$D$9,$H79,$D$11,S$12,S$13)</f>
        <v>7045284.8656781968</v>
      </c>
      <c r="T79" s="46">
        <f ca="1">_xll.DBRW($B$17,T$7,$H$33,$D$9,$H79,$D$11,T$12,T$13)</f>
        <v>7301405.1148460247</v>
      </c>
      <c r="U79" s="46">
        <f ca="1">_xll.DBRW($B$17,U$7,$H$33,$D$9,$H79,$D$11,U$12,U$13)</f>
        <v>7515683.0107897371</v>
      </c>
      <c r="V79" s="16"/>
      <c r="W79" s="46" t="str">
        <f ca="1">_xll.DBRW($B$17,W$7,$H$33,$D$9,$H79,$D$11,W$12,W$13)</f>
        <v>*KEY_ERR</v>
      </c>
      <c r="X79" s="99" t="e">
        <f ca="1">IF(W79=0,"",(#REF!/W79-1)*$C79)</f>
        <v>#REF!</v>
      </c>
      <c r="Y79" s="16"/>
      <c r="Z79" s="46" t="str">
        <f ca="1">_xll.DBRW($B$17,Z$7,$H$33,$D$9,$H79,$D$11,Z$12,Z$13)</f>
        <v>*KEY_ERR</v>
      </c>
      <c r="AA79" s="99" t="e">
        <f ca="1">IF(Z79=0,"",(#REF!/Z79-1)*$C79)</f>
        <v>#REF!</v>
      </c>
      <c r="AB79" s="16"/>
      <c r="AC79" s="109" t="str">
        <f ca="1">_xll.DBRW($B$17,AC$7,$H$33,$D$9,$H79,$D$11,AC$12,AC$13)</f>
        <v>*KEY_ERR</v>
      </c>
      <c r="AD79" s="109" t="str">
        <f ca="1">_xll.DBRW($B$17,AD$7,$H$33,$D$9,$H79,$D$11,AD$12,AD$13)</f>
        <v>*KEY_ERR</v>
      </c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6"/>
      <c r="EJ79" s="16"/>
      <c r="EK79" s="16"/>
      <c r="EL79" s="16"/>
      <c r="EM79" s="16"/>
      <c r="EN79" s="16"/>
      <c r="EO79" s="16"/>
      <c r="EP79" s="16"/>
      <c r="EQ79" s="16"/>
      <c r="ER79" s="16"/>
      <c r="ES79" s="16"/>
      <c r="ET79" s="16"/>
      <c r="EU79" s="16"/>
      <c r="EV79" s="16"/>
      <c r="EW79" s="16"/>
      <c r="EX79" s="16"/>
      <c r="EY79" s="16"/>
      <c r="EZ79" s="16"/>
      <c r="FA79" s="16"/>
      <c r="FB79" s="16"/>
      <c r="FC79" s="16"/>
      <c r="FD79" s="16"/>
      <c r="FE79" s="16"/>
      <c r="FF79" s="16"/>
      <c r="FG79" s="16"/>
      <c r="FH79" s="16"/>
      <c r="FI79" s="16"/>
      <c r="FJ79" s="16"/>
      <c r="FK79" s="16"/>
      <c r="FL79" s="16"/>
      <c r="FM79" s="16"/>
      <c r="FN79" s="16"/>
      <c r="FO79" s="16"/>
      <c r="FP79" s="16"/>
      <c r="FQ79" s="16"/>
      <c r="FR79" s="16"/>
      <c r="FS79" s="16"/>
      <c r="FT79" s="16"/>
      <c r="FU79" s="16"/>
      <c r="FV79" s="16"/>
      <c r="FW79" s="16"/>
      <c r="FX79" s="16"/>
      <c r="FY79" s="16"/>
      <c r="FZ79" s="16"/>
      <c r="GA79" s="16"/>
      <c r="GB79" s="16"/>
      <c r="GC79" s="16"/>
      <c r="GD79" s="16"/>
      <c r="GE79" s="16"/>
      <c r="GF79" s="16"/>
      <c r="GG79" s="16"/>
      <c r="GH79" s="16"/>
      <c r="GI79" s="16"/>
      <c r="GJ79" s="16"/>
      <c r="GK79" s="16"/>
      <c r="GL79" s="16"/>
      <c r="GM79" s="16"/>
      <c r="GN79" s="16"/>
      <c r="GO79" s="16"/>
      <c r="GP79" s="16"/>
      <c r="GQ79" s="16"/>
      <c r="GR79" s="16"/>
      <c r="GS79" s="16"/>
      <c r="GT79" s="16"/>
      <c r="GU79" s="16"/>
      <c r="GV79" s="16"/>
      <c r="GW79" s="16"/>
      <c r="GX79" s="16"/>
      <c r="GY79" s="16"/>
      <c r="GZ79" s="16"/>
      <c r="HA79" s="16"/>
      <c r="HB79" s="16"/>
      <c r="HC79" s="16"/>
      <c r="HD79" s="16"/>
      <c r="HE79" s="16"/>
      <c r="HF79" s="16"/>
      <c r="HG79" s="16"/>
      <c r="HH79" s="16"/>
      <c r="HI79" s="16"/>
      <c r="HJ79" s="16"/>
      <c r="HK79" s="16"/>
      <c r="HL79" s="16"/>
      <c r="HM79" s="16"/>
      <c r="HN79" s="16"/>
      <c r="HO79" s="16"/>
      <c r="HP79" s="16"/>
      <c r="HQ79" s="16"/>
      <c r="HR79" s="16"/>
      <c r="HS79" s="16"/>
      <c r="HT79" s="16"/>
      <c r="HU79" s="16"/>
      <c r="HV79" s="16"/>
      <c r="HW79" s="16"/>
      <c r="HX79" s="16"/>
      <c r="HY79" s="16"/>
      <c r="HZ79" s="16"/>
      <c r="IA79" s="16"/>
      <c r="IB79" s="16"/>
      <c r="IC79" s="16"/>
      <c r="ID79" s="16"/>
      <c r="IE79" s="16"/>
      <c r="IF79" s="16"/>
      <c r="IG79" s="16"/>
      <c r="IH79" s="16"/>
      <c r="II79" s="16"/>
      <c r="IJ79" s="16"/>
      <c r="IK79" s="16"/>
      <c r="IL79" s="16"/>
      <c r="IM79" s="16"/>
      <c r="IN79" s="16"/>
      <c r="IO79" s="16"/>
      <c r="IP79" s="16"/>
      <c r="IQ79" s="16"/>
      <c r="IR79" s="16"/>
      <c r="IS79" s="16"/>
      <c r="IT79" s="16"/>
      <c r="IU79" s="16"/>
      <c r="IV79" s="16"/>
      <c r="IW79" s="16"/>
      <c r="IX79" s="16"/>
      <c r="IY79" s="16"/>
      <c r="IZ79" s="16"/>
      <c r="JA79" s="16"/>
      <c r="JB79" s="16"/>
      <c r="JC79" s="16"/>
      <c r="JD79" s="16"/>
      <c r="JE79" s="16"/>
      <c r="JF79" s="16"/>
      <c r="JG79" s="16"/>
      <c r="JH79" s="16"/>
      <c r="JI79" s="16"/>
      <c r="JJ79" s="16"/>
      <c r="JK79" s="16"/>
      <c r="JL79" s="16"/>
      <c r="JM79" s="16"/>
      <c r="JN79" s="16"/>
      <c r="JO79" s="16"/>
      <c r="JP79" s="16"/>
      <c r="JQ79" s="16"/>
      <c r="JR79" s="16"/>
      <c r="JS79" s="16"/>
      <c r="JT79" s="16"/>
      <c r="JU79" s="16"/>
      <c r="JV79" s="16"/>
      <c r="JW79" s="16"/>
      <c r="JX79" s="16"/>
      <c r="JY79" s="16"/>
      <c r="JZ79" s="16"/>
      <c r="KA79" s="16"/>
      <c r="KB79" s="16"/>
      <c r="KC79" s="16"/>
      <c r="KD79" s="16"/>
      <c r="KE79" s="16"/>
      <c r="KF79" s="16"/>
      <c r="KG79" s="16"/>
      <c r="KH79" s="16"/>
      <c r="KI79" s="16"/>
      <c r="KJ79" s="16"/>
      <c r="KK79" s="16"/>
      <c r="KL79" s="16"/>
      <c r="KM79" s="16"/>
      <c r="KN79" s="16"/>
      <c r="KO79" s="16"/>
      <c r="KP79" s="16"/>
      <c r="KQ79" s="16"/>
      <c r="KR79" s="16"/>
      <c r="KS79" s="16"/>
      <c r="KT79" s="16"/>
      <c r="KU79" s="16"/>
      <c r="KV79" s="16"/>
      <c r="KW79" s="16"/>
      <c r="KX79" s="16"/>
      <c r="KY79" s="16"/>
      <c r="KZ79" s="16"/>
      <c r="LA79" s="16"/>
      <c r="LB79" s="16"/>
      <c r="LC79" s="16"/>
      <c r="LD79" s="16"/>
      <c r="LE79" s="16"/>
      <c r="LF79" s="16"/>
      <c r="LG79" s="16"/>
      <c r="LH79" s="16"/>
      <c r="LI79" s="16"/>
      <c r="LJ79" s="16"/>
      <c r="LK79" s="16"/>
      <c r="LL79" s="16"/>
      <c r="LM79" s="16"/>
      <c r="LN79" s="16"/>
      <c r="LO79" s="16"/>
      <c r="LP79" s="16"/>
      <c r="LQ79" s="16"/>
      <c r="LR79" s="16"/>
      <c r="LS79" s="16"/>
      <c r="LT79" s="16"/>
      <c r="LU79" s="16"/>
      <c r="LV79" s="16"/>
      <c r="LW79" s="16"/>
      <c r="LX79" s="16"/>
      <c r="LY79" s="16"/>
      <c r="LZ79" s="16"/>
      <c r="MA79" s="16"/>
      <c r="MB79" s="16"/>
      <c r="MC79" s="16"/>
      <c r="MD79" s="16"/>
      <c r="ME79" s="16"/>
      <c r="MF79" s="16"/>
      <c r="MG79" s="16"/>
      <c r="MH79" s="16"/>
      <c r="MI79" s="16"/>
      <c r="MJ79" s="16"/>
      <c r="MK79" s="16"/>
      <c r="ML79" s="16"/>
      <c r="MM79" s="16"/>
      <c r="MN79" s="16"/>
      <c r="MO79" s="16"/>
      <c r="MP79" s="16"/>
      <c r="MQ79" s="16"/>
      <c r="MR79" s="16"/>
      <c r="MS79" s="16"/>
      <c r="MT79" s="16"/>
      <c r="MU79" s="16"/>
      <c r="MV79" s="16"/>
      <c r="MW79" s="16"/>
      <c r="MX79" s="16"/>
      <c r="MY79" s="16"/>
      <c r="MZ79" s="16"/>
      <c r="NA79" s="16"/>
      <c r="NB79" s="16"/>
      <c r="NC79" s="16"/>
      <c r="ND79" s="16"/>
      <c r="NE79" s="16"/>
      <c r="NF79" s="16"/>
      <c r="NG79" s="16"/>
      <c r="NH79" s="16"/>
      <c r="NI79" s="16"/>
      <c r="NJ79" s="16"/>
      <c r="NK79" s="16"/>
      <c r="NL79" s="16"/>
      <c r="NM79" s="16"/>
      <c r="NN79" s="16"/>
      <c r="NO79" s="16"/>
      <c r="NP79" s="16"/>
      <c r="NQ79" s="16"/>
      <c r="NR79" s="16"/>
      <c r="NS79" s="16"/>
      <c r="NT79" s="16"/>
      <c r="NU79" s="16"/>
      <c r="NV79" s="16"/>
      <c r="NW79" s="16"/>
      <c r="NX79" s="16"/>
      <c r="NY79" s="16"/>
      <c r="NZ79" s="16"/>
      <c r="OA79" s="16"/>
      <c r="OB79" s="16"/>
      <c r="OC79" s="16"/>
      <c r="OD79" s="16"/>
      <c r="OE79" s="16"/>
      <c r="OF79" s="16"/>
      <c r="OG79" s="16"/>
      <c r="OH79" s="16"/>
      <c r="OI79" s="16"/>
      <c r="OJ79" s="16"/>
      <c r="OK79" s="16"/>
      <c r="OL79" s="16"/>
      <c r="OM79" s="16"/>
      <c r="ON79" s="16"/>
      <c r="OO79" s="16"/>
      <c r="OP79" s="16"/>
      <c r="OQ79" s="16"/>
      <c r="OR79" s="16"/>
      <c r="OS79" s="16"/>
      <c r="OT79" s="16"/>
      <c r="OU79" s="16"/>
      <c r="OV79" s="16"/>
      <c r="OW79" s="16"/>
      <c r="OX79" s="16"/>
      <c r="OY79" s="16"/>
      <c r="OZ79" s="16"/>
      <c r="PA79" s="16"/>
      <c r="PB79" s="16"/>
      <c r="PC79" s="16"/>
      <c r="PD79" s="16"/>
      <c r="PE79" s="16"/>
      <c r="PF79" s="16"/>
      <c r="PG79" s="16"/>
      <c r="PH79" s="16"/>
      <c r="PI79" s="16"/>
      <c r="PJ79" s="16"/>
      <c r="PK79" s="16"/>
      <c r="PL79" s="16"/>
      <c r="PM79" s="16"/>
      <c r="PN79" s="16"/>
      <c r="PO79" s="16"/>
      <c r="PP79" s="16"/>
      <c r="PQ79" s="16"/>
      <c r="PR79" s="16"/>
      <c r="PS79" s="16"/>
      <c r="PT79" s="16"/>
      <c r="PU79" s="16"/>
      <c r="PV79" s="16"/>
      <c r="PW79" s="16"/>
      <c r="PX79" s="16"/>
      <c r="PY79" s="16"/>
      <c r="PZ79" s="16"/>
      <c r="QA79" s="16"/>
      <c r="QB79" s="16"/>
      <c r="QC79" s="16"/>
      <c r="QD79" s="16"/>
      <c r="QE79" s="16"/>
      <c r="QF79" s="16"/>
      <c r="QG79" s="16"/>
      <c r="QH79" s="16"/>
      <c r="QI79" s="16"/>
      <c r="QJ79" s="16"/>
      <c r="QK79" s="16"/>
      <c r="QL79" s="16"/>
      <c r="QM79" s="16"/>
      <c r="QN79" s="16"/>
      <c r="QO79" s="16"/>
      <c r="QP79" s="16"/>
      <c r="QQ79" s="16"/>
      <c r="QR79" s="16"/>
      <c r="QS79" s="16"/>
      <c r="QT79" s="16"/>
      <c r="QU79" s="16"/>
      <c r="QV79" s="16"/>
      <c r="QW79" s="16"/>
      <c r="QX79" s="16"/>
      <c r="QY79" s="16"/>
      <c r="QZ79" s="16"/>
      <c r="RA79" s="16"/>
      <c r="RB79" s="16"/>
      <c r="RC79" s="16"/>
      <c r="RD79" s="16"/>
      <c r="RE79" s="16"/>
      <c r="RF79" s="16"/>
      <c r="RG79" s="16"/>
      <c r="RH79" s="16"/>
      <c r="RI79" s="16"/>
      <c r="RJ79" s="16"/>
      <c r="RK79" s="16"/>
      <c r="RL79" s="16"/>
      <c r="RM79" s="16"/>
      <c r="RN79" s="16"/>
      <c r="RO79" s="16"/>
      <c r="RP79" s="16"/>
      <c r="RQ79" s="16"/>
      <c r="RR79" s="16"/>
      <c r="RS79" s="16"/>
      <c r="RT79" s="16"/>
      <c r="RU79" s="16"/>
      <c r="RV79" s="16"/>
      <c r="RW79" s="16"/>
      <c r="RX79" s="16"/>
      <c r="RY79" s="16"/>
      <c r="RZ79" s="16"/>
      <c r="SA79" s="16"/>
      <c r="SB79" s="16"/>
      <c r="SC79" s="16"/>
      <c r="SD79" s="16"/>
      <c r="SE79" s="16"/>
      <c r="SF79" s="16"/>
      <c r="SG79" s="16"/>
      <c r="SH79" s="16"/>
      <c r="SI79" s="16"/>
      <c r="SJ79" s="16"/>
      <c r="SK79" s="16"/>
      <c r="SL79" s="16"/>
      <c r="SM79" s="16"/>
      <c r="SN79" s="16"/>
      <c r="SO79" s="16"/>
      <c r="SP79" s="16"/>
      <c r="SQ79" s="16"/>
      <c r="SR79" s="16"/>
      <c r="SS79" s="16"/>
      <c r="ST79" s="16"/>
      <c r="SU79" s="16"/>
      <c r="SV79" s="16"/>
      <c r="SW79" s="16"/>
      <c r="SX79" s="16"/>
      <c r="SY79" s="16"/>
      <c r="SZ79" s="16"/>
      <c r="TA79" s="16"/>
      <c r="TB79" s="16"/>
      <c r="TC79" s="16"/>
      <c r="TD79" s="16"/>
      <c r="TE79" s="16"/>
      <c r="TF79" s="16"/>
      <c r="TG79" s="16"/>
      <c r="TH79" s="16"/>
      <c r="TI79" s="16"/>
      <c r="TJ79" s="16"/>
      <c r="TK79" s="16"/>
      <c r="TL79" s="16"/>
      <c r="TM79" s="16"/>
      <c r="TN79" s="16"/>
      <c r="TO79" s="16"/>
      <c r="TP79" s="16"/>
      <c r="TQ79" s="16"/>
      <c r="TR79" s="16"/>
      <c r="TS79" s="16"/>
      <c r="TT79" s="16"/>
      <c r="TU79" s="16"/>
      <c r="TV79" s="16"/>
      <c r="TW79" s="16"/>
      <c r="TX79" s="16"/>
      <c r="TY79" s="16"/>
      <c r="TZ79" s="16"/>
      <c r="UA79" s="16"/>
      <c r="UB79" s="16"/>
      <c r="UC79" s="16"/>
      <c r="UD79" s="16"/>
      <c r="UE79" s="16"/>
      <c r="UF79" s="16"/>
      <c r="UG79" s="16"/>
      <c r="UH79" s="16"/>
      <c r="UI79" s="16"/>
      <c r="UJ79" s="16"/>
      <c r="UK79" s="16"/>
      <c r="UL79" s="16"/>
      <c r="UM79" s="16"/>
      <c r="UN79" s="16"/>
      <c r="UO79" s="16"/>
      <c r="UP79" s="16"/>
      <c r="UQ79" s="16"/>
      <c r="UR79" s="16"/>
      <c r="US79" s="16"/>
      <c r="UT79" s="16"/>
      <c r="UU79" s="16"/>
      <c r="UV79" s="16"/>
      <c r="UW79" s="16"/>
      <c r="UX79" s="16"/>
      <c r="UY79" s="16"/>
      <c r="UZ79" s="16"/>
      <c r="VA79" s="16"/>
      <c r="VB79" s="16"/>
      <c r="VC79" s="16"/>
      <c r="VD79" s="16"/>
      <c r="VE79" s="16"/>
      <c r="VF79" s="16"/>
      <c r="VG79" s="16"/>
      <c r="VH79" s="16"/>
      <c r="VI79" s="16"/>
      <c r="VJ79" s="16"/>
      <c r="VK79" s="16"/>
      <c r="VL79" s="16"/>
      <c r="VM79" s="16"/>
      <c r="VN79" s="16"/>
      <c r="VO79" s="16"/>
      <c r="VP79" s="16"/>
      <c r="VQ79" s="16"/>
      <c r="VR79" s="16"/>
      <c r="VS79" s="16"/>
      <c r="VT79" s="16"/>
      <c r="VU79" s="16"/>
      <c r="VV79" s="16"/>
      <c r="VW79" s="16"/>
      <c r="VX79" s="16"/>
      <c r="VY79" s="16"/>
      <c r="VZ79" s="16"/>
      <c r="WA79" s="16"/>
      <c r="WB79" s="16"/>
      <c r="WC79" s="16"/>
      <c r="WD79" s="16"/>
      <c r="WE79" s="16"/>
      <c r="WF79" s="16"/>
      <c r="WG79" s="16"/>
      <c r="WH79" s="16"/>
      <c r="WI79" s="16"/>
      <c r="WJ79" s="16"/>
      <c r="WK79" s="16"/>
      <c r="WL79" s="16"/>
      <c r="WM79" s="16"/>
      <c r="WN79" s="16"/>
      <c r="WO79" s="16"/>
      <c r="WP79" s="16"/>
      <c r="WQ79" s="16"/>
      <c r="WR79" s="16"/>
      <c r="WS79" s="16"/>
      <c r="WT79" s="16"/>
      <c r="WU79" s="16"/>
      <c r="WV79" s="16"/>
      <c r="WW79" s="16"/>
      <c r="WX79" s="16"/>
      <c r="WY79" s="16"/>
      <c r="WZ79" s="16"/>
      <c r="XA79" s="16"/>
      <c r="XB79" s="16"/>
      <c r="XC79" s="16"/>
      <c r="XD79" s="16"/>
      <c r="XE79" s="16"/>
      <c r="XF79" s="16"/>
      <c r="XG79" s="16"/>
      <c r="XH79" s="16"/>
      <c r="XI79" s="16"/>
      <c r="XJ79" s="16"/>
      <c r="XK79" s="16"/>
      <c r="XL79" s="16"/>
      <c r="XM79" s="16"/>
      <c r="XN79" s="16"/>
      <c r="XO79" s="16"/>
      <c r="XP79" s="16"/>
      <c r="XQ79" s="16"/>
      <c r="XR79" s="16"/>
      <c r="XS79" s="16"/>
      <c r="XT79" s="16"/>
      <c r="XU79" s="16"/>
      <c r="XV79" s="16"/>
      <c r="XW79" s="16"/>
      <c r="XX79" s="16"/>
      <c r="XY79" s="16"/>
      <c r="XZ79" s="16"/>
      <c r="YA79" s="16"/>
      <c r="YB79" s="16"/>
      <c r="YC79" s="16"/>
      <c r="YD79" s="16"/>
      <c r="YE79" s="16"/>
      <c r="YF79" s="16"/>
      <c r="YG79" s="16"/>
      <c r="YH79" s="16"/>
      <c r="YI79" s="16"/>
      <c r="YJ79" s="16"/>
      <c r="YK79" s="16"/>
      <c r="YL79" s="16"/>
      <c r="YM79" s="16"/>
      <c r="YN79" s="16"/>
      <c r="YO79" s="16"/>
      <c r="YP79" s="16"/>
      <c r="YQ79" s="16"/>
      <c r="YR79" s="16"/>
      <c r="YS79" s="16"/>
      <c r="YT79" s="16"/>
      <c r="YU79" s="16"/>
      <c r="YV79" s="16"/>
      <c r="YW79" s="16"/>
      <c r="YX79" s="16"/>
      <c r="YY79" s="16"/>
      <c r="YZ79" s="16"/>
      <c r="ZA79" s="16"/>
      <c r="ZB79" s="16"/>
      <c r="ZC79" s="16"/>
      <c r="ZD79" s="16"/>
      <c r="ZE79" s="16"/>
      <c r="ZF79" s="16"/>
      <c r="ZG79" s="16"/>
      <c r="ZH79" s="16"/>
      <c r="ZI79" s="16"/>
      <c r="ZJ79" s="16"/>
      <c r="ZK79" s="16"/>
      <c r="ZL79" s="16"/>
      <c r="ZM79" s="16"/>
      <c r="ZN79" s="16"/>
      <c r="ZO79" s="16"/>
      <c r="ZP79" s="16"/>
      <c r="ZQ79" s="16"/>
      <c r="ZR79" s="16"/>
      <c r="ZS79" s="16"/>
      <c r="ZT79" s="16"/>
      <c r="ZU79" s="16"/>
      <c r="ZV79" s="16"/>
      <c r="ZW79" s="16"/>
      <c r="ZX79" s="16"/>
      <c r="ZY79" s="16"/>
      <c r="ZZ79" s="16"/>
      <c r="AAA79" s="16"/>
      <c r="AAB79" s="16"/>
      <c r="AAC79" s="16"/>
      <c r="AAD79" s="16"/>
      <c r="AAE79" s="16"/>
      <c r="AAF79" s="16"/>
      <c r="AAG79" s="16"/>
      <c r="AAH79" s="16"/>
      <c r="AAI79" s="16"/>
      <c r="AAJ79" s="16"/>
      <c r="AAK79" s="16"/>
      <c r="AAL79" s="16"/>
      <c r="AAM79" s="16"/>
      <c r="AAN79" s="16"/>
      <c r="AAO79" s="16"/>
      <c r="AAP79" s="16"/>
      <c r="AAQ79" s="16"/>
      <c r="AAR79" s="16"/>
      <c r="AAS79" s="16"/>
      <c r="AAT79" s="16"/>
      <c r="AAU79" s="16"/>
      <c r="AAV79" s="16"/>
      <c r="AAW79" s="16"/>
      <c r="AAX79" s="16"/>
      <c r="AAY79" s="16"/>
      <c r="AAZ79" s="16"/>
      <c r="ABA79" s="16"/>
      <c r="ABB79" s="16"/>
      <c r="ABC79" s="16"/>
      <c r="ABD79" s="16"/>
      <c r="ABE79" s="16"/>
      <c r="ABF79" s="16"/>
      <c r="ABG79" s="16"/>
      <c r="ABH79" s="16"/>
      <c r="ABI79" s="16"/>
      <c r="ABJ79" s="16"/>
      <c r="ABK79" s="16"/>
      <c r="ABL79" s="16"/>
      <c r="ABM79" s="16"/>
      <c r="ABN79" s="16"/>
      <c r="ABO79" s="16"/>
      <c r="ABP79" s="16"/>
      <c r="ABQ79" s="16"/>
      <c r="ABR79" s="16"/>
      <c r="ABS79" s="16"/>
      <c r="ABT79" s="16"/>
      <c r="ABU79" s="16"/>
      <c r="ABV79" s="16"/>
      <c r="ABW79" s="16"/>
      <c r="ABX79" s="16"/>
      <c r="ABY79" s="16"/>
      <c r="ABZ79" s="16"/>
      <c r="ACA79" s="16"/>
      <c r="ACB79" s="16"/>
      <c r="ACC79" s="16"/>
      <c r="ACD79" s="16"/>
      <c r="ACE79" s="16"/>
      <c r="ACF79" s="16"/>
      <c r="ACG79" s="16"/>
      <c r="ACH79" s="16"/>
      <c r="ACI79" s="16"/>
      <c r="ACJ79" s="16"/>
      <c r="ACK79" s="16"/>
      <c r="ACL79" s="16"/>
      <c r="ACM79" s="16"/>
      <c r="ACN79" s="16"/>
      <c r="ACO79" s="16"/>
      <c r="ACP79" s="16"/>
      <c r="ACQ79" s="16"/>
      <c r="ACR79" s="16"/>
      <c r="ACS79" s="16"/>
      <c r="ACT79" s="16"/>
      <c r="ACU79" s="16"/>
      <c r="ACV79" s="16"/>
      <c r="ACW79" s="16"/>
      <c r="ACX79" s="16"/>
      <c r="ACY79" s="16"/>
      <c r="ACZ79" s="16"/>
      <c r="ADA79" s="16"/>
      <c r="ADB79" s="16"/>
      <c r="ADC79" s="16"/>
      <c r="ADD79" s="16"/>
      <c r="ADE79" s="16"/>
      <c r="ADF79" s="16"/>
      <c r="ADG79" s="16"/>
      <c r="ADH79" s="16"/>
      <c r="ADI79" s="16"/>
      <c r="ADJ79" s="16"/>
      <c r="ADK79" s="16"/>
      <c r="ADL79" s="16"/>
      <c r="ADM79" s="16"/>
      <c r="ADN79" s="16"/>
      <c r="ADO79" s="16"/>
      <c r="ADP79" s="16"/>
      <c r="ADQ79" s="16"/>
      <c r="ADR79" s="16"/>
      <c r="ADS79" s="16"/>
      <c r="ADT79" s="16"/>
      <c r="ADU79" s="16"/>
      <c r="ADV79" s="16"/>
      <c r="ADW79" s="16"/>
      <c r="ADX79" s="16"/>
      <c r="ADY79" s="16"/>
      <c r="ADZ79" s="16"/>
      <c r="AEA79" s="16"/>
      <c r="AEB79" s="16"/>
      <c r="AEC79" s="16"/>
      <c r="AED79" s="16"/>
      <c r="AEE79" s="16"/>
      <c r="AEF79" s="16"/>
      <c r="AEG79" s="16"/>
      <c r="AEH79" s="16"/>
      <c r="AEI79" s="16"/>
      <c r="AEJ79" s="16"/>
      <c r="AEK79" s="16"/>
      <c r="AEL79" s="16"/>
      <c r="AEM79" s="16"/>
      <c r="AEN79" s="16"/>
      <c r="AEO79" s="16"/>
      <c r="AEP79" s="16"/>
      <c r="AEQ79" s="16"/>
      <c r="AER79" s="16"/>
      <c r="AES79" s="16"/>
      <c r="AET79" s="16"/>
      <c r="AEU79" s="16"/>
      <c r="AEV79" s="16"/>
      <c r="AEW79" s="16"/>
      <c r="AEX79" s="16"/>
      <c r="AEY79" s="16"/>
      <c r="AEZ79" s="16"/>
      <c r="AFA79" s="16"/>
      <c r="AFB79" s="16"/>
      <c r="AFC79" s="16"/>
      <c r="AFD79" s="16"/>
      <c r="AFE79" s="16"/>
      <c r="AFF79" s="16"/>
      <c r="AFG79" s="16"/>
      <c r="AFH79" s="16"/>
      <c r="AFI79" s="16"/>
      <c r="AFJ79" s="16"/>
      <c r="AFK79" s="16"/>
      <c r="AFL79" s="16"/>
      <c r="AFM79" s="16"/>
      <c r="AFN79" s="16"/>
      <c r="AFO79" s="16"/>
      <c r="AFP79" s="16"/>
      <c r="AFQ79" s="16"/>
      <c r="AFR79" s="16"/>
      <c r="AFS79" s="16"/>
      <c r="AFT79" s="16"/>
      <c r="AFU79" s="16"/>
      <c r="AFV79" s="16"/>
      <c r="AFW79" s="16"/>
      <c r="AFX79" s="16"/>
      <c r="AFY79" s="16"/>
      <c r="AFZ79" s="16"/>
      <c r="AGA79" s="16"/>
      <c r="AGB79" s="16"/>
      <c r="AGC79" s="16"/>
      <c r="AGD79" s="16"/>
      <c r="AGE79" s="16"/>
      <c r="AGF79" s="16"/>
      <c r="AGG79" s="16"/>
      <c r="AGH79" s="16"/>
      <c r="AGI79" s="16"/>
      <c r="AGJ79" s="16"/>
      <c r="AGK79" s="16"/>
      <c r="AGL79" s="16"/>
      <c r="AGM79" s="16"/>
      <c r="AGN79" s="16"/>
      <c r="AGO79" s="16"/>
      <c r="AGP79" s="16"/>
      <c r="AGQ79" s="16"/>
      <c r="AGR79" s="16"/>
      <c r="AGS79" s="16"/>
      <c r="AGT79" s="16"/>
      <c r="AGU79" s="16"/>
      <c r="AGV79" s="16"/>
      <c r="AGW79" s="16"/>
      <c r="AGX79" s="16"/>
      <c r="AGY79" s="16"/>
      <c r="AGZ79" s="16"/>
      <c r="AHA79" s="16"/>
      <c r="AHB79" s="16"/>
      <c r="AHC79" s="16"/>
      <c r="AHD79" s="16"/>
      <c r="AHE79" s="16"/>
      <c r="AHF79" s="16"/>
      <c r="AHG79" s="16"/>
      <c r="AHH79" s="16"/>
      <c r="AHI79" s="16"/>
      <c r="AHJ79" s="16"/>
      <c r="AHK79" s="16"/>
      <c r="AHL79" s="16"/>
      <c r="AHM79" s="16"/>
      <c r="AHN79" s="16"/>
      <c r="AHO79" s="16"/>
      <c r="AHP79" s="16"/>
      <c r="AHQ79" s="16"/>
      <c r="AHR79" s="16"/>
      <c r="AHS79" s="16"/>
      <c r="AHT79" s="16"/>
      <c r="AHU79" s="16"/>
      <c r="AHV79" s="16"/>
      <c r="AHW79" s="16"/>
      <c r="AHX79" s="16"/>
      <c r="AHY79" s="16"/>
      <c r="AHZ79" s="16"/>
      <c r="AIA79" s="16"/>
      <c r="AIB79" s="16"/>
      <c r="AIC79" s="16"/>
      <c r="AID79" s="16"/>
      <c r="AIE79" s="16"/>
      <c r="AIF79" s="16"/>
      <c r="AIG79" s="16"/>
      <c r="AIH79" s="16"/>
      <c r="AII79" s="16"/>
      <c r="AIJ79" s="16"/>
      <c r="AIK79" s="16"/>
      <c r="AIL79" s="16"/>
      <c r="AIM79" s="16"/>
      <c r="AIN79" s="16"/>
      <c r="AIO79" s="16"/>
      <c r="AIP79" s="16"/>
      <c r="AIQ79" s="16"/>
      <c r="AIR79" s="16"/>
      <c r="AIS79" s="16"/>
      <c r="AIT79" s="16"/>
      <c r="AIU79" s="16"/>
      <c r="AIV79" s="16"/>
      <c r="AIW79" s="16"/>
      <c r="AIX79" s="16"/>
      <c r="AIY79" s="16"/>
      <c r="AIZ79" s="16"/>
      <c r="AJA79" s="16"/>
      <c r="AJB79" s="16"/>
      <c r="AJC79" s="16"/>
      <c r="AJD79" s="16"/>
      <c r="AJE79" s="16"/>
      <c r="AJF79" s="16"/>
      <c r="AJG79" s="16"/>
      <c r="AJH79" s="16"/>
      <c r="AJI79" s="16"/>
      <c r="AJJ79" s="16"/>
      <c r="AJK79" s="16"/>
      <c r="AJL79" s="16"/>
      <c r="AJM79" s="16"/>
      <c r="AJN79" s="16"/>
      <c r="AJO79" s="16"/>
      <c r="AJP79" s="16"/>
      <c r="AJQ79" s="16"/>
      <c r="AJR79" s="16"/>
      <c r="AJS79" s="16"/>
      <c r="AJT79" s="16"/>
      <c r="AJU79" s="16"/>
      <c r="AJV79" s="16"/>
      <c r="AJW79" s="16"/>
      <c r="AJX79" s="16"/>
      <c r="AJY79" s="16"/>
      <c r="AJZ79" s="16"/>
      <c r="AKA79" s="16"/>
      <c r="AKB79" s="16"/>
      <c r="AKC79" s="16"/>
      <c r="AKD79" s="16"/>
      <c r="AKE79" s="16"/>
      <c r="AKF79" s="16"/>
      <c r="AKG79" s="16"/>
      <c r="AKH79" s="16"/>
      <c r="AKI79" s="16"/>
      <c r="AKJ79" s="16"/>
      <c r="AKK79" s="16"/>
      <c r="AKL79" s="16"/>
      <c r="AKM79" s="16"/>
      <c r="AKN79" s="16"/>
      <c r="AKO79" s="16"/>
      <c r="AKP79" s="16"/>
      <c r="AKQ79" s="16"/>
      <c r="AKR79" s="16"/>
      <c r="AKS79" s="16"/>
      <c r="AKT79" s="16"/>
      <c r="AKU79" s="16"/>
      <c r="AKV79" s="16"/>
      <c r="AKW79" s="16"/>
      <c r="AKX79" s="16"/>
      <c r="AKY79" s="16"/>
      <c r="AKZ79" s="16"/>
      <c r="ALA79" s="16"/>
      <c r="ALB79" s="16"/>
      <c r="ALC79" s="16"/>
      <c r="ALD79" s="16"/>
      <c r="ALE79" s="16"/>
      <c r="ALF79" s="16"/>
      <c r="ALG79" s="16"/>
      <c r="ALH79" s="16"/>
      <c r="ALI79" s="16"/>
      <c r="ALJ79" s="16"/>
      <c r="ALK79" s="16"/>
      <c r="ALL79" s="16"/>
    </row>
    <row r="80" spans="1:1000" customFormat="1" ht="12.75" x14ac:dyDescent="0.2">
      <c r="A80" s="41" t="str">
        <f ca="1">IF(_xll.TM1RPTELLEV($H$75,$H80)=0,"Root",IF(OR(_xll.ELLEV($B$10,$H80)=0,_xll.TM1RPTELLEV($H$75,$H80)+1&gt;=VALUE($L$29)),"Base","Default"))</f>
        <v>Base</v>
      </c>
      <c r="B80" s="16"/>
      <c r="C80" s="16" t="str">
        <f ca="1">_xll.DBRW($G$16,$H80,C$38)</f>
        <v>-1</v>
      </c>
      <c r="D80" s="16">
        <f ca="1">_xll.DBRW($D$16,E$7,$H$33,$E$9,$H80,$D$11,$H$34,$D$38)</f>
        <v>0</v>
      </c>
      <c r="E80" s="25">
        <f ca="1">_xll.DBRW($E$16,E$7,$H$33,$E$9,$H80,$D$11,E$38,E$12,E$13)</f>
        <v>0</v>
      </c>
      <c r="F80" s="22"/>
      <c r="G80" s="89" t="str">
        <f ca="1">_xll.DBRW($G$16,$H80,G$13)&amp;IF(_xll.ELLEV($B$10,$H80)&lt;&gt;0,"",IF($D80&lt;&gt;0,"Annual",IF($E80&lt;&gt;0,"LID","")))</f>
        <v/>
      </c>
      <c r="H80" s="116" t="s">
        <v>192</v>
      </c>
      <c r="I80" s="91">
        <f ca="1">_xll.DBRW($B$17,I$7,$H$33,$D$9,$H80,$D$11,I$12,I$13)</f>
        <v>-0.12877361554738401</v>
      </c>
      <c r="J80" s="91">
        <f ca="1">_xll.DBRW($B$17,J$7,$H$33,$D$9,$H80,$D$11,J$12,J$13)</f>
        <v>-0.1746634365055314</v>
      </c>
      <c r="K80" s="91">
        <f ca="1">_xll.DBRW($B$17,K$7,$H$33,$D$9,$H80,$D$11,K$12,K$13)</f>
        <v>-0.1733014323029701</v>
      </c>
      <c r="L80" s="91">
        <f ca="1">_xll.DBRW($B$17,L$7,$H$33,$D$9,$H80,$D$11,L$12,L$13)</f>
        <v>-0.17437412378171097</v>
      </c>
      <c r="M80" s="91">
        <f ca="1">_xll.DBRW($B$17,M$7,$H$33,$D$9,$H80,$D$11,M$12,M$13)</f>
        <v>-0.21423098733042936</v>
      </c>
      <c r="N80" s="91">
        <f ca="1">_xll.DBRW($B$17,N$7,$H$33,$D$9,$H80,$D$11,N$12,N$13)</f>
        <v>-0.23652696819537466</v>
      </c>
      <c r="O80" s="91">
        <f ca="1">_xll.DBRW($B$17,O$7,$H$33,$D$9,$H80,$D$11,O$12,O$13)</f>
        <v>-0.25746552343781309</v>
      </c>
      <c r="P80" s="91">
        <f ca="1">_xll.DBRW($B$17,P$7,$H$33,$D$9,$H80,$D$11,P$12,P$13)</f>
        <v>-0.30335534439596046</v>
      </c>
      <c r="Q80" s="91">
        <f ca="1">_xll.DBRW($B$17,Q$7,$H$33,$D$9,$H80,$D$11,Q$12,Q$13)</f>
        <v>-0.30199334019339918</v>
      </c>
      <c r="R80" s="91">
        <f ca="1">_xll.DBRW($B$17,R$7,$H$33,$D$9,$H80,$D$11,R$12,R$13)</f>
        <v>-0.3577983710306516</v>
      </c>
      <c r="S80" s="91">
        <f ca="1">_xll.DBRW($B$17,S$7,$H$33,$D$9,$H80,$D$11,S$12,S$13)</f>
        <v>-0.39765523457936996</v>
      </c>
      <c r="T80" s="91">
        <f ca="1">_xll.DBRW($B$17,T$7,$H$33,$D$9,$H80,$D$11,T$12,T$13)</f>
        <v>-0.31369632584538965</v>
      </c>
      <c r="U80" s="91">
        <f ca="1">_xll.DBRW($B$17,U$7,$H$33,$D$9,$H80,$D$11,U$12,U$13)</f>
        <v>-0.24683858935413075</v>
      </c>
      <c r="V80" s="16"/>
      <c r="W80" s="92" t="str">
        <f ca="1">_xll.DBRW($B$17,W$7,$H$33,$D$9,$H80,$D$11,W$12,W$13)</f>
        <v>*KEY_ERR</v>
      </c>
      <c r="X80" s="93" t="e">
        <f ca="1">IF(W80=0,"",(#REF!/W80-1)*$C80)</f>
        <v>#REF!</v>
      </c>
      <c r="Y80" s="16"/>
      <c r="Z80" s="92" t="str">
        <f ca="1">_xll.DBRW($B$17,Z$7,$H$33,$D$9,$H80,$D$11,Z$12,Z$13)</f>
        <v>*KEY_ERR</v>
      </c>
      <c r="AA80" s="93" t="e">
        <f ca="1">IF(Z80=0,"",(#REF!/Z80-1)*$C80)</f>
        <v>#REF!</v>
      </c>
      <c r="AB80" s="16"/>
      <c r="AC80" s="111" t="str">
        <f ca="1">_xll.DBRW($B$17,AC$7,$H$33,$D$9,$H80,$D$11,AC$12,AC$13)</f>
        <v>*KEY_ERR</v>
      </c>
      <c r="AD80" s="111" t="str">
        <f ca="1">_xll.DBRW($B$17,AD$7,$H$33,$D$9,$H80,$D$11,AD$12,AD$13)</f>
        <v>*KEY_ERR</v>
      </c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  <c r="EM80" s="16"/>
      <c r="EN80" s="16"/>
      <c r="EO80" s="16"/>
      <c r="EP80" s="16"/>
      <c r="EQ80" s="16"/>
      <c r="ER80" s="16"/>
      <c r="ES80" s="16"/>
      <c r="ET80" s="16"/>
      <c r="EU80" s="16"/>
      <c r="EV80" s="16"/>
      <c r="EW80" s="16"/>
      <c r="EX80" s="16"/>
      <c r="EY80" s="16"/>
      <c r="EZ80" s="16"/>
      <c r="FA80" s="16"/>
      <c r="FB80" s="16"/>
      <c r="FC80" s="16"/>
      <c r="FD80" s="16"/>
      <c r="FE80" s="16"/>
      <c r="FF80" s="16"/>
      <c r="FG80" s="16"/>
      <c r="FH80" s="16"/>
      <c r="FI80" s="16"/>
      <c r="FJ80" s="16"/>
      <c r="FK80" s="16"/>
      <c r="FL80" s="16"/>
      <c r="FM80" s="16"/>
      <c r="FN80" s="16"/>
      <c r="FO80" s="16"/>
      <c r="FP80" s="16"/>
      <c r="FQ80" s="16"/>
      <c r="FR80" s="16"/>
      <c r="FS80" s="16"/>
      <c r="FT80" s="16"/>
      <c r="FU80" s="16"/>
      <c r="FV80" s="16"/>
      <c r="FW80" s="16"/>
      <c r="FX80" s="16"/>
      <c r="FY80" s="16"/>
      <c r="FZ80" s="16"/>
      <c r="GA80" s="16"/>
      <c r="GB80" s="16"/>
      <c r="GC80" s="16"/>
      <c r="GD80" s="16"/>
      <c r="GE80" s="16"/>
      <c r="GF80" s="16"/>
      <c r="GG80" s="16"/>
      <c r="GH80" s="16"/>
      <c r="GI80" s="16"/>
      <c r="GJ80" s="16"/>
      <c r="GK80" s="16"/>
      <c r="GL80" s="16"/>
      <c r="GM80" s="16"/>
      <c r="GN80" s="16"/>
      <c r="GO80" s="16"/>
      <c r="GP80" s="16"/>
      <c r="GQ80" s="16"/>
      <c r="GR80" s="16"/>
      <c r="GS80" s="16"/>
      <c r="GT80" s="16"/>
      <c r="GU80" s="16"/>
      <c r="GV80" s="16"/>
      <c r="GW80" s="16"/>
      <c r="GX80" s="16"/>
      <c r="GY80" s="16"/>
      <c r="GZ80" s="16"/>
      <c r="HA80" s="16"/>
      <c r="HB80" s="16"/>
      <c r="HC80" s="16"/>
      <c r="HD80" s="16"/>
      <c r="HE80" s="16"/>
      <c r="HF80" s="16"/>
      <c r="HG80" s="16"/>
      <c r="HH80" s="16"/>
      <c r="HI80" s="16"/>
      <c r="HJ80" s="16"/>
      <c r="HK80" s="16"/>
      <c r="HL80" s="16"/>
      <c r="HM80" s="16"/>
      <c r="HN80" s="16"/>
      <c r="HO80" s="16"/>
      <c r="HP80" s="16"/>
      <c r="HQ80" s="16"/>
      <c r="HR80" s="16"/>
      <c r="HS80" s="16"/>
      <c r="HT80" s="16"/>
      <c r="HU80" s="16"/>
      <c r="HV80" s="16"/>
      <c r="HW80" s="16"/>
      <c r="HX80" s="16"/>
      <c r="HY80" s="16"/>
      <c r="HZ80" s="16"/>
      <c r="IA80" s="16"/>
      <c r="IB80" s="16"/>
      <c r="IC80" s="16"/>
      <c r="ID80" s="16"/>
      <c r="IE80" s="16"/>
      <c r="IF80" s="16"/>
      <c r="IG80" s="16"/>
      <c r="IH80" s="16"/>
      <c r="II80" s="16"/>
      <c r="IJ80" s="16"/>
      <c r="IK80" s="16"/>
      <c r="IL80" s="16"/>
      <c r="IM80" s="16"/>
      <c r="IN80" s="16"/>
      <c r="IO80" s="16"/>
      <c r="IP80" s="16"/>
      <c r="IQ80" s="16"/>
      <c r="IR80" s="16"/>
      <c r="IS80" s="16"/>
      <c r="IT80" s="16"/>
      <c r="IU80" s="16"/>
      <c r="IV80" s="16"/>
      <c r="IW80" s="16"/>
      <c r="IX80" s="16"/>
      <c r="IY80" s="16"/>
      <c r="IZ80" s="16"/>
      <c r="JA80" s="16"/>
      <c r="JB80" s="16"/>
      <c r="JC80" s="16"/>
      <c r="JD80" s="16"/>
      <c r="JE80" s="16"/>
      <c r="JF80" s="16"/>
      <c r="JG80" s="16"/>
      <c r="JH80" s="16"/>
      <c r="JI80" s="16"/>
      <c r="JJ80" s="16"/>
      <c r="JK80" s="16"/>
      <c r="JL80" s="16"/>
      <c r="JM80" s="16"/>
      <c r="JN80" s="16"/>
      <c r="JO80" s="16"/>
      <c r="JP80" s="16"/>
      <c r="JQ80" s="16"/>
      <c r="JR80" s="16"/>
      <c r="JS80" s="16"/>
      <c r="JT80" s="16"/>
      <c r="JU80" s="16"/>
      <c r="JV80" s="16"/>
      <c r="JW80" s="16"/>
      <c r="JX80" s="16"/>
      <c r="JY80" s="16"/>
      <c r="JZ80" s="16"/>
      <c r="KA80" s="16"/>
      <c r="KB80" s="16"/>
      <c r="KC80" s="16"/>
      <c r="KD80" s="16"/>
      <c r="KE80" s="16"/>
      <c r="KF80" s="16"/>
      <c r="KG80" s="16"/>
      <c r="KH80" s="16"/>
      <c r="KI80" s="16"/>
      <c r="KJ80" s="16"/>
      <c r="KK80" s="16"/>
      <c r="KL80" s="16"/>
      <c r="KM80" s="16"/>
      <c r="KN80" s="16"/>
      <c r="KO80" s="16"/>
      <c r="KP80" s="16"/>
      <c r="KQ80" s="16"/>
      <c r="KR80" s="16"/>
      <c r="KS80" s="16"/>
      <c r="KT80" s="16"/>
      <c r="KU80" s="16"/>
      <c r="KV80" s="16"/>
      <c r="KW80" s="16"/>
      <c r="KX80" s="16"/>
      <c r="KY80" s="16"/>
      <c r="KZ80" s="16"/>
      <c r="LA80" s="16"/>
      <c r="LB80" s="16"/>
      <c r="LC80" s="16"/>
      <c r="LD80" s="16"/>
      <c r="LE80" s="16"/>
      <c r="LF80" s="16"/>
      <c r="LG80" s="16"/>
      <c r="LH80" s="16"/>
      <c r="LI80" s="16"/>
      <c r="LJ80" s="16"/>
      <c r="LK80" s="16"/>
      <c r="LL80" s="16"/>
      <c r="LM80" s="16"/>
      <c r="LN80" s="16"/>
      <c r="LO80" s="16"/>
      <c r="LP80" s="16"/>
      <c r="LQ80" s="16"/>
      <c r="LR80" s="16"/>
      <c r="LS80" s="16"/>
      <c r="LT80" s="16"/>
      <c r="LU80" s="16"/>
      <c r="LV80" s="16"/>
      <c r="LW80" s="16"/>
      <c r="LX80" s="16"/>
      <c r="LY80" s="16"/>
      <c r="LZ80" s="16"/>
      <c r="MA80" s="16"/>
      <c r="MB80" s="16"/>
      <c r="MC80" s="16"/>
      <c r="MD80" s="16"/>
      <c r="ME80" s="16"/>
      <c r="MF80" s="16"/>
      <c r="MG80" s="16"/>
      <c r="MH80" s="16"/>
      <c r="MI80" s="16"/>
      <c r="MJ80" s="16"/>
      <c r="MK80" s="16"/>
      <c r="ML80" s="16"/>
      <c r="MM80" s="16"/>
      <c r="MN80" s="16"/>
      <c r="MO80" s="16"/>
      <c r="MP80" s="16"/>
      <c r="MQ80" s="16"/>
      <c r="MR80" s="16"/>
      <c r="MS80" s="16"/>
      <c r="MT80" s="16"/>
      <c r="MU80" s="16"/>
      <c r="MV80" s="16"/>
      <c r="MW80" s="16"/>
      <c r="MX80" s="16"/>
      <c r="MY80" s="16"/>
      <c r="MZ80" s="16"/>
      <c r="NA80" s="16"/>
      <c r="NB80" s="16"/>
      <c r="NC80" s="16"/>
      <c r="ND80" s="16"/>
      <c r="NE80" s="16"/>
      <c r="NF80" s="16"/>
      <c r="NG80" s="16"/>
      <c r="NH80" s="16"/>
      <c r="NI80" s="16"/>
      <c r="NJ80" s="16"/>
      <c r="NK80" s="16"/>
      <c r="NL80" s="16"/>
      <c r="NM80" s="16"/>
      <c r="NN80" s="16"/>
      <c r="NO80" s="16"/>
      <c r="NP80" s="16"/>
      <c r="NQ80" s="16"/>
      <c r="NR80" s="16"/>
      <c r="NS80" s="16"/>
      <c r="NT80" s="16"/>
      <c r="NU80" s="16"/>
      <c r="NV80" s="16"/>
      <c r="NW80" s="16"/>
      <c r="NX80" s="16"/>
      <c r="NY80" s="16"/>
      <c r="NZ80" s="16"/>
      <c r="OA80" s="16"/>
      <c r="OB80" s="16"/>
      <c r="OC80" s="16"/>
      <c r="OD80" s="16"/>
      <c r="OE80" s="16"/>
      <c r="OF80" s="16"/>
      <c r="OG80" s="16"/>
      <c r="OH80" s="16"/>
      <c r="OI80" s="16"/>
      <c r="OJ80" s="16"/>
      <c r="OK80" s="16"/>
      <c r="OL80" s="16"/>
      <c r="OM80" s="16"/>
      <c r="ON80" s="16"/>
      <c r="OO80" s="16"/>
      <c r="OP80" s="16"/>
      <c r="OQ80" s="16"/>
      <c r="OR80" s="16"/>
      <c r="OS80" s="16"/>
      <c r="OT80" s="16"/>
      <c r="OU80" s="16"/>
      <c r="OV80" s="16"/>
      <c r="OW80" s="16"/>
      <c r="OX80" s="16"/>
      <c r="OY80" s="16"/>
      <c r="OZ80" s="16"/>
      <c r="PA80" s="16"/>
      <c r="PB80" s="16"/>
      <c r="PC80" s="16"/>
      <c r="PD80" s="16"/>
      <c r="PE80" s="16"/>
      <c r="PF80" s="16"/>
      <c r="PG80" s="16"/>
      <c r="PH80" s="16"/>
      <c r="PI80" s="16"/>
      <c r="PJ80" s="16"/>
      <c r="PK80" s="16"/>
      <c r="PL80" s="16"/>
      <c r="PM80" s="16"/>
      <c r="PN80" s="16"/>
      <c r="PO80" s="16"/>
      <c r="PP80" s="16"/>
      <c r="PQ80" s="16"/>
      <c r="PR80" s="16"/>
      <c r="PS80" s="16"/>
      <c r="PT80" s="16"/>
      <c r="PU80" s="16"/>
      <c r="PV80" s="16"/>
      <c r="PW80" s="16"/>
      <c r="PX80" s="16"/>
      <c r="PY80" s="16"/>
      <c r="PZ80" s="16"/>
      <c r="QA80" s="16"/>
      <c r="QB80" s="16"/>
      <c r="QC80" s="16"/>
      <c r="QD80" s="16"/>
      <c r="QE80" s="16"/>
      <c r="QF80" s="16"/>
      <c r="QG80" s="16"/>
      <c r="QH80" s="16"/>
      <c r="QI80" s="16"/>
      <c r="QJ80" s="16"/>
      <c r="QK80" s="16"/>
      <c r="QL80" s="16"/>
      <c r="QM80" s="16"/>
      <c r="QN80" s="16"/>
      <c r="QO80" s="16"/>
      <c r="QP80" s="16"/>
      <c r="QQ80" s="16"/>
      <c r="QR80" s="16"/>
      <c r="QS80" s="16"/>
      <c r="QT80" s="16"/>
      <c r="QU80" s="16"/>
      <c r="QV80" s="16"/>
      <c r="QW80" s="16"/>
      <c r="QX80" s="16"/>
      <c r="QY80" s="16"/>
      <c r="QZ80" s="16"/>
      <c r="RA80" s="16"/>
      <c r="RB80" s="16"/>
      <c r="RC80" s="16"/>
      <c r="RD80" s="16"/>
      <c r="RE80" s="16"/>
      <c r="RF80" s="16"/>
      <c r="RG80" s="16"/>
      <c r="RH80" s="16"/>
      <c r="RI80" s="16"/>
      <c r="RJ80" s="16"/>
      <c r="RK80" s="16"/>
      <c r="RL80" s="16"/>
      <c r="RM80" s="16"/>
      <c r="RN80" s="16"/>
      <c r="RO80" s="16"/>
      <c r="RP80" s="16"/>
      <c r="RQ80" s="16"/>
      <c r="RR80" s="16"/>
      <c r="RS80" s="16"/>
      <c r="RT80" s="16"/>
      <c r="RU80" s="16"/>
      <c r="RV80" s="16"/>
      <c r="RW80" s="16"/>
      <c r="RX80" s="16"/>
      <c r="RY80" s="16"/>
      <c r="RZ80" s="16"/>
      <c r="SA80" s="16"/>
      <c r="SB80" s="16"/>
      <c r="SC80" s="16"/>
      <c r="SD80" s="16"/>
      <c r="SE80" s="16"/>
      <c r="SF80" s="16"/>
      <c r="SG80" s="16"/>
      <c r="SH80" s="16"/>
      <c r="SI80" s="16"/>
      <c r="SJ80" s="16"/>
      <c r="SK80" s="16"/>
      <c r="SL80" s="16"/>
      <c r="SM80" s="16"/>
      <c r="SN80" s="16"/>
      <c r="SO80" s="16"/>
      <c r="SP80" s="16"/>
      <c r="SQ80" s="16"/>
      <c r="SR80" s="16"/>
      <c r="SS80" s="16"/>
      <c r="ST80" s="16"/>
      <c r="SU80" s="16"/>
      <c r="SV80" s="16"/>
      <c r="SW80" s="16"/>
      <c r="SX80" s="16"/>
      <c r="SY80" s="16"/>
      <c r="SZ80" s="16"/>
      <c r="TA80" s="16"/>
      <c r="TB80" s="16"/>
      <c r="TC80" s="16"/>
      <c r="TD80" s="16"/>
      <c r="TE80" s="16"/>
      <c r="TF80" s="16"/>
      <c r="TG80" s="16"/>
      <c r="TH80" s="16"/>
      <c r="TI80" s="16"/>
      <c r="TJ80" s="16"/>
      <c r="TK80" s="16"/>
      <c r="TL80" s="16"/>
      <c r="TM80" s="16"/>
      <c r="TN80" s="16"/>
      <c r="TO80" s="16"/>
      <c r="TP80" s="16"/>
      <c r="TQ80" s="16"/>
      <c r="TR80" s="16"/>
      <c r="TS80" s="16"/>
      <c r="TT80" s="16"/>
      <c r="TU80" s="16"/>
      <c r="TV80" s="16"/>
      <c r="TW80" s="16"/>
      <c r="TX80" s="16"/>
      <c r="TY80" s="16"/>
      <c r="TZ80" s="16"/>
      <c r="UA80" s="16"/>
      <c r="UB80" s="16"/>
      <c r="UC80" s="16"/>
      <c r="UD80" s="16"/>
      <c r="UE80" s="16"/>
      <c r="UF80" s="16"/>
      <c r="UG80" s="16"/>
      <c r="UH80" s="16"/>
      <c r="UI80" s="16"/>
      <c r="UJ80" s="16"/>
      <c r="UK80" s="16"/>
      <c r="UL80" s="16"/>
      <c r="UM80" s="16"/>
      <c r="UN80" s="16"/>
      <c r="UO80" s="16"/>
      <c r="UP80" s="16"/>
      <c r="UQ80" s="16"/>
      <c r="UR80" s="16"/>
      <c r="US80" s="16"/>
      <c r="UT80" s="16"/>
      <c r="UU80" s="16"/>
      <c r="UV80" s="16"/>
      <c r="UW80" s="16"/>
      <c r="UX80" s="16"/>
      <c r="UY80" s="16"/>
      <c r="UZ80" s="16"/>
      <c r="VA80" s="16"/>
      <c r="VB80" s="16"/>
      <c r="VC80" s="16"/>
      <c r="VD80" s="16"/>
      <c r="VE80" s="16"/>
      <c r="VF80" s="16"/>
      <c r="VG80" s="16"/>
      <c r="VH80" s="16"/>
      <c r="VI80" s="16"/>
      <c r="VJ80" s="16"/>
      <c r="VK80" s="16"/>
      <c r="VL80" s="16"/>
      <c r="VM80" s="16"/>
      <c r="VN80" s="16"/>
      <c r="VO80" s="16"/>
      <c r="VP80" s="16"/>
      <c r="VQ80" s="16"/>
      <c r="VR80" s="16"/>
      <c r="VS80" s="16"/>
      <c r="VT80" s="16"/>
      <c r="VU80" s="16"/>
      <c r="VV80" s="16"/>
      <c r="VW80" s="16"/>
      <c r="VX80" s="16"/>
      <c r="VY80" s="16"/>
      <c r="VZ80" s="16"/>
      <c r="WA80" s="16"/>
      <c r="WB80" s="16"/>
      <c r="WC80" s="16"/>
      <c r="WD80" s="16"/>
      <c r="WE80" s="16"/>
      <c r="WF80" s="16"/>
      <c r="WG80" s="16"/>
      <c r="WH80" s="16"/>
      <c r="WI80" s="16"/>
      <c r="WJ80" s="16"/>
      <c r="WK80" s="16"/>
      <c r="WL80" s="16"/>
      <c r="WM80" s="16"/>
      <c r="WN80" s="16"/>
      <c r="WO80" s="16"/>
      <c r="WP80" s="16"/>
      <c r="WQ80" s="16"/>
      <c r="WR80" s="16"/>
      <c r="WS80" s="16"/>
      <c r="WT80" s="16"/>
      <c r="WU80" s="16"/>
      <c r="WV80" s="16"/>
      <c r="WW80" s="16"/>
      <c r="WX80" s="16"/>
      <c r="WY80" s="16"/>
      <c r="WZ80" s="16"/>
      <c r="XA80" s="16"/>
      <c r="XB80" s="16"/>
      <c r="XC80" s="16"/>
      <c r="XD80" s="16"/>
      <c r="XE80" s="16"/>
      <c r="XF80" s="16"/>
      <c r="XG80" s="16"/>
      <c r="XH80" s="16"/>
      <c r="XI80" s="16"/>
      <c r="XJ80" s="16"/>
      <c r="XK80" s="16"/>
      <c r="XL80" s="16"/>
      <c r="XM80" s="16"/>
      <c r="XN80" s="16"/>
      <c r="XO80" s="16"/>
      <c r="XP80" s="16"/>
      <c r="XQ80" s="16"/>
      <c r="XR80" s="16"/>
      <c r="XS80" s="16"/>
      <c r="XT80" s="16"/>
      <c r="XU80" s="16"/>
      <c r="XV80" s="16"/>
      <c r="XW80" s="16"/>
      <c r="XX80" s="16"/>
      <c r="XY80" s="16"/>
      <c r="XZ80" s="16"/>
      <c r="YA80" s="16"/>
      <c r="YB80" s="16"/>
      <c r="YC80" s="16"/>
      <c r="YD80" s="16"/>
      <c r="YE80" s="16"/>
      <c r="YF80" s="16"/>
      <c r="YG80" s="16"/>
      <c r="YH80" s="16"/>
      <c r="YI80" s="16"/>
      <c r="YJ80" s="16"/>
      <c r="YK80" s="16"/>
      <c r="YL80" s="16"/>
      <c r="YM80" s="16"/>
      <c r="YN80" s="16"/>
      <c r="YO80" s="16"/>
      <c r="YP80" s="16"/>
      <c r="YQ80" s="16"/>
      <c r="YR80" s="16"/>
      <c r="YS80" s="16"/>
      <c r="YT80" s="16"/>
      <c r="YU80" s="16"/>
      <c r="YV80" s="16"/>
      <c r="YW80" s="16"/>
      <c r="YX80" s="16"/>
      <c r="YY80" s="16"/>
      <c r="YZ80" s="16"/>
      <c r="ZA80" s="16"/>
      <c r="ZB80" s="16"/>
      <c r="ZC80" s="16"/>
      <c r="ZD80" s="16"/>
      <c r="ZE80" s="16"/>
      <c r="ZF80" s="16"/>
      <c r="ZG80" s="16"/>
      <c r="ZH80" s="16"/>
      <c r="ZI80" s="16"/>
      <c r="ZJ80" s="16"/>
      <c r="ZK80" s="16"/>
      <c r="ZL80" s="16"/>
      <c r="ZM80" s="16"/>
      <c r="ZN80" s="16"/>
      <c r="ZO80" s="16"/>
      <c r="ZP80" s="16"/>
      <c r="ZQ80" s="16"/>
      <c r="ZR80" s="16"/>
      <c r="ZS80" s="16"/>
      <c r="ZT80" s="16"/>
      <c r="ZU80" s="16"/>
      <c r="ZV80" s="16"/>
      <c r="ZW80" s="16"/>
      <c r="ZX80" s="16"/>
      <c r="ZY80" s="16"/>
      <c r="ZZ80" s="16"/>
      <c r="AAA80" s="16"/>
      <c r="AAB80" s="16"/>
      <c r="AAC80" s="16"/>
      <c r="AAD80" s="16"/>
      <c r="AAE80" s="16"/>
      <c r="AAF80" s="16"/>
      <c r="AAG80" s="16"/>
      <c r="AAH80" s="16"/>
      <c r="AAI80" s="16"/>
      <c r="AAJ80" s="16"/>
      <c r="AAK80" s="16"/>
      <c r="AAL80" s="16"/>
      <c r="AAM80" s="16"/>
      <c r="AAN80" s="16"/>
      <c r="AAO80" s="16"/>
      <c r="AAP80" s="16"/>
      <c r="AAQ80" s="16"/>
      <c r="AAR80" s="16"/>
      <c r="AAS80" s="16"/>
      <c r="AAT80" s="16"/>
      <c r="AAU80" s="16"/>
      <c r="AAV80" s="16"/>
      <c r="AAW80" s="16"/>
      <c r="AAX80" s="16"/>
      <c r="AAY80" s="16"/>
      <c r="AAZ80" s="16"/>
      <c r="ABA80" s="16"/>
      <c r="ABB80" s="16"/>
      <c r="ABC80" s="16"/>
      <c r="ABD80" s="16"/>
      <c r="ABE80" s="16"/>
      <c r="ABF80" s="16"/>
      <c r="ABG80" s="16"/>
      <c r="ABH80" s="16"/>
      <c r="ABI80" s="16"/>
      <c r="ABJ80" s="16"/>
      <c r="ABK80" s="16"/>
      <c r="ABL80" s="16"/>
      <c r="ABM80" s="16"/>
      <c r="ABN80" s="16"/>
      <c r="ABO80" s="16"/>
      <c r="ABP80" s="16"/>
      <c r="ABQ80" s="16"/>
      <c r="ABR80" s="16"/>
      <c r="ABS80" s="16"/>
      <c r="ABT80" s="16"/>
      <c r="ABU80" s="16"/>
      <c r="ABV80" s="16"/>
      <c r="ABW80" s="16"/>
      <c r="ABX80" s="16"/>
      <c r="ABY80" s="16"/>
      <c r="ABZ80" s="16"/>
      <c r="ACA80" s="16"/>
      <c r="ACB80" s="16"/>
      <c r="ACC80" s="16"/>
      <c r="ACD80" s="16"/>
      <c r="ACE80" s="16"/>
      <c r="ACF80" s="16"/>
      <c r="ACG80" s="16"/>
      <c r="ACH80" s="16"/>
      <c r="ACI80" s="16"/>
      <c r="ACJ80" s="16"/>
      <c r="ACK80" s="16"/>
      <c r="ACL80" s="16"/>
      <c r="ACM80" s="16"/>
      <c r="ACN80" s="16"/>
      <c r="ACO80" s="16"/>
      <c r="ACP80" s="16"/>
      <c r="ACQ80" s="16"/>
      <c r="ACR80" s="16"/>
      <c r="ACS80" s="16"/>
      <c r="ACT80" s="16"/>
      <c r="ACU80" s="16"/>
      <c r="ACV80" s="16"/>
      <c r="ACW80" s="16"/>
      <c r="ACX80" s="16"/>
      <c r="ACY80" s="16"/>
      <c r="ACZ80" s="16"/>
      <c r="ADA80" s="16"/>
      <c r="ADB80" s="16"/>
      <c r="ADC80" s="16"/>
      <c r="ADD80" s="16"/>
      <c r="ADE80" s="16"/>
      <c r="ADF80" s="16"/>
      <c r="ADG80" s="16"/>
      <c r="ADH80" s="16"/>
      <c r="ADI80" s="16"/>
      <c r="ADJ80" s="16"/>
      <c r="ADK80" s="16"/>
      <c r="ADL80" s="16"/>
      <c r="ADM80" s="16"/>
      <c r="ADN80" s="16"/>
      <c r="ADO80" s="16"/>
      <c r="ADP80" s="16"/>
      <c r="ADQ80" s="16"/>
      <c r="ADR80" s="16"/>
      <c r="ADS80" s="16"/>
      <c r="ADT80" s="16"/>
      <c r="ADU80" s="16"/>
      <c r="ADV80" s="16"/>
      <c r="ADW80" s="16"/>
      <c r="ADX80" s="16"/>
      <c r="ADY80" s="16"/>
      <c r="ADZ80" s="16"/>
      <c r="AEA80" s="16"/>
      <c r="AEB80" s="16"/>
      <c r="AEC80" s="16"/>
      <c r="AED80" s="16"/>
      <c r="AEE80" s="16"/>
      <c r="AEF80" s="16"/>
      <c r="AEG80" s="16"/>
      <c r="AEH80" s="16"/>
      <c r="AEI80" s="16"/>
      <c r="AEJ80" s="16"/>
      <c r="AEK80" s="16"/>
      <c r="AEL80" s="16"/>
      <c r="AEM80" s="16"/>
      <c r="AEN80" s="16"/>
      <c r="AEO80" s="16"/>
      <c r="AEP80" s="16"/>
      <c r="AEQ80" s="16"/>
      <c r="AER80" s="16"/>
      <c r="AES80" s="16"/>
      <c r="AET80" s="16"/>
      <c r="AEU80" s="16"/>
      <c r="AEV80" s="16"/>
      <c r="AEW80" s="16"/>
      <c r="AEX80" s="16"/>
      <c r="AEY80" s="16"/>
      <c r="AEZ80" s="16"/>
      <c r="AFA80" s="16"/>
      <c r="AFB80" s="16"/>
      <c r="AFC80" s="16"/>
      <c r="AFD80" s="16"/>
      <c r="AFE80" s="16"/>
      <c r="AFF80" s="16"/>
      <c r="AFG80" s="16"/>
      <c r="AFH80" s="16"/>
      <c r="AFI80" s="16"/>
      <c r="AFJ80" s="16"/>
      <c r="AFK80" s="16"/>
      <c r="AFL80" s="16"/>
      <c r="AFM80" s="16"/>
      <c r="AFN80" s="16"/>
      <c r="AFO80" s="16"/>
      <c r="AFP80" s="16"/>
      <c r="AFQ80" s="16"/>
      <c r="AFR80" s="16"/>
      <c r="AFS80" s="16"/>
      <c r="AFT80" s="16"/>
      <c r="AFU80" s="16"/>
      <c r="AFV80" s="16"/>
      <c r="AFW80" s="16"/>
      <c r="AFX80" s="16"/>
      <c r="AFY80" s="16"/>
      <c r="AFZ80" s="16"/>
      <c r="AGA80" s="16"/>
      <c r="AGB80" s="16"/>
      <c r="AGC80" s="16"/>
      <c r="AGD80" s="16"/>
      <c r="AGE80" s="16"/>
      <c r="AGF80" s="16"/>
      <c r="AGG80" s="16"/>
      <c r="AGH80" s="16"/>
      <c r="AGI80" s="16"/>
      <c r="AGJ80" s="16"/>
      <c r="AGK80" s="16"/>
      <c r="AGL80" s="16"/>
      <c r="AGM80" s="16"/>
      <c r="AGN80" s="16"/>
      <c r="AGO80" s="16"/>
      <c r="AGP80" s="16"/>
      <c r="AGQ80" s="16"/>
      <c r="AGR80" s="16"/>
      <c r="AGS80" s="16"/>
      <c r="AGT80" s="16"/>
      <c r="AGU80" s="16"/>
      <c r="AGV80" s="16"/>
      <c r="AGW80" s="16"/>
      <c r="AGX80" s="16"/>
      <c r="AGY80" s="16"/>
      <c r="AGZ80" s="16"/>
      <c r="AHA80" s="16"/>
      <c r="AHB80" s="16"/>
      <c r="AHC80" s="16"/>
      <c r="AHD80" s="16"/>
      <c r="AHE80" s="16"/>
      <c r="AHF80" s="16"/>
      <c r="AHG80" s="16"/>
      <c r="AHH80" s="16"/>
      <c r="AHI80" s="16"/>
      <c r="AHJ80" s="16"/>
      <c r="AHK80" s="16"/>
      <c r="AHL80" s="16"/>
      <c r="AHM80" s="16"/>
      <c r="AHN80" s="16"/>
      <c r="AHO80" s="16"/>
      <c r="AHP80" s="16"/>
      <c r="AHQ80" s="16"/>
      <c r="AHR80" s="16"/>
      <c r="AHS80" s="16"/>
      <c r="AHT80" s="16"/>
      <c r="AHU80" s="16"/>
      <c r="AHV80" s="16"/>
      <c r="AHW80" s="16"/>
      <c r="AHX80" s="16"/>
      <c r="AHY80" s="16"/>
      <c r="AHZ80" s="16"/>
      <c r="AIA80" s="16"/>
      <c r="AIB80" s="16"/>
      <c r="AIC80" s="16"/>
      <c r="AID80" s="16"/>
      <c r="AIE80" s="16"/>
      <c r="AIF80" s="16"/>
      <c r="AIG80" s="16"/>
      <c r="AIH80" s="16"/>
      <c r="AII80" s="16"/>
      <c r="AIJ80" s="16"/>
      <c r="AIK80" s="16"/>
      <c r="AIL80" s="16"/>
      <c r="AIM80" s="16"/>
      <c r="AIN80" s="16"/>
      <c r="AIO80" s="16"/>
      <c r="AIP80" s="16"/>
      <c r="AIQ80" s="16"/>
      <c r="AIR80" s="16"/>
      <c r="AIS80" s="16"/>
      <c r="AIT80" s="16"/>
      <c r="AIU80" s="16"/>
      <c r="AIV80" s="16"/>
      <c r="AIW80" s="16"/>
      <c r="AIX80" s="16"/>
      <c r="AIY80" s="16"/>
      <c r="AIZ80" s="16"/>
      <c r="AJA80" s="16"/>
      <c r="AJB80" s="16"/>
      <c r="AJC80" s="16"/>
      <c r="AJD80" s="16"/>
      <c r="AJE80" s="16"/>
      <c r="AJF80" s="16"/>
      <c r="AJG80" s="16"/>
      <c r="AJH80" s="16"/>
      <c r="AJI80" s="16"/>
      <c r="AJJ80" s="16"/>
      <c r="AJK80" s="16"/>
      <c r="AJL80" s="16"/>
      <c r="AJM80" s="16"/>
      <c r="AJN80" s="16"/>
      <c r="AJO80" s="16"/>
      <c r="AJP80" s="16"/>
      <c r="AJQ80" s="16"/>
      <c r="AJR80" s="16"/>
      <c r="AJS80" s="16"/>
      <c r="AJT80" s="16"/>
      <c r="AJU80" s="16"/>
      <c r="AJV80" s="16"/>
      <c r="AJW80" s="16"/>
      <c r="AJX80" s="16"/>
      <c r="AJY80" s="16"/>
      <c r="AJZ80" s="16"/>
      <c r="AKA80" s="16"/>
      <c r="AKB80" s="16"/>
      <c r="AKC80" s="16"/>
      <c r="AKD80" s="16"/>
      <c r="AKE80" s="16"/>
      <c r="AKF80" s="16"/>
      <c r="AKG80" s="16"/>
      <c r="AKH80" s="16"/>
      <c r="AKI80" s="16"/>
      <c r="AKJ80" s="16"/>
      <c r="AKK80" s="16"/>
      <c r="AKL80" s="16"/>
      <c r="AKM80" s="16"/>
      <c r="AKN80" s="16"/>
      <c r="AKO80" s="16"/>
      <c r="AKP80" s="16"/>
      <c r="AKQ80" s="16"/>
      <c r="AKR80" s="16"/>
      <c r="AKS80" s="16"/>
      <c r="AKT80" s="16"/>
      <c r="AKU80" s="16"/>
      <c r="AKV80" s="16"/>
      <c r="AKW80" s="16"/>
      <c r="AKX80" s="16"/>
      <c r="AKY80" s="16"/>
      <c r="AKZ80" s="16"/>
      <c r="ALA80" s="16"/>
      <c r="ALB80" s="16"/>
      <c r="ALC80" s="16"/>
      <c r="ALD80" s="16"/>
      <c r="ALE80" s="16"/>
      <c r="ALF80" s="16"/>
      <c r="ALG80" s="16"/>
      <c r="ALH80" s="16"/>
      <c r="ALI80" s="16"/>
      <c r="ALJ80" s="16"/>
      <c r="ALK80" s="16"/>
      <c r="ALL80" s="16"/>
    </row>
    <row r="81" spans="1:1000" customFormat="1" ht="12.75" x14ac:dyDescent="0.2">
      <c r="A81" s="41" t="str">
        <f ca="1">IF(_xll.TM1RPTELLEV($H$75,$H81)=0,"Root",IF(OR(_xll.ELLEV($B$10,$H81)=0,_xll.TM1RPTELLEV($H$75,$H81)+1&gt;=VALUE($L$29)),"Base","Default"))</f>
        <v>Default</v>
      </c>
      <c r="B81" s="16"/>
      <c r="C81" s="16" t="str">
        <f ca="1">_xll.DBRW($G$16,$H81,C$38)</f>
        <v>-1</v>
      </c>
      <c r="D81" s="16">
        <f ca="1">_xll.DBRW($D$16,E$7,$H$33,$E$9,$H81,$D$11,$H$34,$D$38)</f>
        <v>0</v>
      </c>
      <c r="E81" s="25">
        <f ca="1">_xll.DBRW($E$16,E$7,$H$33,$E$9,$H81,$D$11,E$38,E$12,E$13)</f>
        <v>0</v>
      </c>
      <c r="F81" s="22"/>
      <c r="G81" s="44" t="str">
        <f ca="1">_xll.DBRW($G$16,$H81,G$13)&amp;IF(_xll.ELLEV($B$10,$H81)&lt;&gt;0,"",IF($D81&lt;&gt;0,"Annual",IF($E81&lt;&gt;0,"LID","")))</f>
        <v/>
      </c>
      <c r="H81" s="117" t="s">
        <v>193</v>
      </c>
      <c r="I81" s="46">
        <f ca="1">_xll.DBRW($B$17,I$7,$H$33,$D$9,$H81,$D$11,I$12,I$13)</f>
        <v>-0.12877361554738401</v>
      </c>
      <c r="J81" s="46">
        <f ca="1">_xll.DBRW($B$17,J$7,$H$33,$D$9,$H81,$D$11,J$12,J$13)</f>
        <v>-0.1746634365055314</v>
      </c>
      <c r="K81" s="46">
        <f ca="1">_xll.DBRW($B$17,K$7,$H$33,$D$9,$H81,$D$11,K$12,K$13)</f>
        <v>-0.1733014323029701</v>
      </c>
      <c r="L81" s="46">
        <f ca="1">_xll.DBRW($B$17,L$7,$H$33,$D$9,$H81,$D$11,L$12,L$13)</f>
        <v>-0.17437412378171097</v>
      </c>
      <c r="M81" s="46">
        <f ca="1">_xll.DBRW($B$17,M$7,$H$33,$D$9,$H81,$D$11,M$12,M$13)</f>
        <v>-0.21423098733042936</v>
      </c>
      <c r="N81" s="46">
        <f ca="1">_xll.DBRW($B$17,N$7,$H$33,$D$9,$H81,$D$11,N$12,N$13)</f>
        <v>-0.23652696819537466</v>
      </c>
      <c r="O81" s="46">
        <f ca="1">_xll.DBRW($B$17,O$7,$H$33,$D$9,$H81,$D$11,O$12,O$13)</f>
        <v>-0.25746552343781309</v>
      </c>
      <c r="P81" s="46">
        <f ca="1">_xll.DBRW($B$17,P$7,$H$33,$D$9,$H81,$D$11,P$12,P$13)</f>
        <v>-0.30335534439596046</v>
      </c>
      <c r="Q81" s="46">
        <f ca="1">_xll.DBRW($B$17,Q$7,$H$33,$D$9,$H81,$D$11,Q$12,Q$13)</f>
        <v>-0.30199334019339918</v>
      </c>
      <c r="R81" s="46">
        <f ca="1">_xll.DBRW($B$17,R$7,$H$33,$D$9,$H81,$D$11,R$12,R$13)</f>
        <v>-0.3577983710306516</v>
      </c>
      <c r="S81" s="46">
        <f ca="1">_xll.DBRW($B$17,S$7,$H$33,$D$9,$H81,$D$11,S$12,S$13)</f>
        <v>-0.39765523457936996</v>
      </c>
      <c r="T81" s="46">
        <f ca="1">_xll.DBRW($B$17,T$7,$H$33,$D$9,$H81,$D$11,T$12,T$13)</f>
        <v>-0.31369632584538965</v>
      </c>
      <c r="U81" s="46">
        <f ca="1">_xll.DBRW($B$17,U$7,$H$33,$D$9,$H81,$D$11,U$12,U$13)</f>
        <v>-0.24683858935413075</v>
      </c>
      <c r="V81" s="16"/>
      <c r="W81" s="46" t="str">
        <f ca="1">_xll.DBRW($B$17,W$7,$H$33,$D$9,$H81,$D$11,W$12,W$13)</f>
        <v>*KEY_ERR</v>
      </c>
      <c r="X81" s="99" t="e">
        <f ca="1">IF(W81=0,"",(#REF!/W81-1)*$C81)</f>
        <v>#REF!</v>
      </c>
      <c r="Y81" s="16"/>
      <c r="Z81" s="46" t="str">
        <f ca="1">_xll.DBRW($B$17,Z$7,$H$33,$D$9,$H81,$D$11,Z$12,Z$13)</f>
        <v>*KEY_ERR</v>
      </c>
      <c r="AA81" s="99" t="e">
        <f ca="1">IF(Z81=0,"",(#REF!/Z81-1)*$C81)</f>
        <v>#REF!</v>
      </c>
      <c r="AB81" s="16"/>
      <c r="AC81" s="109" t="str">
        <f ca="1">_xll.DBRW($B$17,AC$7,$H$33,$D$9,$H81,$D$11,AC$12,AC$13)</f>
        <v>*KEY_ERR</v>
      </c>
      <c r="AD81" s="109" t="str">
        <f ca="1">_xll.DBRW($B$17,AD$7,$H$33,$D$9,$H81,$D$11,AD$12,AD$13)</f>
        <v>*KEY_ERR</v>
      </c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6"/>
      <c r="EJ81" s="16"/>
      <c r="EK81" s="16"/>
      <c r="EL81" s="16"/>
      <c r="EM81" s="16"/>
      <c r="EN81" s="16"/>
      <c r="EO81" s="16"/>
      <c r="EP81" s="16"/>
      <c r="EQ81" s="16"/>
      <c r="ER81" s="16"/>
      <c r="ES81" s="16"/>
      <c r="ET81" s="16"/>
      <c r="EU81" s="16"/>
      <c r="EV81" s="16"/>
      <c r="EW81" s="16"/>
      <c r="EX81" s="16"/>
      <c r="EY81" s="16"/>
      <c r="EZ81" s="16"/>
      <c r="FA81" s="16"/>
      <c r="FB81" s="16"/>
      <c r="FC81" s="16"/>
      <c r="FD81" s="16"/>
      <c r="FE81" s="16"/>
      <c r="FF81" s="16"/>
      <c r="FG81" s="16"/>
      <c r="FH81" s="16"/>
      <c r="FI81" s="16"/>
      <c r="FJ81" s="16"/>
      <c r="FK81" s="16"/>
      <c r="FL81" s="16"/>
      <c r="FM81" s="16"/>
      <c r="FN81" s="16"/>
      <c r="FO81" s="16"/>
      <c r="FP81" s="16"/>
      <c r="FQ81" s="16"/>
      <c r="FR81" s="16"/>
      <c r="FS81" s="16"/>
      <c r="FT81" s="16"/>
      <c r="FU81" s="16"/>
      <c r="FV81" s="16"/>
      <c r="FW81" s="16"/>
      <c r="FX81" s="16"/>
      <c r="FY81" s="16"/>
      <c r="FZ81" s="16"/>
      <c r="GA81" s="16"/>
      <c r="GB81" s="16"/>
      <c r="GC81" s="16"/>
      <c r="GD81" s="16"/>
      <c r="GE81" s="16"/>
      <c r="GF81" s="16"/>
      <c r="GG81" s="16"/>
      <c r="GH81" s="16"/>
      <c r="GI81" s="16"/>
      <c r="GJ81" s="16"/>
      <c r="GK81" s="16"/>
      <c r="GL81" s="16"/>
      <c r="GM81" s="16"/>
      <c r="GN81" s="16"/>
      <c r="GO81" s="16"/>
      <c r="GP81" s="16"/>
      <c r="GQ81" s="16"/>
      <c r="GR81" s="16"/>
      <c r="GS81" s="16"/>
      <c r="GT81" s="16"/>
      <c r="GU81" s="16"/>
      <c r="GV81" s="16"/>
      <c r="GW81" s="16"/>
      <c r="GX81" s="16"/>
      <c r="GY81" s="16"/>
      <c r="GZ81" s="16"/>
      <c r="HA81" s="16"/>
      <c r="HB81" s="16"/>
      <c r="HC81" s="16"/>
      <c r="HD81" s="16"/>
      <c r="HE81" s="16"/>
      <c r="HF81" s="16"/>
      <c r="HG81" s="16"/>
      <c r="HH81" s="16"/>
      <c r="HI81" s="16"/>
      <c r="HJ81" s="16"/>
      <c r="HK81" s="16"/>
      <c r="HL81" s="16"/>
      <c r="HM81" s="16"/>
      <c r="HN81" s="16"/>
      <c r="HO81" s="16"/>
      <c r="HP81" s="16"/>
      <c r="HQ81" s="16"/>
      <c r="HR81" s="16"/>
      <c r="HS81" s="16"/>
      <c r="HT81" s="16"/>
      <c r="HU81" s="16"/>
      <c r="HV81" s="16"/>
      <c r="HW81" s="16"/>
      <c r="HX81" s="16"/>
      <c r="HY81" s="16"/>
      <c r="HZ81" s="16"/>
      <c r="IA81" s="16"/>
      <c r="IB81" s="16"/>
      <c r="IC81" s="16"/>
      <c r="ID81" s="16"/>
      <c r="IE81" s="16"/>
      <c r="IF81" s="16"/>
      <c r="IG81" s="16"/>
      <c r="IH81" s="16"/>
      <c r="II81" s="16"/>
      <c r="IJ81" s="16"/>
      <c r="IK81" s="16"/>
      <c r="IL81" s="16"/>
      <c r="IM81" s="16"/>
      <c r="IN81" s="16"/>
      <c r="IO81" s="16"/>
      <c r="IP81" s="16"/>
      <c r="IQ81" s="16"/>
      <c r="IR81" s="16"/>
      <c r="IS81" s="16"/>
      <c r="IT81" s="16"/>
      <c r="IU81" s="16"/>
      <c r="IV81" s="16"/>
      <c r="IW81" s="16"/>
      <c r="IX81" s="16"/>
      <c r="IY81" s="16"/>
      <c r="IZ81" s="16"/>
      <c r="JA81" s="16"/>
      <c r="JB81" s="16"/>
      <c r="JC81" s="16"/>
      <c r="JD81" s="16"/>
      <c r="JE81" s="16"/>
      <c r="JF81" s="16"/>
      <c r="JG81" s="16"/>
      <c r="JH81" s="16"/>
      <c r="JI81" s="16"/>
      <c r="JJ81" s="16"/>
      <c r="JK81" s="16"/>
      <c r="JL81" s="16"/>
      <c r="JM81" s="16"/>
      <c r="JN81" s="16"/>
      <c r="JO81" s="16"/>
      <c r="JP81" s="16"/>
      <c r="JQ81" s="16"/>
      <c r="JR81" s="16"/>
      <c r="JS81" s="16"/>
      <c r="JT81" s="16"/>
      <c r="JU81" s="16"/>
      <c r="JV81" s="16"/>
      <c r="JW81" s="16"/>
      <c r="JX81" s="16"/>
      <c r="JY81" s="16"/>
      <c r="JZ81" s="16"/>
      <c r="KA81" s="16"/>
      <c r="KB81" s="16"/>
      <c r="KC81" s="16"/>
      <c r="KD81" s="16"/>
      <c r="KE81" s="16"/>
      <c r="KF81" s="16"/>
      <c r="KG81" s="16"/>
      <c r="KH81" s="16"/>
      <c r="KI81" s="16"/>
      <c r="KJ81" s="16"/>
      <c r="KK81" s="16"/>
      <c r="KL81" s="16"/>
      <c r="KM81" s="16"/>
      <c r="KN81" s="16"/>
      <c r="KO81" s="16"/>
      <c r="KP81" s="16"/>
      <c r="KQ81" s="16"/>
      <c r="KR81" s="16"/>
      <c r="KS81" s="16"/>
      <c r="KT81" s="16"/>
      <c r="KU81" s="16"/>
      <c r="KV81" s="16"/>
      <c r="KW81" s="16"/>
      <c r="KX81" s="16"/>
      <c r="KY81" s="16"/>
      <c r="KZ81" s="16"/>
      <c r="LA81" s="16"/>
      <c r="LB81" s="16"/>
      <c r="LC81" s="16"/>
      <c r="LD81" s="16"/>
      <c r="LE81" s="16"/>
      <c r="LF81" s="16"/>
      <c r="LG81" s="16"/>
      <c r="LH81" s="16"/>
      <c r="LI81" s="16"/>
      <c r="LJ81" s="16"/>
      <c r="LK81" s="16"/>
      <c r="LL81" s="16"/>
      <c r="LM81" s="16"/>
      <c r="LN81" s="16"/>
      <c r="LO81" s="16"/>
      <c r="LP81" s="16"/>
      <c r="LQ81" s="16"/>
      <c r="LR81" s="16"/>
      <c r="LS81" s="16"/>
      <c r="LT81" s="16"/>
      <c r="LU81" s="16"/>
      <c r="LV81" s="16"/>
      <c r="LW81" s="16"/>
      <c r="LX81" s="16"/>
      <c r="LY81" s="16"/>
      <c r="LZ81" s="16"/>
      <c r="MA81" s="16"/>
      <c r="MB81" s="16"/>
      <c r="MC81" s="16"/>
      <c r="MD81" s="16"/>
      <c r="ME81" s="16"/>
      <c r="MF81" s="16"/>
      <c r="MG81" s="16"/>
      <c r="MH81" s="16"/>
      <c r="MI81" s="16"/>
      <c r="MJ81" s="16"/>
      <c r="MK81" s="16"/>
      <c r="ML81" s="16"/>
      <c r="MM81" s="16"/>
      <c r="MN81" s="16"/>
      <c r="MO81" s="16"/>
      <c r="MP81" s="16"/>
      <c r="MQ81" s="16"/>
      <c r="MR81" s="16"/>
      <c r="MS81" s="16"/>
      <c r="MT81" s="16"/>
      <c r="MU81" s="16"/>
      <c r="MV81" s="16"/>
      <c r="MW81" s="16"/>
      <c r="MX81" s="16"/>
      <c r="MY81" s="16"/>
      <c r="MZ81" s="16"/>
      <c r="NA81" s="16"/>
      <c r="NB81" s="16"/>
      <c r="NC81" s="16"/>
      <c r="ND81" s="16"/>
      <c r="NE81" s="16"/>
      <c r="NF81" s="16"/>
      <c r="NG81" s="16"/>
      <c r="NH81" s="16"/>
      <c r="NI81" s="16"/>
      <c r="NJ81" s="16"/>
      <c r="NK81" s="16"/>
      <c r="NL81" s="16"/>
      <c r="NM81" s="16"/>
      <c r="NN81" s="16"/>
      <c r="NO81" s="16"/>
      <c r="NP81" s="16"/>
      <c r="NQ81" s="16"/>
      <c r="NR81" s="16"/>
      <c r="NS81" s="16"/>
      <c r="NT81" s="16"/>
      <c r="NU81" s="16"/>
      <c r="NV81" s="16"/>
      <c r="NW81" s="16"/>
      <c r="NX81" s="16"/>
      <c r="NY81" s="16"/>
      <c r="NZ81" s="16"/>
      <c r="OA81" s="16"/>
      <c r="OB81" s="16"/>
      <c r="OC81" s="16"/>
      <c r="OD81" s="16"/>
      <c r="OE81" s="16"/>
      <c r="OF81" s="16"/>
      <c r="OG81" s="16"/>
      <c r="OH81" s="16"/>
      <c r="OI81" s="16"/>
      <c r="OJ81" s="16"/>
      <c r="OK81" s="16"/>
      <c r="OL81" s="16"/>
      <c r="OM81" s="16"/>
      <c r="ON81" s="16"/>
      <c r="OO81" s="16"/>
      <c r="OP81" s="16"/>
      <c r="OQ81" s="16"/>
      <c r="OR81" s="16"/>
      <c r="OS81" s="16"/>
      <c r="OT81" s="16"/>
      <c r="OU81" s="16"/>
      <c r="OV81" s="16"/>
      <c r="OW81" s="16"/>
      <c r="OX81" s="16"/>
      <c r="OY81" s="16"/>
      <c r="OZ81" s="16"/>
      <c r="PA81" s="16"/>
      <c r="PB81" s="16"/>
      <c r="PC81" s="16"/>
      <c r="PD81" s="16"/>
      <c r="PE81" s="16"/>
      <c r="PF81" s="16"/>
      <c r="PG81" s="16"/>
      <c r="PH81" s="16"/>
      <c r="PI81" s="16"/>
      <c r="PJ81" s="16"/>
      <c r="PK81" s="16"/>
      <c r="PL81" s="16"/>
      <c r="PM81" s="16"/>
      <c r="PN81" s="16"/>
      <c r="PO81" s="16"/>
      <c r="PP81" s="16"/>
      <c r="PQ81" s="16"/>
      <c r="PR81" s="16"/>
      <c r="PS81" s="16"/>
      <c r="PT81" s="16"/>
      <c r="PU81" s="16"/>
      <c r="PV81" s="16"/>
      <c r="PW81" s="16"/>
      <c r="PX81" s="16"/>
      <c r="PY81" s="16"/>
      <c r="PZ81" s="16"/>
      <c r="QA81" s="16"/>
      <c r="QB81" s="16"/>
      <c r="QC81" s="16"/>
      <c r="QD81" s="16"/>
      <c r="QE81" s="16"/>
      <c r="QF81" s="16"/>
      <c r="QG81" s="16"/>
      <c r="QH81" s="16"/>
      <c r="QI81" s="16"/>
      <c r="QJ81" s="16"/>
      <c r="QK81" s="16"/>
      <c r="QL81" s="16"/>
      <c r="QM81" s="16"/>
      <c r="QN81" s="16"/>
      <c r="QO81" s="16"/>
      <c r="QP81" s="16"/>
      <c r="QQ81" s="16"/>
      <c r="QR81" s="16"/>
      <c r="QS81" s="16"/>
      <c r="QT81" s="16"/>
      <c r="QU81" s="16"/>
      <c r="QV81" s="16"/>
      <c r="QW81" s="16"/>
      <c r="QX81" s="16"/>
      <c r="QY81" s="16"/>
      <c r="QZ81" s="16"/>
      <c r="RA81" s="16"/>
      <c r="RB81" s="16"/>
      <c r="RC81" s="16"/>
      <c r="RD81" s="16"/>
      <c r="RE81" s="16"/>
      <c r="RF81" s="16"/>
      <c r="RG81" s="16"/>
      <c r="RH81" s="16"/>
      <c r="RI81" s="16"/>
      <c r="RJ81" s="16"/>
      <c r="RK81" s="16"/>
      <c r="RL81" s="16"/>
      <c r="RM81" s="16"/>
      <c r="RN81" s="16"/>
      <c r="RO81" s="16"/>
      <c r="RP81" s="16"/>
      <c r="RQ81" s="16"/>
      <c r="RR81" s="16"/>
      <c r="RS81" s="16"/>
      <c r="RT81" s="16"/>
      <c r="RU81" s="16"/>
      <c r="RV81" s="16"/>
      <c r="RW81" s="16"/>
      <c r="RX81" s="16"/>
      <c r="RY81" s="16"/>
      <c r="RZ81" s="16"/>
      <c r="SA81" s="16"/>
      <c r="SB81" s="16"/>
      <c r="SC81" s="16"/>
      <c r="SD81" s="16"/>
      <c r="SE81" s="16"/>
      <c r="SF81" s="16"/>
      <c r="SG81" s="16"/>
      <c r="SH81" s="16"/>
      <c r="SI81" s="16"/>
      <c r="SJ81" s="16"/>
      <c r="SK81" s="16"/>
      <c r="SL81" s="16"/>
      <c r="SM81" s="16"/>
      <c r="SN81" s="16"/>
      <c r="SO81" s="16"/>
      <c r="SP81" s="16"/>
      <c r="SQ81" s="16"/>
      <c r="SR81" s="16"/>
      <c r="SS81" s="16"/>
      <c r="ST81" s="16"/>
      <c r="SU81" s="16"/>
      <c r="SV81" s="16"/>
      <c r="SW81" s="16"/>
      <c r="SX81" s="16"/>
      <c r="SY81" s="16"/>
      <c r="SZ81" s="16"/>
      <c r="TA81" s="16"/>
      <c r="TB81" s="16"/>
      <c r="TC81" s="16"/>
      <c r="TD81" s="16"/>
      <c r="TE81" s="16"/>
      <c r="TF81" s="16"/>
      <c r="TG81" s="16"/>
      <c r="TH81" s="16"/>
      <c r="TI81" s="16"/>
      <c r="TJ81" s="16"/>
      <c r="TK81" s="16"/>
      <c r="TL81" s="16"/>
      <c r="TM81" s="16"/>
      <c r="TN81" s="16"/>
      <c r="TO81" s="16"/>
      <c r="TP81" s="16"/>
      <c r="TQ81" s="16"/>
      <c r="TR81" s="16"/>
      <c r="TS81" s="16"/>
      <c r="TT81" s="16"/>
      <c r="TU81" s="16"/>
      <c r="TV81" s="16"/>
      <c r="TW81" s="16"/>
      <c r="TX81" s="16"/>
      <c r="TY81" s="16"/>
      <c r="TZ81" s="16"/>
      <c r="UA81" s="16"/>
      <c r="UB81" s="16"/>
      <c r="UC81" s="16"/>
      <c r="UD81" s="16"/>
      <c r="UE81" s="16"/>
      <c r="UF81" s="16"/>
      <c r="UG81" s="16"/>
      <c r="UH81" s="16"/>
      <c r="UI81" s="16"/>
      <c r="UJ81" s="16"/>
      <c r="UK81" s="16"/>
      <c r="UL81" s="16"/>
      <c r="UM81" s="16"/>
      <c r="UN81" s="16"/>
      <c r="UO81" s="16"/>
      <c r="UP81" s="16"/>
      <c r="UQ81" s="16"/>
      <c r="UR81" s="16"/>
      <c r="US81" s="16"/>
      <c r="UT81" s="16"/>
      <c r="UU81" s="16"/>
      <c r="UV81" s="16"/>
      <c r="UW81" s="16"/>
      <c r="UX81" s="16"/>
      <c r="UY81" s="16"/>
      <c r="UZ81" s="16"/>
      <c r="VA81" s="16"/>
      <c r="VB81" s="16"/>
      <c r="VC81" s="16"/>
      <c r="VD81" s="16"/>
      <c r="VE81" s="16"/>
      <c r="VF81" s="16"/>
      <c r="VG81" s="16"/>
      <c r="VH81" s="16"/>
      <c r="VI81" s="16"/>
      <c r="VJ81" s="16"/>
      <c r="VK81" s="16"/>
      <c r="VL81" s="16"/>
      <c r="VM81" s="16"/>
      <c r="VN81" s="16"/>
      <c r="VO81" s="16"/>
      <c r="VP81" s="16"/>
      <c r="VQ81" s="16"/>
      <c r="VR81" s="16"/>
      <c r="VS81" s="16"/>
      <c r="VT81" s="16"/>
      <c r="VU81" s="16"/>
      <c r="VV81" s="16"/>
      <c r="VW81" s="16"/>
      <c r="VX81" s="16"/>
      <c r="VY81" s="16"/>
      <c r="VZ81" s="16"/>
      <c r="WA81" s="16"/>
      <c r="WB81" s="16"/>
      <c r="WC81" s="16"/>
      <c r="WD81" s="16"/>
      <c r="WE81" s="16"/>
      <c r="WF81" s="16"/>
      <c r="WG81" s="16"/>
      <c r="WH81" s="16"/>
      <c r="WI81" s="16"/>
      <c r="WJ81" s="16"/>
      <c r="WK81" s="16"/>
      <c r="WL81" s="16"/>
      <c r="WM81" s="16"/>
      <c r="WN81" s="16"/>
      <c r="WO81" s="16"/>
      <c r="WP81" s="16"/>
      <c r="WQ81" s="16"/>
      <c r="WR81" s="16"/>
      <c r="WS81" s="16"/>
      <c r="WT81" s="16"/>
      <c r="WU81" s="16"/>
      <c r="WV81" s="16"/>
      <c r="WW81" s="16"/>
      <c r="WX81" s="16"/>
      <c r="WY81" s="16"/>
      <c r="WZ81" s="16"/>
      <c r="XA81" s="16"/>
      <c r="XB81" s="16"/>
      <c r="XC81" s="16"/>
      <c r="XD81" s="16"/>
      <c r="XE81" s="16"/>
      <c r="XF81" s="16"/>
      <c r="XG81" s="16"/>
      <c r="XH81" s="16"/>
      <c r="XI81" s="16"/>
      <c r="XJ81" s="16"/>
      <c r="XK81" s="16"/>
      <c r="XL81" s="16"/>
      <c r="XM81" s="16"/>
      <c r="XN81" s="16"/>
      <c r="XO81" s="16"/>
      <c r="XP81" s="16"/>
      <c r="XQ81" s="16"/>
      <c r="XR81" s="16"/>
      <c r="XS81" s="16"/>
      <c r="XT81" s="16"/>
      <c r="XU81" s="16"/>
      <c r="XV81" s="16"/>
      <c r="XW81" s="16"/>
      <c r="XX81" s="16"/>
      <c r="XY81" s="16"/>
      <c r="XZ81" s="16"/>
      <c r="YA81" s="16"/>
      <c r="YB81" s="16"/>
      <c r="YC81" s="16"/>
      <c r="YD81" s="16"/>
      <c r="YE81" s="16"/>
      <c r="YF81" s="16"/>
      <c r="YG81" s="16"/>
      <c r="YH81" s="16"/>
      <c r="YI81" s="16"/>
      <c r="YJ81" s="16"/>
      <c r="YK81" s="16"/>
      <c r="YL81" s="16"/>
      <c r="YM81" s="16"/>
      <c r="YN81" s="16"/>
      <c r="YO81" s="16"/>
      <c r="YP81" s="16"/>
      <c r="YQ81" s="16"/>
      <c r="YR81" s="16"/>
      <c r="YS81" s="16"/>
      <c r="YT81" s="16"/>
      <c r="YU81" s="16"/>
      <c r="YV81" s="16"/>
      <c r="YW81" s="16"/>
      <c r="YX81" s="16"/>
      <c r="YY81" s="16"/>
      <c r="YZ81" s="16"/>
      <c r="ZA81" s="16"/>
      <c r="ZB81" s="16"/>
      <c r="ZC81" s="16"/>
      <c r="ZD81" s="16"/>
      <c r="ZE81" s="16"/>
      <c r="ZF81" s="16"/>
      <c r="ZG81" s="16"/>
      <c r="ZH81" s="16"/>
      <c r="ZI81" s="16"/>
      <c r="ZJ81" s="16"/>
      <c r="ZK81" s="16"/>
      <c r="ZL81" s="16"/>
      <c r="ZM81" s="16"/>
      <c r="ZN81" s="16"/>
      <c r="ZO81" s="16"/>
      <c r="ZP81" s="16"/>
      <c r="ZQ81" s="16"/>
      <c r="ZR81" s="16"/>
      <c r="ZS81" s="16"/>
      <c r="ZT81" s="16"/>
      <c r="ZU81" s="16"/>
      <c r="ZV81" s="16"/>
      <c r="ZW81" s="16"/>
      <c r="ZX81" s="16"/>
      <c r="ZY81" s="16"/>
      <c r="ZZ81" s="16"/>
      <c r="AAA81" s="16"/>
      <c r="AAB81" s="16"/>
      <c r="AAC81" s="16"/>
      <c r="AAD81" s="16"/>
      <c r="AAE81" s="16"/>
      <c r="AAF81" s="16"/>
      <c r="AAG81" s="16"/>
      <c r="AAH81" s="16"/>
      <c r="AAI81" s="16"/>
      <c r="AAJ81" s="16"/>
      <c r="AAK81" s="16"/>
      <c r="AAL81" s="16"/>
      <c r="AAM81" s="16"/>
      <c r="AAN81" s="16"/>
      <c r="AAO81" s="16"/>
      <c r="AAP81" s="16"/>
      <c r="AAQ81" s="16"/>
      <c r="AAR81" s="16"/>
      <c r="AAS81" s="16"/>
      <c r="AAT81" s="16"/>
      <c r="AAU81" s="16"/>
      <c r="AAV81" s="16"/>
      <c r="AAW81" s="16"/>
      <c r="AAX81" s="16"/>
      <c r="AAY81" s="16"/>
      <c r="AAZ81" s="16"/>
      <c r="ABA81" s="16"/>
      <c r="ABB81" s="16"/>
      <c r="ABC81" s="16"/>
      <c r="ABD81" s="16"/>
      <c r="ABE81" s="16"/>
      <c r="ABF81" s="16"/>
      <c r="ABG81" s="16"/>
      <c r="ABH81" s="16"/>
      <c r="ABI81" s="16"/>
      <c r="ABJ81" s="16"/>
      <c r="ABK81" s="16"/>
      <c r="ABL81" s="16"/>
      <c r="ABM81" s="16"/>
      <c r="ABN81" s="16"/>
      <c r="ABO81" s="16"/>
      <c r="ABP81" s="16"/>
      <c r="ABQ81" s="16"/>
      <c r="ABR81" s="16"/>
      <c r="ABS81" s="16"/>
      <c r="ABT81" s="16"/>
      <c r="ABU81" s="16"/>
      <c r="ABV81" s="16"/>
      <c r="ABW81" s="16"/>
      <c r="ABX81" s="16"/>
      <c r="ABY81" s="16"/>
      <c r="ABZ81" s="16"/>
      <c r="ACA81" s="16"/>
      <c r="ACB81" s="16"/>
      <c r="ACC81" s="16"/>
      <c r="ACD81" s="16"/>
      <c r="ACE81" s="16"/>
      <c r="ACF81" s="16"/>
      <c r="ACG81" s="16"/>
      <c r="ACH81" s="16"/>
      <c r="ACI81" s="16"/>
      <c r="ACJ81" s="16"/>
      <c r="ACK81" s="16"/>
      <c r="ACL81" s="16"/>
      <c r="ACM81" s="16"/>
      <c r="ACN81" s="16"/>
      <c r="ACO81" s="16"/>
      <c r="ACP81" s="16"/>
      <c r="ACQ81" s="16"/>
      <c r="ACR81" s="16"/>
      <c r="ACS81" s="16"/>
      <c r="ACT81" s="16"/>
      <c r="ACU81" s="16"/>
      <c r="ACV81" s="16"/>
      <c r="ACW81" s="16"/>
      <c r="ACX81" s="16"/>
      <c r="ACY81" s="16"/>
      <c r="ACZ81" s="16"/>
      <c r="ADA81" s="16"/>
      <c r="ADB81" s="16"/>
      <c r="ADC81" s="16"/>
      <c r="ADD81" s="16"/>
      <c r="ADE81" s="16"/>
      <c r="ADF81" s="16"/>
      <c r="ADG81" s="16"/>
      <c r="ADH81" s="16"/>
      <c r="ADI81" s="16"/>
      <c r="ADJ81" s="16"/>
      <c r="ADK81" s="16"/>
      <c r="ADL81" s="16"/>
      <c r="ADM81" s="16"/>
      <c r="ADN81" s="16"/>
      <c r="ADO81" s="16"/>
      <c r="ADP81" s="16"/>
      <c r="ADQ81" s="16"/>
      <c r="ADR81" s="16"/>
      <c r="ADS81" s="16"/>
      <c r="ADT81" s="16"/>
      <c r="ADU81" s="16"/>
      <c r="ADV81" s="16"/>
      <c r="ADW81" s="16"/>
      <c r="ADX81" s="16"/>
      <c r="ADY81" s="16"/>
      <c r="ADZ81" s="16"/>
      <c r="AEA81" s="16"/>
      <c r="AEB81" s="16"/>
      <c r="AEC81" s="16"/>
      <c r="AED81" s="16"/>
      <c r="AEE81" s="16"/>
      <c r="AEF81" s="16"/>
      <c r="AEG81" s="16"/>
      <c r="AEH81" s="16"/>
      <c r="AEI81" s="16"/>
      <c r="AEJ81" s="16"/>
      <c r="AEK81" s="16"/>
      <c r="AEL81" s="16"/>
      <c r="AEM81" s="16"/>
      <c r="AEN81" s="16"/>
      <c r="AEO81" s="16"/>
      <c r="AEP81" s="16"/>
      <c r="AEQ81" s="16"/>
      <c r="AER81" s="16"/>
      <c r="AES81" s="16"/>
      <c r="AET81" s="16"/>
      <c r="AEU81" s="16"/>
      <c r="AEV81" s="16"/>
      <c r="AEW81" s="16"/>
      <c r="AEX81" s="16"/>
      <c r="AEY81" s="16"/>
      <c r="AEZ81" s="16"/>
      <c r="AFA81" s="16"/>
      <c r="AFB81" s="16"/>
      <c r="AFC81" s="16"/>
      <c r="AFD81" s="16"/>
      <c r="AFE81" s="16"/>
      <c r="AFF81" s="16"/>
      <c r="AFG81" s="16"/>
      <c r="AFH81" s="16"/>
      <c r="AFI81" s="16"/>
      <c r="AFJ81" s="16"/>
      <c r="AFK81" s="16"/>
      <c r="AFL81" s="16"/>
      <c r="AFM81" s="16"/>
      <c r="AFN81" s="16"/>
      <c r="AFO81" s="16"/>
      <c r="AFP81" s="16"/>
      <c r="AFQ81" s="16"/>
      <c r="AFR81" s="16"/>
      <c r="AFS81" s="16"/>
      <c r="AFT81" s="16"/>
      <c r="AFU81" s="16"/>
      <c r="AFV81" s="16"/>
      <c r="AFW81" s="16"/>
      <c r="AFX81" s="16"/>
      <c r="AFY81" s="16"/>
      <c r="AFZ81" s="16"/>
      <c r="AGA81" s="16"/>
      <c r="AGB81" s="16"/>
      <c r="AGC81" s="16"/>
      <c r="AGD81" s="16"/>
      <c r="AGE81" s="16"/>
      <c r="AGF81" s="16"/>
      <c r="AGG81" s="16"/>
      <c r="AGH81" s="16"/>
      <c r="AGI81" s="16"/>
      <c r="AGJ81" s="16"/>
      <c r="AGK81" s="16"/>
      <c r="AGL81" s="16"/>
      <c r="AGM81" s="16"/>
      <c r="AGN81" s="16"/>
      <c r="AGO81" s="16"/>
      <c r="AGP81" s="16"/>
      <c r="AGQ81" s="16"/>
      <c r="AGR81" s="16"/>
      <c r="AGS81" s="16"/>
      <c r="AGT81" s="16"/>
      <c r="AGU81" s="16"/>
      <c r="AGV81" s="16"/>
      <c r="AGW81" s="16"/>
      <c r="AGX81" s="16"/>
      <c r="AGY81" s="16"/>
      <c r="AGZ81" s="16"/>
      <c r="AHA81" s="16"/>
      <c r="AHB81" s="16"/>
      <c r="AHC81" s="16"/>
      <c r="AHD81" s="16"/>
      <c r="AHE81" s="16"/>
      <c r="AHF81" s="16"/>
      <c r="AHG81" s="16"/>
      <c r="AHH81" s="16"/>
      <c r="AHI81" s="16"/>
      <c r="AHJ81" s="16"/>
      <c r="AHK81" s="16"/>
      <c r="AHL81" s="16"/>
      <c r="AHM81" s="16"/>
      <c r="AHN81" s="16"/>
      <c r="AHO81" s="16"/>
      <c r="AHP81" s="16"/>
      <c r="AHQ81" s="16"/>
      <c r="AHR81" s="16"/>
      <c r="AHS81" s="16"/>
      <c r="AHT81" s="16"/>
      <c r="AHU81" s="16"/>
      <c r="AHV81" s="16"/>
      <c r="AHW81" s="16"/>
      <c r="AHX81" s="16"/>
      <c r="AHY81" s="16"/>
      <c r="AHZ81" s="16"/>
      <c r="AIA81" s="16"/>
      <c r="AIB81" s="16"/>
      <c r="AIC81" s="16"/>
      <c r="AID81" s="16"/>
      <c r="AIE81" s="16"/>
      <c r="AIF81" s="16"/>
      <c r="AIG81" s="16"/>
      <c r="AIH81" s="16"/>
      <c r="AII81" s="16"/>
      <c r="AIJ81" s="16"/>
      <c r="AIK81" s="16"/>
      <c r="AIL81" s="16"/>
      <c r="AIM81" s="16"/>
      <c r="AIN81" s="16"/>
      <c r="AIO81" s="16"/>
      <c r="AIP81" s="16"/>
      <c r="AIQ81" s="16"/>
      <c r="AIR81" s="16"/>
      <c r="AIS81" s="16"/>
      <c r="AIT81" s="16"/>
      <c r="AIU81" s="16"/>
      <c r="AIV81" s="16"/>
      <c r="AIW81" s="16"/>
      <c r="AIX81" s="16"/>
      <c r="AIY81" s="16"/>
      <c r="AIZ81" s="16"/>
      <c r="AJA81" s="16"/>
      <c r="AJB81" s="16"/>
      <c r="AJC81" s="16"/>
      <c r="AJD81" s="16"/>
      <c r="AJE81" s="16"/>
      <c r="AJF81" s="16"/>
      <c r="AJG81" s="16"/>
      <c r="AJH81" s="16"/>
      <c r="AJI81" s="16"/>
      <c r="AJJ81" s="16"/>
      <c r="AJK81" s="16"/>
      <c r="AJL81" s="16"/>
      <c r="AJM81" s="16"/>
      <c r="AJN81" s="16"/>
      <c r="AJO81" s="16"/>
      <c r="AJP81" s="16"/>
      <c r="AJQ81" s="16"/>
      <c r="AJR81" s="16"/>
      <c r="AJS81" s="16"/>
      <c r="AJT81" s="16"/>
      <c r="AJU81" s="16"/>
      <c r="AJV81" s="16"/>
      <c r="AJW81" s="16"/>
      <c r="AJX81" s="16"/>
      <c r="AJY81" s="16"/>
      <c r="AJZ81" s="16"/>
      <c r="AKA81" s="16"/>
      <c r="AKB81" s="16"/>
      <c r="AKC81" s="16"/>
      <c r="AKD81" s="16"/>
      <c r="AKE81" s="16"/>
      <c r="AKF81" s="16"/>
      <c r="AKG81" s="16"/>
      <c r="AKH81" s="16"/>
      <c r="AKI81" s="16"/>
      <c r="AKJ81" s="16"/>
      <c r="AKK81" s="16"/>
      <c r="AKL81" s="16"/>
      <c r="AKM81" s="16"/>
      <c r="AKN81" s="16"/>
      <c r="AKO81" s="16"/>
      <c r="AKP81" s="16"/>
      <c r="AKQ81" s="16"/>
      <c r="AKR81" s="16"/>
      <c r="AKS81" s="16"/>
      <c r="AKT81" s="16"/>
      <c r="AKU81" s="16"/>
      <c r="AKV81" s="16"/>
      <c r="AKW81" s="16"/>
      <c r="AKX81" s="16"/>
      <c r="AKY81" s="16"/>
      <c r="AKZ81" s="16"/>
      <c r="ALA81" s="16"/>
      <c r="ALB81" s="16"/>
      <c r="ALC81" s="16"/>
      <c r="ALD81" s="16"/>
      <c r="ALE81" s="16"/>
      <c r="ALF81" s="16"/>
      <c r="ALG81" s="16"/>
      <c r="ALH81" s="16"/>
      <c r="ALI81" s="16"/>
      <c r="ALJ81" s="16"/>
      <c r="ALK81" s="16"/>
      <c r="ALL81" s="16"/>
    </row>
    <row r="82" spans="1:1000" customFormat="1" ht="12.75" x14ac:dyDescent="0.2">
      <c r="A82" s="41" t="str">
        <f ca="1">IF(_xll.TM1RPTELLEV($H$75,$H82)=0,"Root",IF(OR(_xll.ELLEV($B$10,$H82)=0,_xll.TM1RPTELLEV($H$75,$H82)+1&gt;=VALUE($L$29)),"Base","Default"))</f>
        <v>Base</v>
      </c>
      <c r="B82" s="16"/>
      <c r="C82" s="16" t="str">
        <f ca="1">_xll.DBRW($G$16,$H82,C$38)</f>
        <v>-1</v>
      </c>
      <c r="D82" s="16">
        <f ca="1">_xll.DBRW($D$16,E$7,$H$33,$E$9,$H82,$D$11,$H$34,$D$38)</f>
        <v>0</v>
      </c>
      <c r="E82" s="25">
        <f ca="1">_xll.DBRW($E$16,E$7,$H$33,$E$9,$H82,$D$11,E$38,E$12,E$13)</f>
        <v>0</v>
      </c>
      <c r="F82" s="22"/>
      <c r="G82" s="89" t="str">
        <f ca="1">_xll.DBRW($G$16,$H82,G$13)&amp;IF(_xll.ELLEV($B$10,$H82)&lt;&gt;0,"",IF($D82&lt;&gt;0,"Annual",IF($E82&lt;&gt;0,"LID","")))</f>
        <v/>
      </c>
      <c r="H82" s="116" t="s">
        <v>194</v>
      </c>
      <c r="I82" s="91">
        <f ca="1">_xll.DBRW($B$17,I$7,$H$33,$D$9,$H82,$D$11,I$12,I$13)</f>
        <v>-1092.366492232662</v>
      </c>
      <c r="J82" s="91">
        <f ca="1">_xll.DBRW($B$17,J$7,$H$33,$D$9,$H82,$D$11,J$12,J$13)</f>
        <v>-1118.0584586162277</v>
      </c>
      <c r="K82" s="91">
        <f ca="1">_xll.DBRW($B$17,K$7,$H$33,$D$9,$H82,$D$11,K$12,K$13)</f>
        <v>-1075.4239505254552</v>
      </c>
      <c r="L82" s="91">
        <f ca="1">_xll.DBRW($B$17,L$7,$H$33,$D$9,$H82,$D$11,L$12,L$13)</f>
        <v>-1075.6254914648084</v>
      </c>
      <c r="M82" s="91">
        <f ca="1">_xll.DBRW($B$17,M$7,$H$33,$D$9,$H82,$D$11,M$12,M$13)</f>
        <v>-1082.969398249789</v>
      </c>
      <c r="N82" s="91">
        <f ca="1">_xll.DBRW($B$17,N$7,$H$33,$D$9,$H82,$D$11,N$12,N$13)</f>
        <v>-1115.2210963937034</v>
      </c>
      <c r="O82" s="91">
        <f ca="1">_xll.DBRW($B$17,O$7,$H$33,$D$9,$H82,$D$11,O$12,O$13)</f>
        <v>-1127.630504980991</v>
      </c>
      <c r="P82" s="91">
        <f ca="1">_xll.DBRW($B$17,P$7,$H$33,$D$9,$H82,$D$11,P$12,P$13)</f>
        <v>-1153.3224713645568</v>
      </c>
      <c r="Q82" s="91">
        <f ca="1">_xll.DBRW($B$17,Q$7,$H$33,$D$9,$H82,$D$11,Q$12,Q$13)</f>
        <v>-1110.6879632737844</v>
      </c>
      <c r="R82" s="91">
        <f ca="1">_xll.DBRW($B$17,R$7,$H$33,$D$9,$H82,$D$11,R$12,R$13)</f>
        <v>-1121.1728030981635</v>
      </c>
      <c r="S82" s="91">
        <f ca="1">_xll.DBRW($B$17,S$7,$H$33,$D$9,$H82,$D$11,S$12,S$13)</f>
        <v>-1128.5167098831441</v>
      </c>
      <c r="T82" s="91">
        <f ca="1">_xll.DBRW($B$17,T$7,$H$33,$D$9,$H82,$D$11,T$12,T$13)</f>
        <v>-1148.4156374052666</v>
      </c>
      <c r="U82" s="91">
        <f ca="1">_xll.DBRW($B$17,U$7,$H$33,$D$9,$H82,$D$11,U$12,U$13)</f>
        <v>-1191.0601034846745</v>
      </c>
      <c r="V82" s="16"/>
      <c r="W82" s="92" t="str">
        <f ca="1">_xll.DBRW($B$17,W$7,$H$33,$D$9,$H82,$D$11,W$12,W$13)</f>
        <v>*KEY_ERR</v>
      </c>
      <c r="X82" s="93" t="e">
        <f ca="1">IF(W82=0,"",(#REF!/W82-1)*$C82)</f>
        <v>#REF!</v>
      </c>
      <c r="Y82" s="16"/>
      <c r="Z82" s="92" t="str">
        <f ca="1">_xll.DBRW($B$17,Z$7,$H$33,$D$9,$H82,$D$11,Z$12,Z$13)</f>
        <v>*KEY_ERR</v>
      </c>
      <c r="AA82" s="93" t="e">
        <f ca="1">IF(Z82=0,"",(#REF!/Z82-1)*$C82)</f>
        <v>#REF!</v>
      </c>
      <c r="AB82" s="16"/>
      <c r="AC82" s="111" t="str">
        <f ca="1">_xll.DBRW($B$17,AC$7,$H$33,$D$9,$H82,$D$11,AC$12,AC$13)</f>
        <v>*KEY_ERR</v>
      </c>
      <c r="AD82" s="111" t="str">
        <f ca="1">_xll.DBRW($B$17,AD$7,$H$33,$D$9,$H82,$D$11,AD$12,AD$13)</f>
        <v>*KEY_ERR</v>
      </c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  <c r="DG82" s="16"/>
      <c r="DH82" s="16"/>
      <c r="DI82" s="16"/>
      <c r="DJ82" s="16"/>
      <c r="DK82" s="16"/>
      <c r="DL82" s="16"/>
      <c r="DM82" s="16"/>
      <c r="DN82" s="16"/>
      <c r="DO82" s="16"/>
      <c r="DP82" s="16"/>
      <c r="DQ82" s="16"/>
      <c r="DR82" s="16"/>
      <c r="DS82" s="16"/>
      <c r="DT82" s="16"/>
      <c r="DU82" s="16"/>
      <c r="DV82" s="16"/>
      <c r="DW82" s="16"/>
      <c r="DX82" s="16"/>
      <c r="DY82" s="16"/>
      <c r="DZ82" s="16"/>
      <c r="EA82" s="16"/>
      <c r="EB82" s="16"/>
      <c r="EC82" s="16"/>
      <c r="ED82" s="16"/>
      <c r="EE82" s="16"/>
      <c r="EF82" s="16"/>
      <c r="EG82" s="16"/>
      <c r="EH82" s="16"/>
      <c r="EI82" s="16"/>
      <c r="EJ82" s="16"/>
      <c r="EK82" s="16"/>
      <c r="EL82" s="16"/>
      <c r="EM82" s="16"/>
      <c r="EN82" s="16"/>
      <c r="EO82" s="16"/>
      <c r="EP82" s="16"/>
      <c r="EQ82" s="16"/>
      <c r="ER82" s="16"/>
      <c r="ES82" s="16"/>
      <c r="ET82" s="16"/>
      <c r="EU82" s="16"/>
      <c r="EV82" s="16"/>
      <c r="EW82" s="16"/>
      <c r="EX82" s="16"/>
      <c r="EY82" s="16"/>
      <c r="EZ82" s="16"/>
      <c r="FA82" s="16"/>
      <c r="FB82" s="16"/>
      <c r="FC82" s="16"/>
      <c r="FD82" s="16"/>
      <c r="FE82" s="16"/>
      <c r="FF82" s="16"/>
      <c r="FG82" s="16"/>
      <c r="FH82" s="16"/>
      <c r="FI82" s="16"/>
      <c r="FJ82" s="16"/>
      <c r="FK82" s="16"/>
      <c r="FL82" s="16"/>
      <c r="FM82" s="16"/>
      <c r="FN82" s="16"/>
      <c r="FO82" s="16"/>
      <c r="FP82" s="16"/>
      <c r="FQ82" s="16"/>
      <c r="FR82" s="16"/>
      <c r="FS82" s="16"/>
      <c r="FT82" s="16"/>
      <c r="FU82" s="16"/>
      <c r="FV82" s="16"/>
      <c r="FW82" s="16"/>
      <c r="FX82" s="16"/>
      <c r="FY82" s="16"/>
      <c r="FZ82" s="16"/>
      <c r="GA82" s="16"/>
      <c r="GB82" s="16"/>
      <c r="GC82" s="16"/>
      <c r="GD82" s="16"/>
      <c r="GE82" s="16"/>
      <c r="GF82" s="16"/>
      <c r="GG82" s="16"/>
      <c r="GH82" s="16"/>
      <c r="GI82" s="16"/>
      <c r="GJ82" s="16"/>
      <c r="GK82" s="16"/>
      <c r="GL82" s="16"/>
      <c r="GM82" s="16"/>
      <c r="GN82" s="16"/>
      <c r="GO82" s="16"/>
      <c r="GP82" s="16"/>
      <c r="GQ82" s="16"/>
      <c r="GR82" s="16"/>
      <c r="GS82" s="16"/>
      <c r="GT82" s="16"/>
      <c r="GU82" s="16"/>
      <c r="GV82" s="16"/>
      <c r="GW82" s="16"/>
      <c r="GX82" s="16"/>
      <c r="GY82" s="16"/>
      <c r="GZ82" s="16"/>
      <c r="HA82" s="16"/>
      <c r="HB82" s="16"/>
      <c r="HC82" s="16"/>
      <c r="HD82" s="16"/>
      <c r="HE82" s="16"/>
      <c r="HF82" s="16"/>
      <c r="HG82" s="16"/>
      <c r="HH82" s="16"/>
      <c r="HI82" s="16"/>
      <c r="HJ82" s="16"/>
      <c r="HK82" s="16"/>
      <c r="HL82" s="16"/>
      <c r="HM82" s="16"/>
      <c r="HN82" s="16"/>
      <c r="HO82" s="16"/>
      <c r="HP82" s="16"/>
      <c r="HQ82" s="16"/>
      <c r="HR82" s="16"/>
      <c r="HS82" s="16"/>
      <c r="HT82" s="16"/>
      <c r="HU82" s="16"/>
      <c r="HV82" s="16"/>
      <c r="HW82" s="16"/>
      <c r="HX82" s="16"/>
      <c r="HY82" s="16"/>
      <c r="HZ82" s="16"/>
      <c r="IA82" s="16"/>
      <c r="IB82" s="16"/>
      <c r="IC82" s="16"/>
      <c r="ID82" s="16"/>
      <c r="IE82" s="16"/>
      <c r="IF82" s="16"/>
      <c r="IG82" s="16"/>
      <c r="IH82" s="16"/>
      <c r="II82" s="16"/>
      <c r="IJ82" s="16"/>
      <c r="IK82" s="16"/>
      <c r="IL82" s="16"/>
      <c r="IM82" s="16"/>
      <c r="IN82" s="16"/>
      <c r="IO82" s="16"/>
      <c r="IP82" s="16"/>
      <c r="IQ82" s="16"/>
      <c r="IR82" s="16"/>
      <c r="IS82" s="16"/>
      <c r="IT82" s="16"/>
      <c r="IU82" s="16"/>
      <c r="IV82" s="16"/>
      <c r="IW82" s="16"/>
      <c r="IX82" s="16"/>
      <c r="IY82" s="16"/>
      <c r="IZ82" s="16"/>
      <c r="JA82" s="16"/>
      <c r="JB82" s="16"/>
      <c r="JC82" s="16"/>
      <c r="JD82" s="16"/>
      <c r="JE82" s="16"/>
      <c r="JF82" s="16"/>
      <c r="JG82" s="16"/>
      <c r="JH82" s="16"/>
      <c r="JI82" s="16"/>
      <c r="JJ82" s="16"/>
      <c r="JK82" s="16"/>
      <c r="JL82" s="16"/>
      <c r="JM82" s="16"/>
      <c r="JN82" s="16"/>
      <c r="JO82" s="16"/>
      <c r="JP82" s="16"/>
      <c r="JQ82" s="16"/>
      <c r="JR82" s="16"/>
      <c r="JS82" s="16"/>
      <c r="JT82" s="16"/>
      <c r="JU82" s="16"/>
      <c r="JV82" s="16"/>
      <c r="JW82" s="16"/>
      <c r="JX82" s="16"/>
      <c r="JY82" s="16"/>
      <c r="JZ82" s="16"/>
      <c r="KA82" s="16"/>
      <c r="KB82" s="16"/>
      <c r="KC82" s="16"/>
      <c r="KD82" s="16"/>
      <c r="KE82" s="16"/>
      <c r="KF82" s="16"/>
      <c r="KG82" s="16"/>
      <c r="KH82" s="16"/>
      <c r="KI82" s="16"/>
      <c r="KJ82" s="16"/>
      <c r="KK82" s="16"/>
      <c r="KL82" s="16"/>
      <c r="KM82" s="16"/>
      <c r="KN82" s="16"/>
      <c r="KO82" s="16"/>
      <c r="KP82" s="16"/>
      <c r="KQ82" s="16"/>
      <c r="KR82" s="16"/>
      <c r="KS82" s="16"/>
      <c r="KT82" s="16"/>
      <c r="KU82" s="16"/>
      <c r="KV82" s="16"/>
      <c r="KW82" s="16"/>
      <c r="KX82" s="16"/>
      <c r="KY82" s="16"/>
      <c r="KZ82" s="16"/>
      <c r="LA82" s="16"/>
      <c r="LB82" s="16"/>
      <c r="LC82" s="16"/>
      <c r="LD82" s="16"/>
      <c r="LE82" s="16"/>
      <c r="LF82" s="16"/>
      <c r="LG82" s="16"/>
      <c r="LH82" s="16"/>
      <c r="LI82" s="16"/>
      <c r="LJ82" s="16"/>
      <c r="LK82" s="16"/>
      <c r="LL82" s="16"/>
      <c r="LM82" s="16"/>
      <c r="LN82" s="16"/>
      <c r="LO82" s="16"/>
      <c r="LP82" s="16"/>
      <c r="LQ82" s="16"/>
      <c r="LR82" s="16"/>
      <c r="LS82" s="16"/>
      <c r="LT82" s="16"/>
      <c r="LU82" s="16"/>
      <c r="LV82" s="16"/>
      <c r="LW82" s="16"/>
      <c r="LX82" s="16"/>
      <c r="LY82" s="16"/>
      <c r="LZ82" s="16"/>
      <c r="MA82" s="16"/>
      <c r="MB82" s="16"/>
      <c r="MC82" s="16"/>
      <c r="MD82" s="16"/>
      <c r="ME82" s="16"/>
      <c r="MF82" s="16"/>
      <c r="MG82" s="16"/>
      <c r="MH82" s="16"/>
      <c r="MI82" s="16"/>
      <c r="MJ82" s="16"/>
      <c r="MK82" s="16"/>
      <c r="ML82" s="16"/>
      <c r="MM82" s="16"/>
      <c r="MN82" s="16"/>
      <c r="MO82" s="16"/>
      <c r="MP82" s="16"/>
      <c r="MQ82" s="16"/>
      <c r="MR82" s="16"/>
      <c r="MS82" s="16"/>
      <c r="MT82" s="16"/>
      <c r="MU82" s="16"/>
      <c r="MV82" s="16"/>
      <c r="MW82" s="16"/>
      <c r="MX82" s="16"/>
      <c r="MY82" s="16"/>
      <c r="MZ82" s="16"/>
      <c r="NA82" s="16"/>
      <c r="NB82" s="16"/>
      <c r="NC82" s="16"/>
      <c r="ND82" s="16"/>
      <c r="NE82" s="16"/>
      <c r="NF82" s="16"/>
      <c r="NG82" s="16"/>
      <c r="NH82" s="16"/>
      <c r="NI82" s="16"/>
      <c r="NJ82" s="16"/>
      <c r="NK82" s="16"/>
      <c r="NL82" s="16"/>
      <c r="NM82" s="16"/>
      <c r="NN82" s="16"/>
      <c r="NO82" s="16"/>
      <c r="NP82" s="16"/>
      <c r="NQ82" s="16"/>
      <c r="NR82" s="16"/>
      <c r="NS82" s="16"/>
      <c r="NT82" s="16"/>
      <c r="NU82" s="16"/>
      <c r="NV82" s="16"/>
      <c r="NW82" s="16"/>
      <c r="NX82" s="16"/>
      <c r="NY82" s="16"/>
      <c r="NZ82" s="16"/>
      <c r="OA82" s="16"/>
      <c r="OB82" s="16"/>
      <c r="OC82" s="16"/>
      <c r="OD82" s="16"/>
      <c r="OE82" s="16"/>
      <c r="OF82" s="16"/>
      <c r="OG82" s="16"/>
      <c r="OH82" s="16"/>
      <c r="OI82" s="16"/>
      <c r="OJ82" s="16"/>
      <c r="OK82" s="16"/>
      <c r="OL82" s="16"/>
      <c r="OM82" s="16"/>
      <c r="ON82" s="16"/>
      <c r="OO82" s="16"/>
      <c r="OP82" s="16"/>
      <c r="OQ82" s="16"/>
      <c r="OR82" s="16"/>
      <c r="OS82" s="16"/>
      <c r="OT82" s="16"/>
      <c r="OU82" s="16"/>
      <c r="OV82" s="16"/>
      <c r="OW82" s="16"/>
      <c r="OX82" s="16"/>
      <c r="OY82" s="16"/>
      <c r="OZ82" s="16"/>
      <c r="PA82" s="16"/>
      <c r="PB82" s="16"/>
      <c r="PC82" s="16"/>
      <c r="PD82" s="16"/>
      <c r="PE82" s="16"/>
      <c r="PF82" s="16"/>
      <c r="PG82" s="16"/>
      <c r="PH82" s="16"/>
      <c r="PI82" s="16"/>
      <c r="PJ82" s="16"/>
      <c r="PK82" s="16"/>
      <c r="PL82" s="16"/>
      <c r="PM82" s="16"/>
      <c r="PN82" s="16"/>
      <c r="PO82" s="16"/>
      <c r="PP82" s="16"/>
      <c r="PQ82" s="16"/>
      <c r="PR82" s="16"/>
      <c r="PS82" s="16"/>
      <c r="PT82" s="16"/>
      <c r="PU82" s="16"/>
      <c r="PV82" s="16"/>
      <c r="PW82" s="16"/>
      <c r="PX82" s="16"/>
      <c r="PY82" s="16"/>
      <c r="PZ82" s="16"/>
      <c r="QA82" s="16"/>
      <c r="QB82" s="16"/>
      <c r="QC82" s="16"/>
      <c r="QD82" s="16"/>
      <c r="QE82" s="16"/>
      <c r="QF82" s="16"/>
      <c r="QG82" s="16"/>
      <c r="QH82" s="16"/>
      <c r="QI82" s="16"/>
      <c r="QJ82" s="16"/>
      <c r="QK82" s="16"/>
      <c r="QL82" s="16"/>
      <c r="QM82" s="16"/>
      <c r="QN82" s="16"/>
      <c r="QO82" s="16"/>
      <c r="QP82" s="16"/>
      <c r="QQ82" s="16"/>
      <c r="QR82" s="16"/>
      <c r="QS82" s="16"/>
      <c r="QT82" s="16"/>
      <c r="QU82" s="16"/>
      <c r="QV82" s="16"/>
      <c r="QW82" s="16"/>
      <c r="QX82" s="16"/>
      <c r="QY82" s="16"/>
      <c r="QZ82" s="16"/>
      <c r="RA82" s="16"/>
      <c r="RB82" s="16"/>
      <c r="RC82" s="16"/>
      <c r="RD82" s="16"/>
      <c r="RE82" s="16"/>
      <c r="RF82" s="16"/>
      <c r="RG82" s="16"/>
      <c r="RH82" s="16"/>
      <c r="RI82" s="16"/>
      <c r="RJ82" s="16"/>
      <c r="RK82" s="16"/>
      <c r="RL82" s="16"/>
      <c r="RM82" s="16"/>
      <c r="RN82" s="16"/>
      <c r="RO82" s="16"/>
      <c r="RP82" s="16"/>
      <c r="RQ82" s="16"/>
      <c r="RR82" s="16"/>
      <c r="RS82" s="16"/>
      <c r="RT82" s="16"/>
      <c r="RU82" s="16"/>
      <c r="RV82" s="16"/>
      <c r="RW82" s="16"/>
      <c r="RX82" s="16"/>
      <c r="RY82" s="16"/>
      <c r="RZ82" s="16"/>
      <c r="SA82" s="16"/>
      <c r="SB82" s="16"/>
      <c r="SC82" s="16"/>
      <c r="SD82" s="16"/>
      <c r="SE82" s="16"/>
      <c r="SF82" s="16"/>
      <c r="SG82" s="16"/>
      <c r="SH82" s="16"/>
      <c r="SI82" s="16"/>
      <c r="SJ82" s="16"/>
      <c r="SK82" s="16"/>
      <c r="SL82" s="16"/>
      <c r="SM82" s="16"/>
      <c r="SN82" s="16"/>
      <c r="SO82" s="16"/>
      <c r="SP82" s="16"/>
      <c r="SQ82" s="16"/>
      <c r="SR82" s="16"/>
      <c r="SS82" s="16"/>
      <c r="ST82" s="16"/>
      <c r="SU82" s="16"/>
      <c r="SV82" s="16"/>
      <c r="SW82" s="16"/>
      <c r="SX82" s="16"/>
      <c r="SY82" s="16"/>
      <c r="SZ82" s="16"/>
      <c r="TA82" s="16"/>
      <c r="TB82" s="16"/>
      <c r="TC82" s="16"/>
      <c r="TD82" s="16"/>
      <c r="TE82" s="16"/>
      <c r="TF82" s="16"/>
      <c r="TG82" s="16"/>
      <c r="TH82" s="16"/>
      <c r="TI82" s="16"/>
      <c r="TJ82" s="16"/>
      <c r="TK82" s="16"/>
      <c r="TL82" s="16"/>
      <c r="TM82" s="16"/>
      <c r="TN82" s="16"/>
      <c r="TO82" s="16"/>
      <c r="TP82" s="16"/>
      <c r="TQ82" s="16"/>
      <c r="TR82" s="16"/>
      <c r="TS82" s="16"/>
      <c r="TT82" s="16"/>
      <c r="TU82" s="16"/>
      <c r="TV82" s="16"/>
      <c r="TW82" s="16"/>
      <c r="TX82" s="16"/>
      <c r="TY82" s="16"/>
      <c r="TZ82" s="16"/>
      <c r="UA82" s="16"/>
      <c r="UB82" s="16"/>
      <c r="UC82" s="16"/>
      <c r="UD82" s="16"/>
      <c r="UE82" s="16"/>
      <c r="UF82" s="16"/>
      <c r="UG82" s="16"/>
      <c r="UH82" s="16"/>
      <c r="UI82" s="16"/>
      <c r="UJ82" s="16"/>
      <c r="UK82" s="16"/>
      <c r="UL82" s="16"/>
      <c r="UM82" s="16"/>
      <c r="UN82" s="16"/>
      <c r="UO82" s="16"/>
      <c r="UP82" s="16"/>
      <c r="UQ82" s="16"/>
      <c r="UR82" s="16"/>
      <c r="US82" s="16"/>
      <c r="UT82" s="16"/>
      <c r="UU82" s="16"/>
      <c r="UV82" s="16"/>
      <c r="UW82" s="16"/>
      <c r="UX82" s="16"/>
      <c r="UY82" s="16"/>
      <c r="UZ82" s="16"/>
      <c r="VA82" s="16"/>
      <c r="VB82" s="16"/>
      <c r="VC82" s="16"/>
      <c r="VD82" s="16"/>
      <c r="VE82" s="16"/>
      <c r="VF82" s="16"/>
      <c r="VG82" s="16"/>
      <c r="VH82" s="16"/>
      <c r="VI82" s="16"/>
      <c r="VJ82" s="16"/>
      <c r="VK82" s="16"/>
      <c r="VL82" s="16"/>
      <c r="VM82" s="16"/>
      <c r="VN82" s="16"/>
      <c r="VO82" s="16"/>
      <c r="VP82" s="16"/>
      <c r="VQ82" s="16"/>
      <c r="VR82" s="16"/>
      <c r="VS82" s="16"/>
      <c r="VT82" s="16"/>
      <c r="VU82" s="16"/>
      <c r="VV82" s="16"/>
      <c r="VW82" s="16"/>
      <c r="VX82" s="16"/>
      <c r="VY82" s="16"/>
      <c r="VZ82" s="16"/>
      <c r="WA82" s="16"/>
      <c r="WB82" s="16"/>
      <c r="WC82" s="16"/>
      <c r="WD82" s="16"/>
      <c r="WE82" s="16"/>
      <c r="WF82" s="16"/>
      <c r="WG82" s="16"/>
      <c r="WH82" s="16"/>
      <c r="WI82" s="16"/>
      <c r="WJ82" s="16"/>
      <c r="WK82" s="16"/>
      <c r="WL82" s="16"/>
      <c r="WM82" s="16"/>
      <c r="WN82" s="16"/>
      <c r="WO82" s="16"/>
      <c r="WP82" s="16"/>
      <c r="WQ82" s="16"/>
      <c r="WR82" s="16"/>
      <c r="WS82" s="16"/>
      <c r="WT82" s="16"/>
      <c r="WU82" s="16"/>
      <c r="WV82" s="16"/>
      <c r="WW82" s="16"/>
      <c r="WX82" s="16"/>
      <c r="WY82" s="16"/>
      <c r="WZ82" s="16"/>
      <c r="XA82" s="16"/>
      <c r="XB82" s="16"/>
      <c r="XC82" s="16"/>
      <c r="XD82" s="16"/>
      <c r="XE82" s="16"/>
      <c r="XF82" s="16"/>
      <c r="XG82" s="16"/>
      <c r="XH82" s="16"/>
      <c r="XI82" s="16"/>
      <c r="XJ82" s="16"/>
      <c r="XK82" s="16"/>
      <c r="XL82" s="16"/>
      <c r="XM82" s="16"/>
      <c r="XN82" s="16"/>
      <c r="XO82" s="16"/>
      <c r="XP82" s="16"/>
      <c r="XQ82" s="16"/>
      <c r="XR82" s="16"/>
      <c r="XS82" s="16"/>
      <c r="XT82" s="16"/>
      <c r="XU82" s="16"/>
      <c r="XV82" s="16"/>
      <c r="XW82" s="16"/>
      <c r="XX82" s="16"/>
      <c r="XY82" s="16"/>
      <c r="XZ82" s="16"/>
      <c r="YA82" s="16"/>
      <c r="YB82" s="16"/>
      <c r="YC82" s="16"/>
      <c r="YD82" s="16"/>
      <c r="YE82" s="16"/>
      <c r="YF82" s="16"/>
      <c r="YG82" s="16"/>
      <c r="YH82" s="16"/>
      <c r="YI82" s="16"/>
      <c r="YJ82" s="16"/>
      <c r="YK82" s="16"/>
      <c r="YL82" s="16"/>
      <c r="YM82" s="16"/>
      <c r="YN82" s="16"/>
      <c r="YO82" s="16"/>
      <c r="YP82" s="16"/>
      <c r="YQ82" s="16"/>
      <c r="YR82" s="16"/>
      <c r="YS82" s="16"/>
      <c r="YT82" s="16"/>
      <c r="YU82" s="16"/>
      <c r="YV82" s="16"/>
      <c r="YW82" s="16"/>
      <c r="YX82" s="16"/>
      <c r="YY82" s="16"/>
      <c r="YZ82" s="16"/>
      <c r="ZA82" s="16"/>
      <c r="ZB82" s="16"/>
      <c r="ZC82" s="16"/>
      <c r="ZD82" s="16"/>
      <c r="ZE82" s="16"/>
      <c r="ZF82" s="16"/>
      <c r="ZG82" s="16"/>
      <c r="ZH82" s="16"/>
      <c r="ZI82" s="16"/>
      <c r="ZJ82" s="16"/>
      <c r="ZK82" s="16"/>
      <c r="ZL82" s="16"/>
      <c r="ZM82" s="16"/>
      <c r="ZN82" s="16"/>
      <c r="ZO82" s="16"/>
      <c r="ZP82" s="16"/>
      <c r="ZQ82" s="16"/>
      <c r="ZR82" s="16"/>
      <c r="ZS82" s="16"/>
      <c r="ZT82" s="16"/>
      <c r="ZU82" s="16"/>
      <c r="ZV82" s="16"/>
      <c r="ZW82" s="16"/>
      <c r="ZX82" s="16"/>
      <c r="ZY82" s="16"/>
      <c r="ZZ82" s="16"/>
      <c r="AAA82" s="16"/>
      <c r="AAB82" s="16"/>
      <c r="AAC82" s="16"/>
      <c r="AAD82" s="16"/>
      <c r="AAE82" s="16"/>
      <c r="AAF82" s="16"/>
      <c r="AAG82" s="16"/>
      <c r="AAH82" s="16"/>
      <c r="AAI82" s="16"/>
      <c r="AAJ82" s="16"/>
      <c r="AAK82" s="16"/>
      <c r="AAL82" s="16"/>
      <c r="AAM82" s="16"/>
      <c r="AAN82" s="16"/>
      <c r="AAO82" s="16"/>
      <c r="AAP82" s="16"/>
      <c r="AAQ82" s="16"/>
      <c r="AAR82" s="16"/>
      <c r="AAS82" s="16"/>
      <c r="AAT82" s="16"/>
      <c r="AAU82" s="16"/>
      <c r="AAV82" s="16"/>
      <c r="AAW82" s="16"/>
      <c r="AAX82" s="16"/>
      <c r="AAY82" s="16"/>
      <c r="AAZ82" s="16"/>
      <c r="ABA82" s="16"/>
      <c r="ABB82" s="16"/>
      <c r="ABC82" s="16"/>
      <c r="ABD82" s="16"/>
      <c r="ABE82" s="16"/>
      <c r="ABF82" s="16"/>
      <c r="ABG82" s="16"/>
      <c r="ABH82" s="16"/>
      <c r="ABI82" s="16"/>
      <c r="ABJ82" s="16"/>
      <c r="ABK82" s="16"/>
      <c r="ABL82" s="16"/>
      <c r="ABM82" s="16"/>
      <c r="ABN82" s="16"/>
      <c r="ABO82" s="16"/>
      <c r="ABP82" s="16"/>
      <c r="ABQ82" s="16"/>
      <c r="ABR82" s="16"/>
      <c r="ABS82" s="16"/>
      <c r="ABT82" s="16"/>
      <c r="ABU82" s="16"/>
      <c r="ABV82" s="16"/>
      <c r="ABW82" s="16"/>
      <c r="ABX82" s="16"/>
      <c r="ABY82" s="16"/>
      <c r="ABZ82" s="16"/>
      <c r="ACA82" s="16"/>
      <c r="ACB82" s="16"/>
      <c r="ACC82" s="16"/>
      <c r="ACD82" s="16"/>
      <c r="ACE82" s="16"/>
      <c r="ACF82" s="16"/>
      <c r="ACG82" s="16"/>
      <c r="ACH82" s="16"/>
      <c r="ACI82" s="16"/>
      <c r="ACJ82" s="16"/>
      <c r="ACK82" s="16"/>
      <c r="ACL82" s="16"/>
      <c r="ACM82" s="16"/>
      <c r="ACN82" s="16"/>
      <c r="ACO82" s="16"/>
      <c r="ACP82" s="16"/>
      <c r="ACQ82" s="16"/>
      <c r="ACR82" s="16"/>
      <c r="ACS82" s="16"/>
      <c r="ACT82" s="16"/>
      <c r="ACU82" s="16"/>
      <c r="ACV82" s="16"/>
      <c r="ACW82" s="16"/>
      <c r="ACX82" s="16"/>
      <c r="ACY82" s="16"/>
      <c r="ACZ82" s="16"/>
      <c r="ADA82" s="16"/>
      <c r="ADB82" s="16"/>
      <c r="ADC82" s="16"/>
      <c r="ADD82" s="16"/>
      <c r="ADE82" s="16"/>
      <c r="ADF82" s="16"/>
      <c r="ADG82" s="16"/>
      <c r="ADH82" s="16"/>
      <c r="ADI82" s="16"/>
      <c r="ADJ82" s="16"/>
      <c r="ADK82" s="16"/>
      <c r="ADL82" s="16"/>
      <c r="ADM82" s="16"/>
      <c r="ADN82" s="16"/>
      <c r="ADO82" s="16"/>
      <c r="ADP82" s="16"/>
      <c r="ADQ82" s="16"/>
      <c r="ADR82" s="16"/>
      <c r="ADS82" s="16"/>
      <c r="ADT82" s="16"/>
      <c r="ADU82" s="16"/>
      <c r="ADV82" s="16"/>
      <c r="ADW82" s="16"/>
      <c r="ADX82" s="16"/>
      <c r="ADY82" s="16"/>
      <c r="ADZ82" s="16"/>
      <c r="AEA82" s="16"/>
      <c r="AEB82" s="16"/>
      <c r="AEC82" s="16"/>
      <c r="AED82" s="16"/>
      <c r="AEE82" s="16"/>
      <c r="AEF82" s="16"/>
      <c r="AEG82" s="16"/>
      <c r="AEH82" s="16"/>
      <c r="AEI82" s="16"/>
      <c r="AEJ82" s="16"/>
      <c r="AEK82" s="16"/>
      <c r="AEL82" s="16"/>
      <c r="AEM82" s="16"/>
      <c r="AEN82" s="16"/>
      <c r="AEO82" s="16"/>
      <c r="AEP82" s="16"/>
      <c r="AEQ82" s="16"/>
      <c r="AER82" s="16"/>
      <c r="AES82" s="16"/>
      <c r="AET82" s="16"/>
      <c r="AEU82" s="16"/>
      <c r="AEV82" s="16"/>
      <c r="AEW82" s="16"/>
      <c r="AEX82" s="16"/>
      <c r="AEY82" s="16"/>
      <c r="AEZ82" s="16"/>
      <c r="AFA82" s="16"/>
      <c r="AFB82" s="16"/>
      <c r="AFC82" s="16"/>
      <c r="AFD82" s="16"/>
      <c r="AFE82" s="16"/>
      <c r="AFF82" s="16"/>
      <c r="AFG82" s="16"/>
      <c r="AFH82" s="16"/>
      <c r="AFI82" s="16"/>
      <c r="AFJ82" s="16"/>
      <c r="AFK82" s="16"/>
      <c r="AFL82" s="16"/>
      <c r="AFM82" s="16"/>
      <c r="AFN82" s="16"/>
      <c r="AFO82" s="16"/>
      <c r="AFP82" s="16"/>
      <c r="AFQ82" s="16"/>
      <c r="AFR82" s="16"/>
      <c r="AFS82" s="16"/>
      <c r="AFT82" s="16"/>
      <c r="AFU82" s="16"/>
      <c r="AFV82" s="16"/>
      <c r="AFW82" s="16"/>
      <c r="AFX82" s="16"/>
      <c r="AFY82" s="16"/>
      <c r="AFZ82" s="16"/>
      <c r="AGA82" s="16"/>
      <c r="AGB82" s="16"/>
      <c r="AGC82" s="16"/>
      <c r="AGD82" s="16"/>
      <c r="AGE82" s="16"/>
      <c r="AGF82" s="16"/>
      <c r="AGG82" s="16"/>
      <c r="AGH82" s="16"/>
      <c r="AGI82" s="16"/>
      <c r="AGJ82" s="16"/>
      <c r="AGK82" s="16"/>
      <c r="AGL82" s="16"/>
      <c r="AGM82" s="16"/>
      <c r="AGN82" s="16"/>
      <c r="AGO82" s="16"/>
      <c r="AGP82" s="16"/>
      <c r="AGQ82" s="16"/>
      <c r="AGR82" s="16"/>
      <c r="AGS82" s="16"/>
      <c r="AGT82" s="16"/>
      <c r="AGU82" s="16"/>
      <c r="AGV82" s="16"/>
      <c r="AGW82" s="16"/>
      <c r="AGX82" s="16"/>
      <c r="AGY82" s="16"/>
      <c r="AGZ82" s="16"/>
      <c r="AHA82" s="16"/>
      <c r="AHB82" s="16"/>
      <c r="AHC82" s="16"/>
      <c r="AHD82" s="16"/>
      <c r="AHE82" s="16"/>
      <c r="AHF82" s="16"/>
      <c r="AHG82" s="16"/>
      <c r="AHH82" s="16"/>
      <c r="AHI82" s="16"/>
      <c r="AHJ82" s="16"/>
      <c r="AHK82" s="16"/>
      <c r="AHL82" s="16"/>
      <c r="AHM82" s="16"/>
      <c r="AHN82" s="16"/>
      <c r="AHO82" s="16"/>
      <c r="AHP82" s="16"/>
      <c r="AHQ82" s="16"/>
      <c r="AHR82" s="16"/>
      <c r="AHS82" s="16"/>
      <c r="AHT82" s="16"/>
      <c r="AHU82" s="16"/>
      <c r="AHV82" s="16"/>
      <c r="AHW82" s="16"/>
      <c r="AHX82" s="16"/>
      <c r="AHY82" s="16"/>
      <c r="AHZ82" s="16"/>
      <c r="AIA82" s="16"/>
      <c r="AIB82" s="16"/>
      <c r="AIC82" s="16"/>
      <c r="AID82" s="16"/>
      <c r="AIE82" s="16"/>
      <c r="AIF82" s="16"/>
      <c r="AIG82" s="16"/>
      <c r="AIH82" s="16"/>
      <c r="AII82" s="16"/>
      <c r="AIJ82" s="16"/>
      <c r="AIK82" s="16"/>
      <c r="AIL82" s="16"/>
      <c r="AIM82" s="16"/>
      <c r="AIN82" s="16"/>
      <c r="AIO82" s="16"/>
      <c r="AIP82" s="16"/>
      <c r="AIQ82" s="16"/>
      <c r="AIR82" s="16"/>
      <c r="AIS82" s="16"/>
      <c r="AIT82" s="16"/>
      <c r="AIU82" s="16"/>
      <c r="AIV82" s="16"/>
      <c r="AIW82" s="16"/>
      <c r="AIX82" s="16"/>
      <c r="AIY82" s="16"/>
      <c r="AIZ82" s="16"/>
      <c r="AJA82" s="16"/>
      <c r="AJB82" s="16"/>
      <c r="AJC82" s="16"/>
      <c r="AJD82" s="16"/>
      <c r="AJE82" s="16"/>
      <c r="AJF82" s="16"/>
      <c r="AJG82" s="16"/>
      <c r="AJH82" s="16"/>
      <c r="AJI82" s="16"/>
      <c r="AJJ82" s="16"/>
      <c r="AJK82" s="16"/>
      <c r="AJL82" s="16"/>
      <c r="AJM82" s="16"/>
      <c r="AJN82" s="16"/>
      <c r="AJO82" s="16"/>
      <c r="AJP82" s="16"/>
      <c r="AJQ82" s="16"/>
      <c r="AJR82" s="16"/>
      <c r="AJS82" s="16"/>
      <c r="AJT82" s="16"/>
      <c r="AJU82" s="16"/>
      <c r="AJV82" s="16"/>
      <c r="AJW82" s="16"/>
      <c r="AJX82" s="16"/>
      <c r="AJY82" s="16"/>
      <c r="AJZ82" s="16"/>
      <c r="AKA82" s="16"/>
      <c r="AKB82" s="16"/>
      <c r="AKC82" s="16"/>
      <c r="AKD82" s="16"/>
      <c r="AKE82" s="16"/>
      <c r="AKF82" s="16"/>
      <c r="AKG82" s="16"/>
      <c r="AKH82" s="16"/>
      <c r="AKI82" s="16"/>
      <c r="AKJ82" s="16"/>
      <c r="AKK82" s="16"/>
      <c r="AKL82" s="16"/>
      <c r="AKM82" s="16"/>
      <c r="AKN82" s="16"/>
      <c r="AKO82" s="16"/>
      <c r="AKP82" s="16"/>
      <c r="AKQ82" s="16"/>
      <c r="AKR82" s="16"/>
      <c r="AKS82" s="16"/>
      <c r="AKT82" s="16"/>
      <c r="AKU82" s="16"/>
      <c r="AKV82" s="16"/>
      <c r="AKW82" s="16"/>
      <c r="AKX82" s="16"/>
      <c r="AKY82" s="16"/>
      <c r="AKZ82" s="16"/>
      <c r="ALA82" s="16"/>
      <c r="ALB82" s="16"/>
      <c r="ALC82" s="16"/>
      <c r="ALD82" s="16"/>
      <c r="ALE82" s="16"/>
      <c r="ALF82" s="16"/>
      <c r="ALG82" s="16"/>
      <c r="ALH82" s="16"/>
      <c r="ALI82" s="16"/>
      <c r="ALJ82" s="16"/>
      <c r="ALK82" s="16"/>
      <c r="ALL82" s="16"/>
    </row>
    <row r="83" spans="1:1000" customFormat="1" ht="12.75" x14ac:dyDescent="0.2">
      <c r="A83" s="41" t="str">
        <f ca="1">IF(_xll.TM1RPTELLEV($H$75,$H83)=0,"Root",IF(OR(_xll.ELLEV($B$10,$H83)=0,_xll.TM1RPTELLEV($H$75,$H83)+1&gt;=VALUE($L$29)),"Base","Default"))</f>
        <v>Default</v>
      </c>
      <c r="B83" s="16"/>
      <c r="C83" s="16" t="str">
        <f ca="1">_xll.DBRW($G$16,$H83,C$38)</f>
        <v>-1</v>
      </c>
      <c r="D83" s="16">
        <f ca="1">_xll.DBRW($D$16,E$7,$H$33,$E$9,$H83,$D$11,$H$34,$D$38)</f>
        <v>0</v>
      </c>
      <c r="E83" s="25">
        <f ca="1">_xll.DBRW($E$16,E$7,$H$33,$E$9,$H83,$D$11,E$38,E$12,E$13)</f>
        <v>0</v>
      </c>
      <c r="F83" s="22"/>
      <c r="G83" s="44" t="str">
        <f ca="1">_xll.DBRW($G$16,$H83,G$13)&amp;IF(_xll.ELLEV($B$10,$H83)&lt;&gt;0,"",IF($D83&lt;&gt;0,"Annual",IF($E83&lt;&gt;0,"LID","")))</f>
        <v/>
      </c>
      <c r="H83" s="117" t="s">
        <v>195</v>
      </c>
      <c r="I83" s="46">
        <f ca="1">_xll.DBRW($B$17,I$7,$H$33,$D$9,$H83,$D$11,I$12,I$13)</f>
        <v>-1092.366492232662</v>
      </c>
      <c r="J83" s="46">
        <f ca="1">_xll.DBRW($B$17,J$7,$H$33,$D$9,$H83,$D$11,J$12,J$13)</f>
        <v>-1118.0584586162277</v>
      </c>
      <c r="K83" s="46">
        <f ca="1">_xll.DBRW($B$17,K$7,$H$33,$D$9,$H83,$D$11,K$12,K$13)</f>
        <v>-1075.4239505254552</v>
      </c>
      <c r="L83" s="46">
        <f ca="1">_xll.DBRW($B$17,L$7,$H$33,$D$9,$H83,$D$11,L$12,L$13)</f>
        <v>-1075.6254914648084</v>
      </c>
      <c r="M83" s="46">
        <f ca="1">_xll.DBRW($B$17,M$7,$H$33,$D$9,$H83,$D$11,M$12,M$13)</f>
        <v>-1082.969398249789</v>
      </c>
      <c r="N83" s="46">
        <f ca="1">_xll.DBRW($B$17,N$7,$H$33,$D$9,$H83,$D$11,N$12,N$13)</f>
        <v>-1115.2210963937034</v>
      </c>
      <c r="O83" s="46">
        <f ca="1">_xll.DBRW($B$17,O$7,$H$33,$D$9,$H83,$D$11,O$12,O$13)</f>
        <v>-1127.630504980991</v>
      </c>
      <c r="P83" s="46">
        <f ca="1">_xll.DBRW($B$17,P$7,$H$33,$D$9,$H83,$D$11,P$12,P$13)</f>
        <v>-1153.3224713645568</v>
      </c>
      <c r="Q83" s="46">
        <f ca="1">_xll.DBRW($B$17,Q$7,$H$33,$D$9,$H83,$D$11,Q$12,Q$13)</f>
        <v>-1110.6879632737844</v>
      </c>
      <c r="R83" s="46">
        <f ca="1">_xll.DBRW($B$17,R$7,$H$33,$D$9,$H83,$D$11,R$12,R$13)</f>
        <v>-1121.1728030981635</v>
      </c>
      <c r="S83" s="46">
        <f ca="1">_xll.DBRW($B$17,S$7,$H$33,$D$9,$H83,$D$11,S$12,S$13)</f>
        <v>-1128.5167098831441</v>
      </c>
      <c r="T83" s="46">
        <f ca="1">_xll.DBRW($B$17,T$7,$H$33,$D$9,$H83,$D$11,T$12,T$13)</f>
        <v>-1148.4156374052666</v>
      </c>
      <c r="U83" s="46">
        <f ca="1">_xll.DBRW($B$17,U$7,$H$33,$D$9,$H83,$D$11,U$12,U$13)</f>
        <v>-1191.0601034846745</v>
      </c>
      <c r="V83" s="16"/>
      <c r="W83" s="46" t="str">
        <f ca="1">_xll.DBRW($B$17,W$7,$H$33,$D$9,$H83,$D$11,W$12,W$13)</f>
        <v>*KEY_ERR</v>
      </c>
      <c r="X83" s="99" t="e">
        <f ca="1">IF(W83=0,"",(#REF!/W83-1)*$C83)</f>
        <v>#REF!</v>
      </c>
      <c r="Y83" s="16"/>
      <c r="Z83" s="46" t="str">
        <f ca="1">_xll.DBRW($B$17,Z$7,$H$33,$D$9,$H83,$D$11,Z$12,Z$13)</f>
        <v>*KEY_ERR</v>
      </c>
      <c r="AA83" s="99" t="e">
        <f ca="1">IF(Z83=0,"",(#REF!/Z83-1)*$C83)</f>
        <v>#REF!</v>
      </c>
      <c r="AB83" s="16"/>
      <c r="AC83" s="109" t="str">
        <f ca="1">_xll.DBRW($B$17,AC$7,$H$33,$D$9,$H83,$D$11,AC$12,AC$13)</f>
        <v>*KEY_ERR</v>
      </c>
      <c r="AD83" s="109" t="str">
        <f ca="1">_xll.DBRW($B$17,AD$7,$H$33,$D$9,$H83,$D$11,AD$12,AD$13)</f>
        <v>*KEY_ERR</v>
      </c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6"/>
      <c r="EJ83" s="16"/>
      <c r="EK83" s="16"/>
      <c r="EL83" s="16"/>
      <c r="EM83" s="16"/>
      <c r="EN83" s="16"/>
      <c r="EO83" s="16"/>
      <c r="EP83" s="16"/>
      <c r="EQ83" s="16"/>
      <c r="ER83" s="16"/>
      <c r="ES83" s="16"/>
      <c r="ET83" s="16"/>
      <c r="EU83" s="16"/>
      <c r="EV83" s="16"/>
      <c r="EW83" s="16"/>
      <c r="EX83" s="16"/>
      <c r="EY83" s="16"/>
      <c r="EZ83" s="16"/>
      <c r="FA83" s="16"/>
      <c r="FB83" s="16"/>
      <c r="FC83" s="16"/>
      <c r="FD83" s="16"/>
      <c r="FE83" s="16"/>
      <c r="FF83" s="16"/>
      <c r="FG83" s="16"/>
      <c r="FH83" s="16"/>
      <c r="FI83" s="16"/>
      <c r="FJ83" s="16"/>
      <c r="FK83" s="16"/>
      <c r="FL83" s="16"/>
      <c r="FM83" s="16"/>
      <c r="FN83" s="16"/>
      <c r="FO83" s="16"/>
      <c r="FP83" s="16"/>
      <c r="FQ83" s="16"/>
      <c r="FR83" s="16"/>
      <c r="FS83" s="16"/>
      <c r="FT83" s="16"/>
      <c r="FU83" s="16"/>
      <c r="FV83" s="16"/>
      <c r="FW83" s="16"/>
      <c r="FX83" s="16"/>
      <c r="FY83" s="16"/>
      <c r="FZ83" s="16"/>
      <c r="GA83" s="16"/>
      <c r="GB83" s="16"/>
      <c r="GC83" s="16"/>
      <c r="GD83" s="16"/>
      <c r="GE83" s="16"/>
      <c r="GF83" s="16"/>
      <c r="GG83" s="16"/>
      <c r="GH83" s="16"/>
      <c r="GI83" s="16"/>
      <c r="GJ83" s="16"/>
      <c r="GK83" s="16"/>
      <c r="GL83" s="16"/>
      <c r="GM83" s="16"/>
      <c r="GN83" s="16"/>
      <c r="GO83" s="16"/>
      <c r="GP83" s="16"/>
      <c r="GQ83" s="16"/>
      <c r="GR83" s="16"/>
      <c r="GS83" s="16"/>
      <c r="GT83" s="16"/>
      <c r="GU83" s="16"/>
      <c r="GV83" s="16"/>
      <c r="GW83" s="16"/>
      <c r="GX83" s="16"/>
      <c r="GY83" s="16"/>
      <c r="GZ83" s="16"/>
      <c r="HA83" s="16"/>
      <c r="HB83" s="16"/>
      <c r="HC83" s="16"/>
      <c r="HD83" s="16"/>
      <c r="HE83" s="16"/>
      <c r="HF83" s="16"/>
      <c r="HG83" s="16"/>
      <c r="HH83" s="16"/>
      <c r="HI83" s="16"/>
      <c r="HJ83" s="16"/>
      <c r="HK83" s="16"/>
      <c r="HL83" s="16"/>
      <c r="HM83" s="16"/>
      <c r="HN83" s="16"/>
      <c r="HO83" s="16"/>
      <c r="HP83" s="16"/>
      <c r="HQ83" s="16"/>
      <c r="HR83" s="16"/>
      <c r="HS83" s="16"/>
      <c r="HT83" s="16"/>
      <c r="HU83" s="16"/>
      <c r="HV83" s="16"/>
      <c r="HW83" s="16"/>
      <c r="HX83" s="16"/>
      <c r="HY83" s="16"/>
      <c r="HZ83" s="16"/>
      <c r="IA83" s="16"/>
      <c r="IB83" s="16"/>
      <c r="IC83" s="16"/>
      <c r="ID83" s="16"/>
      <c r="IE83" s="16"/>
      <c r="IF83" s="16"/>
      <c r="IG83" s="16"/>
      <c r="IH83" s="16"/>
      <c r="II83" s="16"/>
      <c r="IJ83" s="16"/>
      <c r="IK83" s="16"/>
      <c r="IL83" s="16"/>
      <c r="IM83" s="16"/>
      <c r="IN83" s="16"/>
      <c r="IO83" s="16"/>
      <c r="IP83" s="16"/>
      <c r="IQ83" s="16"/>
      <c r="IR83" s="16"/>
      <c r="IS83" s="16"/>
      <c r="IT83" s="16"/>
      <c r="IU83" s="16"/>
      <c r="IV83" s="16"/>
      <c r="IW83" s="16"/>
      <c r="IX83" s="16"/>
      <c r="IY83" s="16"/>
      <c r="IZ83" s="16"/>
      <c r="JA83" s="16"/>
      <c r="JB83" s="16"/>
      <c r="JC83" s="16"/>
      <c r="JD83" s="16"/>
      <c r="JE83" s="16"/>
      <c r="JF83" s="16"/>
      <c r="JG83" s="16"/>
      <c r="JH83" s="16"/>
      <c r="JI83" s="16"/>
      <c r="JJ83" s="16"/>
      <c r="JK83" s="16"/>
      <c r="JL83" s="16"/>
      <c r="JM83" s="16"/>
      <c r="JN83" s="16"/>
      <c r="JO83" s="16"/>
      <c r="JP83" s="16"/>
      <c r="JQ83" s="16"/>
      <c r="JR83" s="16"/>
      <c r="JS83" s="16"/>
      <c r="JT83" s="16"/>
      <c r="JU83" s="16"/>
      <c r="JV83" s="16"/>
      <c r="JW83" s="16"/>
      <c r="JX83" s="16"/>
      <c r="JY83" s="16"/>
      <c r="JZ83" s="16"/>
      <c r="KA83" s="16"/>
      <c r="KB83" s="16"/>
      <c r="KC83" s="16"/>
      <c r="KD83" s="16"/>
      <c r="KE83" s="16"/>
      <c r="KF83" s="16"/>
      <c r="KG83" s="16"/>
      <c r="KH83" s="16"/>
      <c r="KI83" s="16"/>
      <c r="KJ83" s="16"/>
      <c r="KK83" s="16"/>
      <c r="KL83" s="16"/>
      <c r="KM83" s="16"/>
      <c r="KN83" s="16"/>
      <c r="KO83" s="16"/>
      <c r="KP83" s="16"/>
      <c r="KQ83" s="16"/>
      <c r="KR83" s="16"/>
      <c r="KS83" s="16"/>
      <c r="KT83" s="16"/>
      <c r="KU83" s="16"/>
      <c r="KV83" s="16"/>
      <c r="KW83" s="16"/>
      <c r="KX83" s="16"/>
      <c r="KY83" s="16"/>
      <c r="KZ83" s="16"/>
      <c r="LA83" s="16"/>
      <c r="LB83" s="16"/>
      <c r="LC83" s="16"/>
      <c r="LD83" s="16"/>
      <c r="LE83" s="16"/>
      <c r="LF83" s="16"/>
      <c r="LG83" s="16"/>
      <c r="LH83" s="16"/>
      <c r="LI83" s="16"/>
      <c r="LJ83" s="16"/>
      <c r="LK83" s="16"/>
      <c r="LL83" s="16"/>
      <c r="LM83" s="16"/>
      <c r="LN83" s="16"/>
      <c r="LO83" s="16"/>
      <c r="LP83" s="16"/>
      <c r="LQ83" s="16"/>
      <c r="LR83" s="16"/>
      <c r="LS83" s="16"/>
      <c r="LT83" s="16"/>
      <c r="LU83" s="16"/>
      <c r="LV83" s="16"/>
      <c r="LW83" s="16"/>
      <c r="LX83" s="16"/>
      <c r="LY83" s="16"/>
      <c r="LZ83" s="16"/>
      <c r="MA83" s="16"/>
      <c r="MB83" s="16"/>
      <c r="MC83" s="16"/>
      <c r="MD83" s="16"/>
      <c r="ME83" s="16"/>
      <c r="MF83" s="16"/>
      <c r="MG83" s="16"/>
      <c r="MH83" s="16"/>
      <c r="MI83" s="16"/>
      <c r="MJ83" s="16"/>
      <c r="MK83" s="16"/>
      <c r="ML83" s="16"/>
      <c r="MM83" s="16"/>
      <c r="MN83" s="16"/>
      <c r="MO83" s="16"/>
      <c r="MP83" s="16"/>
      <c r="MQ83" s="16"/>
      <c r="MR83" s="16"/>
      <c r="MS83" s="16"/>
      <c r="MT83" s="16"/>
      <c r="MU83" s="16"/>
      <c r="MV83" s="16"/>
      <c r="MW83" s="16"/>
      <c r="MX83" s="16"/>
      <c r="MY83" s="16"/>
      <c r="MZ83" s="16"/>
      <c r="NA83" s="16"/>
      <c r="NB83" s="16"/>
      <c r="NC83" s="16"/>
      <c r="ND83" s="16"/>
      <c r="NE83" s="16"/>
      <c r="NF83" s="16"/>
      <c r="NG83" s="16"/>
      <c r="NH83" s="16"/>
      <c r="NI83" s="16"/>
      <c r="NJ83" s="16"/>
      <c r="NK83" s="16"/>
      <c r="NL83" s="16"/>
      <c r="NM83" s="16"/>
      <c r="NN83" s="16"/>
      <c r="NO83" s="16"/>
      <c r="NP83" s="16"/>
      <c r="NQ83" s="16"/>
      <c r="NR83" s="16"/>
      <c r="NS83" s="16"/>
      <c r="NT83" s="16"/>
      <c r="NU83" s="16"/>
      <c r="NV83" s="16"/>
      <c r="NW83" s="16"/>
      <c r="NX83" s="16"/>
      <c r="NY83" s="16"/>
      <c r="NZ83" s="16"/>
      <c r="OA83" s="16"/>
      <c r="OB83" s="16"/>
      <c r="OC83" s="16"/>
      <c r="OD83" s="16"/>
      <c r="OE83" s="16"/>
      <c r="OF83" s="16"/>
      <c r="OG83" s="16"/>
      <c r="OH83" s="16"/>
      <c r="OI83" s="16"/>
      <c r="OJ83" s="16"/>
      <c r="OK83" s="16"/>
      <c r="OL83" s="16"/>
      <c r="OM83" s="16"/>
      <c r="ON83" s="16"/>
      <c r="OO83" s="16"/>
      <c r="OP83" s="16"/>
      <c r="OQ83" s="16"/>
      <c r="OR83" s="16"/>
      <c r="OS83" s="16"/>
      <c r="OT83" s="16"/>
      <c r="OU83" s="16"/>
      <c r="OV83" s="16"/>
      <c r="OW83" s="16"/>
      <c r="OX83" s="16"/>
      <c r="OY83" s="16"/>
      <c r="OZ83" s="16"/>
      <c r="PA83" s="16"/>
      <c r="PB83" s="16"/>
      <c r="PC83" s="16"/>
      <c r="PD83" s="16"/>
      <c r="PE83" s="16"/>
      <c r="PF83" s="16"/>
      <c r="PG83" s="16"/>
      <c r="PH83" s="16"/>
      <c r="PI83" s="16"/>
      <c r="PJ83" s="16"/>
      <c r="PK83" s="16"/>
      <c r="PL83" s="16"/>
      <c r="PM83" s="16"/>
      <c r="PN83" s="16"/>
      <c r="PO83" s="16"/>
      <c r="PP83" s="16"/>
      <c r="PQ83" s="16"/>
      <c r="PR83" s="16"/>
      <c r="PS83" s="16"/>
      <c r="PT83" s="16"/>
      <c r="PU83" s="16"/>
      <c r="PV83" s="16"/>
      <c r="PW83" s="16"/>
      <c r="PX83" s="16"/>
      <c r="PY83" s="16"/>
      <c r="PZ83" s="16"/>
      <c r="QA83" s="16"/>
      <c r="QB83" s="16"/>
      <c r="QC83" s="16"/>
      <c r="QD83" s="16"/>
      <c r="QE83" s="16"/>
      <c r="QF83" s="16"/>
      <c r="QG83" s="16"/>
      <c r="QH83" s="16"/>
      <c r="QI83" s="16"/>
      <c r="QJ83" s="16"/>
      <c r="QK83" s="16"/>
      <c r="QL83" s="16"/>
      <c r="QM83" s="16"/>
      <c r="QN83" s="16"/>
      <c r="QO83" s="16"/>
      <c r="QP83" s="16"/>
      <c r="QQ83" s="16"/>
      <c r="QR83" s="16"/>
      <c r="QS83" s="16"/>
      <c r="QT83" s="16"/>
      <c r="QU83" s="16"/>
      <c r="QV83" s="16"/>
      <c r="QW83" s="16"/>
      <c r="QX83" s="16"/>
      <c r="QY83" s="16"/>
      <c r="QZ83" s="16"/>
      <c r="RA83" s="16"/>
      <c r="RB83" s="16"/>
      <c r="RC83" s="16"/>
      <c r="RD83" s="16"/>
      <c r="RE83" s="16"/>
      <c r="RF83" s="16"/>
      <c r="RG83" s="16"/>
      <c r="RH83" s="16"/>
      <c r="RI83" s="16"/>
      <c r="RJ83" s="16"/>
      <c r="RK83" s="16"/>
      <c r="RL83" s="16"/>
      <c r="RM83" s="16"/>
      <c r="RN83" s="16"/>
      <c r="RO83" s="16"/>
      <c r="RP83" s="16"/>
      <c r="RQ83" s="16"/>
      <c r="RR83" s="16"/>
      <c r="RS83" s="16"/>
      <c r="RT83" s="16"/>
      <c r="RU83" s="16"/>
      <c r="RV83" s="16"/>
      <c r="RW83" s="16"/>
      <c r="RX83" s="16"/>
      <c r="RY83" s="16"/>
      <c r="RZ83" s="16"/>
      <c r="SA83" s="16"/>
      <c r="SB83" s="16"/>
      <c r="SC83" s="16"/>
      <c r="SD83" s="16"/>
      <c r="SE83" s="16"/>
      <c r="SF83" s="16"/>
      <c r="SG83" s="16"/>
      <c r="SH83" s="16"/>
      <c r="SI83" s="16"/>
      <c r="SJ83" s="16"/>
      <c r="SK83" s="16"/>
      <c r="SL83" s="16"/>
      <c r="SM83" s="16"/>
      <c r="SN83" s="16"/>
      <c r="SO83" s="16"/>
      <c r="SP83" s="16"/>
      <c r="SQ83" s="16"/>
      <c r="SR83" s="16"/>
      <c r="SS83" s="16"/>
      <c r="ST83" s="16"/>
      <c r="SU83" s="16"/>
      <c r="SV83" s="16"/>
      <c r="SW83" s="16"/>
      <c r="SX83" s="16"/>
      <c r="SY83" s="16"/>
      <c r="SZ83" s="16"/>
      <c r="TA83" s="16"/>
      <c r="TB83" s="16"/>
      <c r="TC83" s="16"/>
      <c r="TD83" s="16"/>
      <c r="TE83" s="16"/>
      <c r="TF83" s="16"/>
      <c r="TG83" s="16"/>
      <c r="TH83" s="16"/>
      <c r="TI83" s="16"/>
      <c r="TJ83" s="16"/>
      <c r="TK83" s="16"/>
      <c r="TL83" s="16"/>
      <c r="TM83" s="16"/>
      <c r="TN83" s="16"/>
      <c r="TO83" s="16"/>
      <c r="TP83" s="16"/>
      <c r="TQ83" s="16"/>
      <c r="TR83" s="16"/>
      <c r="TS83" s="16"/>
      <c r="TT83" s="16"/>
      <c r="TU83" s="16"/>
      <c r="TV83" s="16"/>
      <c r="TW83" s="16"/>
      <c r="TX83" s="16"/>
      <c r="TY83" s="16"/>
      <c r="TZ83" s="16"/>
      <c r="UA83" s="16"/>
      <c r="UB83" s="16"/>
      <c r="UC83" s="16"/>
      <c r="UD83" s="16"/>
      <c r="UE83" s="16"/>
      <c r="UF83" s="16"/>
      <c r="UG83" s="16"/>
      <c r="UH83" s="16"/>
      <c r="UI83" s="16"/>
      <c r="UJ83" s="16"/>
      <c r="UK83" s="16"/>
      <c r="UL83" s="16"/>
      <c r="UM83" s="16"/>
      <c r="UN83" s="16"/>
      <c r="UO83" s="16"/>
      <c r="UP83" s="16"/>
      <c r="UQ83" s="16"/>
      <c r="UR83" s="16"/>
      <c r="US83" s="16"/>
      <c r="UT83" s="16"/>
      <c r="UU83" s="16"/>
      <c r="UV83" s="16"/>
      <c r="UW83" s="16"/>
      <c r="UX83" s="16"/>
      <c r="UY83" s="16"/>
      <c r="UZ83" s="16"/>
      <c r="VA83" s="16"/>
      <c r="VB83" s="16"/>
      <c r="VC83" s="16"/>
      <c r="VD83" s="16"/>
      <c r="VE83" s="16"/>
      <c r="VF83" s="16"/>
      <c r="VG83" s="16"/>
      <c r="VH83" s="16"/>
      <c r="VI83" s="16"/>
      <c r="VJ83" s="16"/>
      <c r="VK83" s="16"/>
      <c r="VL83" s="16"/>
      <c r="VM83" s="16"/>
      <c r="VN83" s="16"/>
      <c r="VO83" s="16"/>
      <c r="VP83" s="16"/>
      <c r="VQ83" s="16"/>
      <c r="VR83" s="16"/>
      <c r="VS83" s="16"/>
      <c r="VT83" s="16"/>
      <c r="VU83" s="16"/>
      <c r="VV83" s="16"/>
      <c r="VW83" s="16"/>
      <c r="VX83" s="16"/>
      <c r="VY83" s="16"/>
      <c r="VZ83" s="16"/>
      <c r="WA83" s="16"/>
      <c r="WB83" s="16"/>
      <c r="WC83" s="16"/>
      <c r="WD83" s="16"/>
      <c r="WE83" s="16"/>
      <c r="WF83" s="16"/>
      <c r="WG83" s="16"/>
      <c r="WH83" s="16"/>
      <c r="WI83" s="16"/>
      <c r="WJ83" s="16"/>
      <c r="WK83" s="16"/>
      <c r="WL83" s="16"/>
      <c r="WM83" s="16"/>
      <c r="WN83" s="16"/>
      <c r="WO83" s="16"/>
      <c r="WP83" s="16"/>
      <c r="WQ83" s="16"/>
      <c r="WR83" s="16"/>
      <c r="WS83" s="16"/>
      <c r="WT83" s="16"/>
      <c r="WU83" s="16"/>
      <c r="WV83" s="16"/>
      <c r="WW83" s="16"/>
      <c r="WX83" s="16"/>
      <c r="WY83" s="16"/>
      <c r="WZ83" s="16"/>
      <c r="XA83" s="16"/>
      <c r="XB83" s="16"/>
      <c r="XC83" s="16"/>
      <c r="XD83" s="16"/>
      <c r="XE83" s="16"/>
      <c r="XF83" s="16"/>
      <c r="XG83" s="16"/>
      <c r="XH83" s="16"/>
      <c r="XI83" s="16"/>
      <c r="XJ83" s="16"/>
      <c r="XK83" s="16"/>
      <c r="XL83" s="16"/>
      <c r="XM83" s="16"/>
      <c r="XN83" s="16"/>
      <c r="XO83" s="16"/>
      <c r="XP83" s="16"/>
      <c r="XQ83" s="16"/>
      <c r="XR83" s="16"/>
      <c r="XS83" s="16"/>
      <c r="XT83" s="16"/>
      <c r="XU83" s="16"/>
      <c r="XV83" s="16"/>
      <c r="XW83" s="16"/>
      <c r="XX83" s="16"/>
      <c r="XY83" s="16"/>
      <c r="XZ83" s="16"/>
      <c r="YA83" s="16"/>
      <c r="YB83" s="16"/>
      <c r="YC83" s="16"/>
      <c r="YD83" s="16"/>
      <c r="YE83" s="16"/>
      <c r="YF83" s="16"/>
      <c r="YG83" s="16"/>
      <c r="YH83" s="16"/>
      <c r="YI83" s="16"/>
      <c r="YJ83" s="16"/>
      <c r="YK83" s="16"/>
      <c r="YL83" s="16"/>
      <c r="YM83" s="16"/>
      <c r="YN83" s="16"/>
      <c r="YO83" s="16"/>
      <c r="YP83" s="16"/>
      <c r="YQ83" s="16"/>
      <c r="YR83" s="16"/>
      <c r="YS83" s="16"/>
      <c r="YT83" s="16"/>
      <c r="YU83" s="16"/>
      <c r="YV83" s="16"/>
      <c r="YW83" s="16"/>
      <c r="YX83" s="16"/>
      <c r="YY83" s="16"/>
      <c r="YZ83" s="16"/>
      <c r="ZA83" s="16"/>
      <c r="ZB83" s="16"/>
      <c r="ZC83" s="16"/>
      <c r="ZD83" s="16"/>
      <c r="ZE83" s="16"/>
      <c r="ZF83" s="16"/>
      <c r="ZG83" s="16"/>
      <c r="ZH83" s="16"/>
      <c r="ZI83" s="16"/>
      <c r="ZJ83" s="16"/>
      <c r="ZK83" s="16"/>
      <c r="ZL83" s="16"/>
      <c r="ZM83" s="16"/>
      <c r="ZN83" s="16"/>
      <c r="ZO83" s="16"/>
      <c r="ZP83" s="16"/>
      <c r="ZQ83" s="16"/>
      <c r="ZR83" s="16"/>
      <c r="ZS83" s="16"/>
      <c r="ZT83" s="16"/>
      <c r="ZU83" s="16"/>
      <c r="ZV83" s="16"/>
      <c r="ZW83" s="16"/>
      <c r="ZX83" s="16"/>
      <c r="ZY83" s="16"/>
      <c r="ZZ83" s="16"/>
      <c r="AAA83" s="16"/>
      <c r="AAB83" s="16"/>
      <c r="AAC83" s="16"/>
      <c r="AAD83" s="16"/>
      <c r="AAE83" s="16"/>
      <c r="AAF83" s="16"/>
      <c r="AAG83" s="16"/>
      <c r="AAH83" s="16"/>
      <c r="AAI83" s="16"/>
      <c r="AAJ83" s="16"/>
      <c r="AAK83" s="16"/>
      <c r="AAL83" s="16"/>
      <c r="AAM83" s="16"/>
      <c r="AAN83" s="16"/>
      <c r="AAO83" s="16"/>
      <c r="AAP83" s="16"/>
      <c r="AAQ83" s="16"/>
      <c r="AAR83" s="16"/>
      <c r="AAS83" s="16"/>
      <c r="AAT83" s="16"/>
      <c r="AAU83" s="16"/>
      <c r="AAV83" s="16"/>
      <c r="AAW83" s="16"/>
      <c r="AAX83" s="16"/>
      <c r="AAY83" s="16"/>
      <c r="AAZ83" s="16"/>
      <c r="ABA83" s="16"/>
      <c r="ABB83" s="16"/>
      <c r="ABC83" s="16"/>
      <c r="ABD83" s="16"/>
      <c r="ABE83" s="16"/>
      <c r="ABF83" s="16"/>
      <c r="ABG83" s="16"/>
      <c r="ABH83" s="16"/>
      <c r="ABI83" s="16"/>
      <c r="ABJ83" s="16"/>
      <c r="ABK83" s="16"/>
      <c r="ABL83" s="16"/>
      <c r="ABM83" s="16"/>
      <c r="ABN83" s="16"/>
      <c r="ABO83" s="16"/>
      <c r="ABP83" s="16"/>
      <c r="ABQ83" s="16"/>
      <c r="ABR83" s="16"/>
      <c r="ABS83" s="16"/>
      <c r="ABT83" s="16"/>
      <c r="ABU83" s="16"/>
      <c r="ABV83" s="16"/>
      <c r="ABW83" s="16"/>
      <c r="ABX83" s="16"/>
      <c r="ABY83" s="16"/>
      <c r="ABZ83" s="16"/>
      <c r="ACA83" s="16"/>
      <c r="ACB83" s="16"/>
      <c r="ACC83" s="16"/>
      <c r="ACD83" s="16"/>
      <c r="ACE83" s="16"/>
      <c r="ACF83" s="16"/>
      <c r="ACG83" s="16"/>
      <c r="ACH83" s="16"/>
      <c r="ACI83" s="16"/>
      <c r="ACJ83" s="16"/>
      <c r="ACK83" s="16"/>
      <c r="ACL83" s="16"/>
      <c r="ACM83" s="16"/>
      <c r="ACN83" s="16"/>
      <c r="ACO83" s="16"/>
      <c r="ACP83" s="16"/>
      <c r="ACQ83" s="16"/>
      <c r="ACR83" s="16"/>
      <c r="ACS83" s="16"/>
      <c r="ACT83" s="16"/>
      <c r="ACU83" s="16"/>
      <c r="ACV83" s="16"/>
      <c r="ACW83" s="16"/>
      <c r="ACX83" s="16"/>
      <c r="ACY83" s="16"/>
      <c r="ACZ83" s="16"/>
      <c r="ADA83" s="16"/>
      <c r="ADB83" s="16"/>
      <c r="ADC83" s="16"/>
      <c r="ADD83" s="16"/>
      <c r="ADE83" s="16"/>
      <c r="ADF83" s="16"/>
      <c r="ADG83" s="16"/>
      <c r="ADH83" s="16"/>
      <c r="ADI83" s="16"/>
      <c r="ADJ83" s="16"/>
      <c r="ADK83" s="16"/>
      <c r="ADL83" s="16"/>
      <c r="ADM83" s="16"/>
      <c r="ADN83" s="16"/>
      <c r="ADO83" s="16"/>
      <c r="ADP83" s="16"/>
      <c r="ADQ83" s="16"/>
      <c r="ADR83" s="16"/>
      <c r="ADS83" s="16"/>
      <c r="ADT83" s="16"/>
      <c r="ADU83" s="16"/>
      <c r="ADV83" s="16"/>
      <c r="ADW83" s="16"/>
      <c r="ADX83" s="16"/>
      <c r="ADY83" s="16"/>
      <c r="ADZ83" s="16"/>
      <c r="AEA83" s="16"/>
      <c r="AEB83" s="16"/>
      <c r="AEC83" s="16"/>
      <c r="AED83" s="16"/>
      <c r="AEE83" s="16"/>
      <c r="AEF83" s="16"/>
      <c r="AEG83" s="16"/>
      <c r="AEH83" s="16"/>
      <c r="AEI83" s="16"/>
      <c r="AEJ83" s="16"/>
      <c r="AEK83" s="16"/>
      <c r="AEL83" s="16"/>
      <c r="AEM83" s="16"/>
      <c r="AEN83" s="16"/>
      <c r="AEO83" s="16"/>
      <c r="AEP83" s="16"/>
      <c r="AEQ83" s="16"/>
      <c r="AER83" s="16"/>
      <c r="AES83" s="16"/>
      <c r="AET83" s="16"/>
      <c r="AEU83" s="16"/>
      <c r="AEV83" s="16"/>
      <c r="AEW83" s="16"/>
      <c r="AEX83" s="16"/>
      <c r="AEY83" s="16"/>
      <c r="AEZ83" s="16"/>
      <c r="AFA83" s="16"/>
      <c r="AFB83" s="16"/>
      <c r="AFC83" s="16"/>
      <c r="AFD83" s="16"/>
      <c r="AFE83" s="16"/>
      <c r="AFF83" s="16"/>
      <c r="AFG83" s="16"/>
      <c r="AFH83" s="16"/>
      <c r="AFI83" s="16"/>
      <c r="AFJ83" s="16"/>
      <c r="AFK83" s="16"/>
      <c r="AFL83" s="16"/>
      <c r="AFM83" s="16"/>
      <c r="AFN83" s="16"/>
      <c r="AFO83" s="16"/>
      <c r="AFP83" s="16"/>
      <c r="AFQ83" s="16"/>
      <c r="AFR83" s="16"/>
      <c r="AFS83" s="16"/>
      <c r="AFT83" s="16"/>
      <c r="AFU83" s="16"/>
      <c r="AFV83" s="16"/>
      <c r="AFW83" s="16"/>
      <c r="AFX83" s="16"/>
      <c r="AFY83" s="16"/>
      <c r="AFZ83" s="16"/>
      <c r="AGA83" s="16"/>
      <c r="AGB83" s="16"/>
      <c r="AGC83" s="16"/>
      <c r="AGD83" s="16"/>
      <c r="AGE83" s="16"/>
      <c r="AGF83" s="16"/>
      <c r="AGG83" s="16"/>
      <c r="AGH83" s="16"/>
      <c r="AGI83" s="16"/>
      <c r="AGJ83" s="16"/>
      <c r="AGK83" s="16"/>
      <c r="AGL83" s="16"/>
      <c r="AGM83" s="16"/>
      <c r="AGN83" s="16"/>
      <c r="AGO83" s="16"/>
      <c r="AGP83" s="16"/>
      <c r="AGQ83" s="16"/>
      <c r="AGR83" s="16"/>
      <c r="AGS83" s="16"/>
      <c r="AGT83" s="16"/>
      <c r="AGU83" s="16"/>
      <c r="AGV83" s="16"/>
      <c r="AGW83" s="16"/>
      <c r="AGX83" s="16"/>
      <c r="AGY83" s="16"/>
      <c r="AGZ83" s="16"/>
      <c r="AHA83" s="16"/>
      <c r="AHB83" s="16"/>
      <c r="AHC83" s="16"/>
      <c r="AHD83" s="16"/>
      <c r="AHE83" s="16"/>
      <c r="AHF83" s="16"/>
      <c r="AHG83" s="16"/>
      <c r="AHH83" s="16"/>
      <c r="AHI83" s="16"/>
      <c r="AHJ83" s="16"/>
      <c r="AHK83" s="16"/>
      <c r="AHL83" s="16"/>
      <c r="AHM83" s="16"/>
      <c r="AHN83" s="16"/>
      <c r="AHO83" s="16"/>
      <c r="AHP83" s="16"/>
      <c r="AHQ83" s="16"/>
      <c r="AHR83" s="16"/>
      <c r="AHS83" s="16"/>
      <c r="AHT83" s="16"/>
      <c r="AHU83" s="16"/>
      <c r="AHV83" s="16"/>
      <c r="AHW83" s="16"/>
      <c r="AHX83" s="16"/>
      <c r="AHY83" s="16"/>
      <c r="AHZ83" s="16"/>
      <c r="AIA83" s="16"/>
      <c r="AIB83" s="16"/>
      <c r="AIC83" s="16"/>
      <c r="AID83" s="16"/>
      <c r="AIE83" s="16"/>
      <c r="AIF83" s="16"/>
      <c r="AIG83" s="16"/>
      <c r="AIH83" s="16"/>
      <c r="AII83" s="16"/>
      <c r="AIJ83" s="16"/>
      <c r="AIK83" s="16"/>
      <c r="AIL83" s="16"/>
      <c r="AIM83" s="16"/>
      <c r="AIN83" s="16"/>
      <c r="AIO83" s="16"/>
      <c r="AIP83" s="16"/>
      <c r="AIQ83" s="16"/>
      <c r="AIR83" s="16"/>
      <c r="AIS83" s="16"/>
      <c r="AIT83" s="16"/>
      <c r="AIU83" s="16"/>
      <c r="AIV83" s="16"/>
      <c r="AIW83" s="16"/>
      <c r="AIX83" s="16"/>
      <c r="AIY83" s="16"/>
      <c r="AIZ83" s="16"/>
      <c r="AJA83" s="16"/>
      <c r="AJB83" s="16"/>
      <c r="AJC83" s="16"/>
      <c r="AJD83" s="16"/>
      <c r="AJE83" s="16"/>
      <c r="AJF83" s="16"/>
      <c r="AJG83" s="16"/>
      <c r="AJH83" s="16"/>
      <c r="AJI83" s="16"/>
      <c r="AJJ83" s="16"/>
      <c r="AJK83" s="16"/>
      <c r="AJL83" s="16"/>
      <c r="AJM83" s="16"/>
      <c r="AJN83" s="16"/>
      <c r="AJO83" s="16"/>
      <c r="AJP83" s="16"/>
      <c r="AJQ83" s="16"/>
      <c r="AJR83" s="16"/>
      <c r="AJS83" s="16"/>
      <c r="AJT83" s="16"/>
      <c r="AJU83" s="16"/>
      <c r="AJV83" s="16"/>
      <c r="AJW83" s="16"/>
      <c r="AJX83" s="16"/>
      <c r="AJY83" s="16"/>
      <c r="AJZ83" s="16"/>
      <c r="AKA83" s="16"/>
      <c r="AKB83" s="16"/>
      <c r="AKC83" s="16"/>
      <c r="AKD83" s="16"/>
      <c r="AKE83" s="16"/>
      <c r="AKF83" s="16"/>
      <c r="AKG83" s="16"/>
      <c r="AKH83" s="16"/>
      <c r="AKI83" s="16"/>
      <c r="AKJ83" s="16"/>
      <c r="AKK83" s="16"/>
      <c r="AKL83" s="16"/>
      <c r="AKM83" s="16"/>
      <c r="AKN83" s="16"/>
      <c r="AKO83" s="16"/>
      <c r="AKP83" s="16"/>
      <c r="AKQ83" s="16"/>
      <c r="AKR83" s="16"/>
      <c r="AKS83" s="16"/>
      <c r="AKT83" s="16"/>
      <c r="AKU83" s="16"/>
      <c r="AKV83" s="16"/>
      <c r="AKW83" s="16"/>
      <c r="AKX83" s="16"/>
      <c r="AKY83" s="16"/>
      <c r="AKZ83" s="16"/>
      <c r="ALA83" s="16"/>
      <c r="ALB83" s="16"/>
      <c r="ALC83" s="16"/>
      <c r="ALD83" s="16"/>
      <c r="ALE83" s="16"/>
      <c r="ALF83" s="16"/>
      <c r="ALG83" s="16"/>
      <c r="ALH83" s="16"/>
      <c r="ALI83" s="16"/>
      <c r="ALJ83" s="16"/>
      <c r="ALK83" s="16"/>
      <c r="ALL83" s="16"/>
    </row>
    <row r="84" spans="1:1000" customFormat="1" ht="12.75" x14ac:dyDescent="0.2">
      <c r="A84" s="41" t="str">
        <f ca="1">IF(_xll.TM1RPTELLEV($H$75,$H84)=0,"Root",IF(OR(_xll.ELLEV($B$10,$H84)=0,_xll.TM1RPTELLEV($H$75,$H84)+1&gt;=VALUE($L$29)),"Base","Default"))</f>
        <v>Default</v>
      </c>
      <c r="B84" s="16"/>
      <c r="C84" s="16" t="str">
        <f ca="1">_xll.DBRW($G$16,$H84,C$38)</f>
        <v>-1</v>
      </c>
      <c r="D84" s="16">
        <f ca="1">_xll.DBRW($D$16,E$7,$H$33,$E$9,$H84,$D$11,$H$34,$D$38)</f>
        <v>0</v>
      </c>
      <c r="E84" s="25">
        <f ca="1">_xll.DBRW($E$16,E$7,$H$33,$E$9,$H84,$D$11,E$38,E$12,E$13)</f>
        <v>0</v>
      </c>
      <c r="F84" s="22"/>
      <c r="G84" s="44" t="str">
        <f ca="1">_xll.DBRW($G$16,$H84,G$13)&amp;IF(_xll.ELLEV($B$10,$H84)&lt;&gt;0,"",IF($D84&lt;&gt;0,"Annual",IF($E84&lt;&gt;0,"LID","")))</f>
        <v/>
      </c>
      <c r="H84" s="114" t="s">
        <v>196</v>
      </c>
      <c r="I84" s="46">
        <f ca="1">_xll.DBRW($B$17,I$7,$H$33,$D$9,$H84,$D$11,I$12,I$13)</f>
        <v>5634275.57231146</v>
      </c>
      <c r="J84" s="46">
        <f ca="1">_xll.DBRW($B$17,J$7,$H$33,$D$9,$H84,$D$11,J$12,J$13)</f>
        <v>5724826.261640368</v>
      </c>
      <c r="K84" s="46">
        <f ca="1">_xll.DBRW($B$17,K$7,$H$33,$D$9,$H84,$D$11,K$12,K$13)</f>
        <v>5867766.4740444664</v>
      </c>
      <c r="L84" s="46">
        <f ca="1">_xll.DBRW($B$17,L$7,$H$33,$D$9,$H84,$D$11,L$12,L$13)</f>
        <v>5865984.3703532172</v>
      </c>
      <c r="M84" s="46">
        <f ca="1">_xll.DBRW($B$17,M$7,$H$33,$D$9,$H84,$D$11,M$12,M$13)</f>
        <v>5911510.21301236</v>
      </c>
      <c r="N84" s="46">
        <f ca="1">_xll.DBRW($B$17,N$7,$H$33,$D$9,$H84,$D$11,N$12,N$13)</f>
        <v>5975350.4721663352</v>
      </c>
      <c r="O84" s="46">
        <f ca="1">_xll.DBRW($B$17,O$7,$H$33,$D$9,$H84,$D$11,O$12,O$13)</f>
        <v>6316585.9935923722</v>
      </c>
      <c r="P84" s="46">
        <f ca="1">_xll.DBRW($B$17,P$7,$H$33,$D$9,$H84,$D$11,P$12,P$13)</f>
        <v>6530253.8097246336</v>
      </c>
      <c r="Q84" s="46">
        <f ca="1">_xll.DBRW($B$17,Q$7,$H$33,$D$9,$H84,$D$11,Q$12,Q$13)</f>
        <v>6849616.2614398571</v>
      </c>
      <c r="R84" s="46">
        <f ca="1">_xll.DBRW($B$17,R$7,$H$33,$D$9,$H84,$D$11,R$12,R$13)</f>
        <v>6878848.6985342242</v>
      </c>
      <c r="S84" s="46">
        <f ca="1">_xll.DBRW($B$17,S$7,$H$33,$D$9,$H84,$D$11,S$12,S$13)</f>
        <v>7044155.9513130793</v>
      </c>
      <c r="T84" s="46">
        <f ca="1">_xll.DBRW($B$17,T$7,$H$33,$D$9,$H84,$D$11,T$12,T$13)</f>
        <v>7300256.3855122933</v>
      </c>
      <c r="U84" s="46">
        <f ca="1">_xll.DBRW($B$17,U$7,$H$33,$D$9,$H84,$D$11,U$12,U$13)</f>
        <v>7514491.7038476635</v>
      </c>
      <c r="V84" s="16"/>
      <c r="W84" s="46" t="str">
        <f ca="1">_xll.DBRW($B$17,W$7,$H$33,$D$9,$H84,$D$11,W$12,W$13)</f>
        <v>*KEY_ERR</v>
      </c>
      <c r="X84" s="99" t="e">
        <f ca="1">IF(W84=0,"",(#REF!/W84-1)*$C84)</f>
        <v>#REF!</v>
      </c>
      <c r="Y84" s="16"/>
      <c r="Z84" s="46" t="str">
        <f ca="1">_xll.DBRW($B$17,Z$7,$H$33,$D$9,$H84,$D$11,Z$12,Z$13)</f>
        <v>*KEY_ERR</v>
      </c>
      <c r="AA84" s="99" t="e">
        <f ca="1">IF(Z84=0,"",(#REF!/Z84-1)*$C84)</f>
        <v>#REF!</v>
      </c>
      <c r="AB84" s="16"/>
      <c r="AC84" s="109" t="str">
        <f ca="1">_xll.DBRW($B$17,AC$7,$H$33,$D$9,$H84,$D$11,AC$12,AC$13)</f>
        <v>*KEY_ERR</v>
      </c>
      <c r="AD84" s="109" t="str">
        <f ca="1">_xll.DBRW($B$17,AD$7,$H$33,$D$9,$H84,$D$11,AD$12,AD$13)</f>
        <v>*KEY_ERR</v>
      </c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  <c r="DB84" s="16"/>
      <c r="DC84" s="16"/>
      <c r="DD84" s="16"/>
      <c r="DE84" s="16"/>
      <c r="DF84" s="16"/>
      <c r="DG84" s="16"/>
      <c r="DH84" s="16"/>
      <c r="DI84" s="16"/>
      <c r="DJ84" s="16"/>
      <c r="DK84" s="16"/>
      <c r="DL84" s="16"/>
      <c r="DM84" s="16"/>
      <c r="DN84" s="16"/>
      <c r="DO84" s="16"/>
      <c r="DP84" s="16"/>
      <c r="DQ84" s="16"/>
      <c r="DR84" s="16"/>
      <c r="DS84" s="16"/>
      <c r="DT84" s="16"/>
      <c r="DU84" s="16"/>
      <c r="DV84" s="16"/>
      <c r="DW84" s="16"/>
      <c r="DX84" s="16"/>
      <c r="DY84" s="16"/>
      <c r="DZ84" s="16"/>
      <c r="EA84" s="16"/>
      <c r="EB84" s="16"/>
      <c r="EC84" s="16"/>
      <c r="ED84" s="16"/>
      <c r="EE84" s="16"/>
      <c r="EF84" s="16"/>
      <c r="EG84" s="16"/>
      <c r="EH84" s="16"/>
      <c r="EI84" s="16"/>
      <c r="EJ84" s="16"/>
      <c r="EK84" s="16"/>
      <c r="EL84" s="16"/>
      <c r="EM84" s="16"/>
      <c r="EN84" s="16"/>
      <c r="EO84" s="16"/>
      <c r="EP84" s="16"/>
      <c r="EQ84" s="16"/>
      <c r="ER84" s="16"/>
      <c r="ES84" s="16"/>
      <c r="ET84" s="16"/>
      <c r="EU84" s="16"/>
      <c r="EV84" s="16"/>
      <c r="EW84" s="16"/>
      <c r="EX84" s="16"/>
      <c r="EY84" s="16"/>
      <c r="EZ84" s="16"/>
      <c r="FA84" s="16"/>
      <c r="FB84" s="16"/>
      <c r="FC84" s="16"/>
      <c r="FD84" s="16"/>
      <c r="FE84" s="16"/>
      <c r="FF84" s="16"/>
      <c r="FG84" s="16"/>
      <c r="FH84" s="16"/>
      <c r="FI84" s="16"/>
      <c r="FJ84" s="16"/>
      <c r="FK84" s="16"/>
      <c r="FL84" s="16"/>
      <c r="FM84" s="16"/>
      <c r="FN84" s="16"/>
      <c r="FO84" s="16"/>
      <c r="FP84" s="16"/>
      <c r="FQ84" s="16"/>
      <c r="FR84" s="16"/>
      <c r="FS84" s="16"/>
      <c r="FT84" s="16"/>
      <c r="FU84" s="16"/>
      <c r="FV84" s="16"/>
      <c r="FW84" s="16"/>
      <c r="FX84" s="16"/>
      <c r="FY84" s="16"/>
      <c r="FZ84" s="16"/>
      <c r="GA84" s="16"/>
      <c r="GB84" s="16"/>
      <c r="GC84" s="16"/>
      <c r="GD84" s="16"/>
      <c r="GE84" s="16"/>
      <c r="GF84" s="16"/>
      <c r="GG84" s="16"/>
      <c r="GH84" s="16"/>
      <c r="GI84" s="16"/>
      <c r="GJ84" s="16"/>
      <c r="GK84" s="16"/>
      <c r="GL84" s="16"/>
      <c r="GM84" s="16"/>
      <c r="GN84" s="16"/>
      <c r="GO84" s="16"/>
      <c r="GP84" s="16"/>
      <c r="GQ84" s="16"/>
      <c r="GR84" s="16"/>
      <c r="GS84" s="16"/>
      <c r="GT84" s="16"/>
      <c r="GU84" s="16"/>
      <c r="GV84" s="16"/>
      <c r="GW84" s="16"/>
      <c r="GX84" s="16"/>
      <c r="GY84" s="16"/>
      <c r="GZ84" s="16"/>
      <c r="HA84" s="16"/>
      <c r="HB84" s="16"/>
      <c r="HC84" s="16"/>
      <c r="HD84" s="16"/>
      <c r="HE84" s="16"/>
      <c r="HF84" s="16"/>
      <c r="HG84" s="16"/>
      <c r="HH84" s="16"/>
      <c r="HI84" s="16"/>
      <c r="HJ84" s="16"/>
      <c r="HK84" s="16"/>
      <c r="HL84" s="16"/>
      <c r="HM84" s="16"/>
      <c r="HN84" s="16"/>
      <c r="HO84" s="16"/>
      <c r="HP84" s="16"/>
      <c r="HQ84" s="16"/>
      <c r="HR84" s="16"/>
      <c r="HS84" s="16"/>
      <c r="HT84" s="16"/>
      <c r="HU84" s="16"/>
      <c r="HV84" s="16"/>
      <c r="HW84" s="16"/>
      <c r="HX84" s="16"/>
      <c r="HY84" s="16"/>
      <c r="HZ84" s="16"/>
      <c r="IA84" s="16"/>
      <c r="IB84" s="16"/>
      <c r="IC84" s="16"/>
      <c r="ID84" s="16"/>
      <c r="IE84" s="16"/>
      <c r="IF84" s="16"/>
      <c r="IG84" s="16"/>
      <c r="IH84" s="16"/>
      <c r="II84" s="16"/>
      <c r="IJ84" s="16"/>
      <c r="IK84" s="16"/>
      <c r="IL84" s="16"/>
      <c r="IM84" s="16"/>
      <c r="IN84" s="16"/>
      <c r="IO84" s="16"/>
      <c r="IP84" s="16"/>
      <c r="IQ84" s="16"/>
      <c r="IR84" s="16"/>
      <c r="IS84" s="16"/>
      <c r="IT84" s="16"/>
      <c r="IU84" s="16"/>
      <c r="IV84" s="16"/>
      <c r="IW84" s="16"/>
      <c r="IX84" s="16"/>
      <c r="IY84" s="16"/>
      <c r="IZ84" s="16"/>
      <c r="JA84" s="16"/>
      <c r="JB84" s="16"/>
      <c r="JC84" s="16"/>
      <c r="JD84" s="16"/>
      <c r="JE84" s="16"/>
      <c r="JF84" s="16"/>
      <c r="JG84" s="16"/>
      <c r="JH84" s="16"/>
      <c r="JI84" s="16"/>
      <c r="JJ84" s="16"/>
      <c r="JK84" s="16"/>
      <c r="JL84" s="16"/>
      <c r="JM84" s="16"/>
      <c r="JN84" s="16"/>
      <c r="JO84" s="16"/>
      <c r="JP84" s="16"/>
      <c r="JQ84" s="16"/>
      <c r="JR84" s="16"/>
      <c r="JS84" s="16"/>
      <c r="JT84" s="16"/>
      <c r="JU84" s="16"/>
      <c r="JV84" s="16"/>
      <c r="JW84" s="16"/>
      <c r="JX84" s="16"/>
      <c r="JY84" s="16"/>
      <c r="JZ84" s="16"/>
      <c r="KA84" s="16"/>
      <c r="KB84" s="16"/>
      <c r="KC84" s="16"/>
      <c r="KD84" s="16"/>
      <c r="KE84" s="16"/>
      <c r="KF84" s="16"/>
      <c r="KG84" s="16"/>
      <c r="KH84" s="16"/>
      <c r="KI84" s="16"/>
      <c r="KJ84" s="16"/>
      <c r="KK84" s="16"/>
      <c r="KL84" s="16"/>
      <c r="KM84" s="16"/>
      <c r="KN84" s="16"/>
      <c r="KO84" s="16"/>
      <c r="KP84" s="16"/>
      <c r="KQ84" s="16"/>
      <c r="KR84" s="16"/>
      <c r="KS84" s="16"/>
      <c r="KT84" s="16"/>
      <c r="KU84" s="16"/>
      <c r="KV84" s="16"/>
      <c r="KW84" s="16"/>
      <c r="KX84" s="16"/>
      <c r="KY84" s="16"/>
      <c r="KZ84" s="16"/>
      <c r="LA84" s="16"/>
      <c r="LB84" s="16"/>
      <c r="LC84" s="16"/>
      <c r="LD84" s="16"/>
      <c r="LE84" s="16"/>
      <c r="LF84" s="16"/>
      <c r="LG84" s="16"/>
      <c r="LH84" s="16"/>
      <c r="LI84" s="16"/>
      <c r="LJ84" s="16"/>
      <c r="LK84" s="16"/>
      <c r="LL84" s="16"/>
      <c r="LM84" s="16"/>
      <c r="LN84" s="16"/>
      <c r="LO84" s="16"/>
      <c r="LP84" s="16"/>
      <c r="LQ84" s="16"/>
      <c r="LR84" s="16"/>
      <c r="LS84" s="16"/>
      <c r="LT84" s="16"/>
      <c r="LU84" s="16"/>
      <c r="LV84" s="16"/>
      <c r="LW84" s="16"/>
      <c r="LX84" s="16"/>
      <c r="LY84" s="16"/>
      <c r="LZ84" s="16"/>
      <c r="MA84" s="16"/>
      <c r="MB84" s="16"/>
      <c r="MC84" s="16"/>
      <c r="MD84" s="16"/>
      <c r="ME84" s="16"/>
      <c r="MF84" s="16"/>
      <c r="MG84" s="16"/>
      <c r="MH84" s="16"/>
      <c r="MI84" s="16"/>
      <c r="MJ84" s="16"/>
      <c r="MK84" s="16"/>
      <c r="ML84" s="16"/>
      <c r="MM84" s="16"/>
      <c r="MN84" s="16"/>
      <c r="MO84" s="16"/>
      <c r="MP84" s="16"/>
      <c r="MQ84" s="16"/>
      <c r="MR84" s="16"/>
      <c r="MS84" s="16"/>
      <c r="MT84" s="16"/>
      <c r="MU84" s="16"/>
      <c r="MV84" s="16"/>
      <c r="MW84" s="16"/>
      <c r="MX84" s="16"/>
      <c r="MY84" s="16"/>
      <c r="MZ84" s="16"/>
      <c r="NA84" s="16"/>
      <c r="NB84" s="16"/>
      <c r="NC84" s="16"/>
      <c r="ND84" s="16"/>
      <c r="NE84" s="16"/>
      <c r="NF84" s="16"/>
      <c r="NG84" s="16"/>
      <c r="NH84" s="16"/>
      <c r="NI84" s="16"/>
      <c r="NJ84" s="16"/>
      <c r="NK84" s="16"/>
      <c r="NL84" s="16"/>
      <c r="NM84" s="16"/>
      <c r="NN84" s="16"/>
      <c r="NO84" s="16"/>
      <c r="NP84" s="16"/>
      <c r="NQ84" s="16"/>
      <c r="NR84" s="16"/>
      <c r="NS84" s="16"/>
      <c r="NT84" s="16"/>
      <c r="NU84" s="16"/>
      <c r="NV84" s="16"/>
      <c r="NW84" s="16"/>
      <c r="NX84" s="16"/>
      <c r="NY84" s="16"/>
      <c r="NZ84" s="16"/>
      <c r="OA84" s="16"/>
      <c r="OB84" s="16"/>
      <c r="OC84" s="16"/>
      <c r="OD84" s="16"/>
      <c r="OE84" s="16"/>
      <c r="OF84" s="16"/>
      <c r="OG84" s="16"/>
      <c r="OH84" s="16"/>
      <c r="OI84" s="16"/>
      <c r="OJ84" s="16"/>
      <c r="OK84" s="16"/>
      <c r="OL84" s="16"/>
      <c r="OM84" s="16"/>
      <c r="ON84" s="16"/>
      <c r="OO84" s="16"/>
      <c r="OP84" s="16"/>
      <c r="OQ84" s="16"/>
      <c r="OR84" s="16"/>
      <c r="OS84" s="16"/>
      <c r="OT84" s="16"/>
      <c r="OU84" s="16"/>
      <c r="OV84" s="16"/>
      <c r="OW84" s="16"/>
      <c r="OX84" s="16"/>
      <c r="OY84" s="16"/>
      <c r="OZ84" s="16"/>
      <c r="PA84" s="16"/>
      <c r="PB84" s="16"/>
      <c r="PC84" s="16"/>
      <c r="PD84" s="16"/>
      <c r="PE84" s="16"/>
      <c r="PF84" s="16"/>
      <c r="PG84" s="16"/>
      <c r="PH84" s="16"/>
      <c r="PI84" s="16"/>
      <c r="PJ84" s="16"/>
      <c r="PK84" s="16"/>
      <c r="PL84" s="16"/>
      <c r="PM84" s="16"/>
      <c r="PN84" s="16"/>
      <c r="PO84" s="16"/>
      <c r="PP84" s="16"/>
      <c r="PQ84" s="16"/>
      <c r="PR84" s="16"/>
      <c r="PS84" s="16"/>
      <c r="PT84" s="16"/>
      <c r="PU84" s="16"/>
      <c r="PV84" s="16"/>
      <c r="PW84" s="16"/>
      <c r="PX84" s="16"/>
      <c r="PY84" s="16"/>
      <c r="PZ84" s="16"/>
      <c r="QA84" s="16"/>
      <c r="QB84" s="16"/>
      <c r="QC84" s="16"/>
      <c r="QD84" s="16"/>
      <c r="QE84" s="16"/>
      <c r="QF84" s="16"/>
      <c r="QG84" s="16"/>
      <c r="QH84" s="16"/>
      <c r="QI84" s="16"/>
      <c r="QJ84" s="16"/>
      <c r="QK84" s="16"/>
      <c r="QL84" s="16"/>
      <c r="QM84" s="16"/>
      <c r="QN84" s="16"/>
      <c r="QO84" s="16"/>
      <c r="QP84" s="16"/>
      <c r="QQ84" s="16"/>
      <c r="QR84" s="16"/>
      <c r="QS84" s="16"/>
      <c r="QT84" s="16"/>
      <c r="QU84" s="16"/>
      <c r="QV84" s="16"/>
      <c r="QW84" s="16"/>
      <c r="QX84" s="16"/>
      <c r="QY84" s="16"/>
      <c r="QZ84" s="16"/>
      <c r="RA84" s="16"/>
      <c r="RB84" s="16"/>
      <c r="RC84" s="16"/>
      <c r="RD84" s="16"/>
      <c r="RE84" s="16"/>
      <c r="RF84" s="16"/>
      <c r="RG84" s="16"/>
      <c r="RH84" s="16"/>
      <c r="RI84" s="16"/>
      <c r="RJ84" s="16"/>
      <c r="RK84" s="16"/>
      <c r="RL84" s="16"/>
      <c r="RM84" s="16"/>
      <c r="RN84" s="16"/>
      <c r="RO84" s="16"/>
      <c r="RP84" s="16"/>
      <c r="RQ84" s="16"/>
      <c r="RR84" s="16"/>
      <c r="RS84" s="16"/>
      <c r="RT84" s="16"/>
      <c r="RU84" s="16"/>
      <c r="RV84" s="16"/>
      <c r="RW84" s="16"/>
      <c r="RX84" s="16"/>
      <c r="RY84" s="16"/>
      <c r="RZ84" s="16"/>
      <c r="SA84" s="16"/>
      <c r="SB84" s="16"/>
      <c r="SC84" s="16"/>
      <c r="SD84" s="16"/>
      <c r="SE84" s="16"/>
      <c r="SF84" s="16"/>
      <c r="SG84" s="16"/>
      <c r="SH84" s="16"/>
      <c r="SI84" s="16"/>
      <c r="SJ84" s="16"/>
      <c r="SK84" s="16"/>
      <c r="SL84" s="16"/>
      <c r="SM84" s="16"/>
      <c r="SN84" s="16"/>
      <c r="SO84" s="16"/>
      <c r="SP84" s="16"/>
      <c r="SQ84" s="16"/>
      <c r="SR84" s="16"/>
      <c r="SS84" s="16"/>
      <c r="ST84" s="16"/>
      <c r="SU84" s="16"/>
      <c r="SV84" s="16"/>
      <c r="SW84" s="16"/>
      <c r="SX84" s="16"/>
      <c r="SY84" s="16"/>
      <c r="SZ84" s="16"/>
      <c r="TA84" s="16"/>
      <c r="TB84" s="16"/>
      <c r="TC84" s="16"/>
      <c r="TD84" s="16"/>
      <c r="TE84" s="16"/>
      <c r="TF84" s="16"/>
      <c r="TG84" s="16"/>
      <c r="TH84" s="16"/>
      <c r="TI84" s="16"/>
      <c r="TJ84" s="16"/>
      <c r="TK84" s="16"/>
      <c r="TL84" s="16"/>
      <c r="TM84" s="16"/>
      <c r="TN84" s="16"/>
      <c r="TO84" s="16"/>
      <c r="TP84" s="16"/>
      <c r="TQ84" s="16"/>
      <c r="TR84" s="16"/>
      <c r="TS84" s="16"/>
      <c r="TT84" s="16"/>
      <c r="TU84" s="16"/>
      <c r="TV84" s="16"/>
      <c r="TW84" s="16"/>
      <c r="TX84" s="16"/>
      <c r="TY84" s="16"/>
      <c r="TZ84" s="16"/>
      <c r="UA84" s="16"/>
      <c r="UB84" s="16"/>
      <c r="UC84" s="16"/>
      <c r="UD84" s="16"/>
      <c r="UE84" s="16"/>
      <c r="UF84" s="16"/>
      <c r="UG84" s="16"/>
      <c r="UH84" s="16"/>
      <c r="UI84" s="16"/>
      <c r="UJ84" s="16"/>
      <c r="UK84" s="16"/>
      <c r="UL84" s="16"/>
      <c r="UM84" s="16"/>
      <c r="UN84" s="16"/>
      <c r="UO84" s="16"/>
      <c r="UP84" s="16"/>
      <c r="UQ84" s="16"/>
      <c r="UR84" s="16"/>
      <c r="US84" s="16"/>
      <c r="UT84" s="16"/>
      <c r="UU84" s="16"/>
      <c r="UV84" s="16"/>
      <c r="UW84" s="16"/>
      <c r="UX84" s="16"/>
      <c r="UY84" s="16"/>
      <c r="UZ84" s="16"/>
      <c r="VA84" s="16"/>
      <c r="VB84" s="16"/>
      <c r="VC84" s="16"/>
      <c r="VD84" s="16"/>
      <c r="VE84" s="16"/>
      <c r="VF84" s="16"/>
      <c r="VG84" s="16"/>
      <c r="VH84" s="16"/>
      <c r="VI84" s="16"/>
      <c r="VJ84" s="16"/>
      <c r="VK84" s="16"/>
      <c r="VL84" s="16"/>
      <c r="VM84" s="16"/>
      <c r="VN84" s="16"/>
      <c r="VO84" s="16"/>
      <c r="VP84" s="16"/>
      <c r="VQ84" s="16"/>
      <c r="VR84" s="16"/>
      <c r="VS84" s="16"/>
      <c r="VT84" s="16"/>
      <c r="VU84" s="16"/>
      <c r="VV84" s="16"/>
      <c r="VW84" s="16"/>
      <c r="VX84" s="16"/>
      <c r="VY84" s="16"/>
      <c r="VZ84" s="16"/>
      <c r="WA84" s="16"/>
      <c r="WB84" s="16"/>
      <c r="WC84" s="16"/>
      <c r="WD84" s="16"/>
      <c r="WE84" s="16"/>
      <c r="WF84" s="16"/>
      <c r="WG84" s="16"/>
      <c r="WH84" s="16"/>
      <c r="WI84" s="16"/>
      <c r="WJ84" s="16"/>
      <c r="WK84" s="16"/>
      <c r="WL84" s="16"/>
      <c r="WM84" s="16"/>
      <c r="WN84" s="16"/>
      <c r="WO84" s="16"/>
      <c r="WP84" s="16"/>
      <c r="WQ84" s="16"/>
      <c r="WR84" s="16"/>
      <c r="WS84" s="16"/>
      <c r="WT84" s="16"/>
      <c r="WU84" s="16"/>
      <c r="WV84" s="16"/>
      <c r="WW84" s="16"/>
      <c r="WX84" s="16"/>
      <c r="WY84" s="16"/>
      <c r="WZ84" s="16"/>
      <c r="XA84" s="16"/>
      <c r="XB84" s="16"/>
      <c r="XC84" s="16"/>
      <c r="XD84" s="16"/>
      <c r="XE84" s="16"/>
      <c r="XF84" s="16"/>
      <c r="XG84" s="16"/>
      <c r="XH84" s="16"/>
      <c r="XI84" s="16"/>
      <c r="XJ84" s="16"/>
      <c r="XK84" s="16"/>
      <c r="XL84" s="16"/>
      <c r="XM84" s="16"/>
      <c r="XN84" s="16"/>
      <c r="XO84" s="16"/>
      <c r="XP84" s="16"/>
      <c r="XQ84" s="16"/>
      <c r="XR84" s="16"/>
      <c r="XS84" s="16"/>
      <c r="XT84" s="16"/>
      <c r="XU84" s="16"/>
      <c r="XV84" s="16"/>
      <c r="XW84" s="16"/>
      <c r="XX84" s="16"/>
      <c r="XY84" s="16"/>
      <c r="XZ84" s="16"/>
      <c r="YA84" s="16"/>
      <c r="YB84" s="16"/>
      <c r="YC84" s="16"/>
      <c r="YD84" s="16"/>
      <c r="YE84" s="16"/>
      <c r="YF84" s="16"/>
      <c r="YG84" s="16"/>
      <c r="YH84" s="16"/>
      <c r="YI84" s="16"/>
      <c r="YJ84" s="16"/>
      <c r="YK84" s="16"/>
      <c r="YL84" s="16"/>
      <c r="YM84" s="16"/>
      <c r="YN84" s="16"/>
      <c r="YO84" s="16"/>
      <c r="YP84" s="16"/>
      <c r="YQ84" s="16"/>
      <c r="YR84" s="16"/>
      <c r="YS84" s="16"/>
      <c r="YT84" s="16"/>
      <c r="YU84" s="16"/>
      <c r="YV84" s="16"/>
      <c r="YW84" s="16"/>
      <c r="YX84" s="16"/>
      <c r="YY84" s="16"/>
      <c r="YZ84" s="16"/>
      <c r="ZA84" s="16"/>
      <c r="ZB84" s="16"/>
      <c r="ZC84" s="16"/>
      <c r="ZD84" s="16"/>
      <c r="ZE84" s="16"/>
      <c r="ZF84" s="16"/>
      <c r="ZG84" s="16"/>
      <c r="ZH84" s="16"/>
      <c r="ZI84" s="16"/>
      <c r="ZJ84" s="16"/>
      <c r="ZK84" s="16"/>
      <c r="ZL84" s="16"/>
      <c r="ZM84" s="16"/>
      <c r="ZN84" s="16"/>
      <c r="ZO84" s="16"/>
      <c r="ZP84" s="16"/>
      <c r="ZQ84" s="16"/>
      <c r="ZR84" s="16"/>
      <c r="ZS84" s="16"/>
      <c r="ZT84" s="16"/>
      <c r="ZU84" s="16"/>
      <c r="ZV84" s="16"/>
      <c r="ZW84" s="16"/>
      <c r="ZX84" s="16"/>
      <c r="ZY84" s="16"/>
      <c r="ZZ84" s="16"/>
      <c r="AAA84" s="16"/>
      <c r="AAB84" s="16"/>
      <c r="AAC84" s="16"/>
      <c r="AAD84" s="16"/>
      <c r="AAE84" s="16"/>
      <c r="AAF84" s="16"/>
      <c r="AAG84" s="16"/>
      <c r="AAH84" s="16"/>
      <c r="AAI84" s="16"/>
      <c r="AAJ84" s="16"/>
      <c r="AAK84" s="16"/>
      <c r="AAL84" s="16"/>
      <c r="AAM84" s="16"/>
      <c r="AAN84" s="16"/>
      <c r="AAO84" s="16"/>
      <c r="AAP84" s="16"/>
      <c r="AAQ84" s="16"/>
      <c r="AAR84" s="16"/>
      <c r="AAS84" s="16"/>
      <c r="AAT84" s="16"/>
      <c r="AAU84" s="16"/>
      <c r="AAV84" s="16"/>
      <c r="AAW84" s="16"/>
      <c r="AAX84" s="16"/>
      <c r="AAY84" s="16"/>
      <c r="AAZ84" s="16"/>
      <c r="ABA84" s="16"/>
      <c r="ABB84" s="16"/>
      <c r="ABC84" s="16"/>
      <c r="ABD84" s="16"/>
      <c r="ABE84" s="16"/>
      <c r="ABF84" s="16"/>
      <c r="ABG84" s="16"/>
      <c r="ABH84" s="16"/>
      <c r="ABI84" s="16"/>
      <c r="ABJ84" s="16"/>
      <c r="ABK84" s="16"/>
      <c r="ABL84" s="16"/>
      <c r="ABM84" s="16"/>
      <c r="ABN84" s="16"/>
      <c r="ABO84" s="16"/>
      <c r="ABP84" s="16"/>
      <c r="ABQ84" s="16"/>
      <c r="ABR84" s="16"/>
      <c r="ABS84" s="16"/>
      <c r="ABT84" s="16"/>
      <c r="ABU84" s="16"/>
      <c r="ABV84" s="16"/>
      <c r="ABW84" s="16"/>
      <c r="ABX84" s="16"/>
      <c r="ABY84" s="16"/>
      <c r="ABZ84" s="16"/>
      <c r="ACA84" s="16"/>
      <c r="ACB84" s="16"/>
      <c r="ACC84" s="16"/>
      <c r="ACD84" s="16"/>
      <c r="ACE84" s="16"/>
      <c r="ACF84" s="16"/>
      <c r="ACG84" s="16"/>
      <c r="ACH84" s="16"/>
      <c r="ACI84" s="16"/>
      <c r="ACJ84" s="16"/>
      <c r="ACK84" s="16"/>
      <c r="ACL84" s="16"/>
      <c r="ACM84" s="16"/>
      <c r="ACN84" s="16"/>
      <c r="ACO84" s="16"/>
      <c r="ACP84" s="16"/>
      <c r="ACQ84" s="16"/>
      <c r="ACR84" s="16"/>
      <c r="ACS84" s="16"/>
      <c r="ACT84" s="16"/>
      <c r="ACU84" s="16"/>
      <c r="ACV84" s="16"/>
      <c r="ACW84" s="16"/>
      <c r="ACX84" s="16"/>
      <c r="ACY84" s="16"/>
      <c r="ACZ84" s="16"/>
      <c r="ADA84" s="16"/>
      <c r="ADB84" s="16"/>
      <c r="ADC84" s="16"/>
      <c r="ADD84" s="16"/>
      <c r="ADE84" s="16"/>
      <c r="ADF84" s="16"/>
      <c r="ADG84" s="16"/>
      <c r="ADH84" s="16"/>
      <c r="ADI84" s="16"/>
      <c r="ADJ84" s="16"/>
      <c r="ADK84" s="16"/>
      <c r="ADL84" s="16"/>
      <c r="ADM84" s="16"/>
      <c r="ADN84" s="16"/>
      <c r="ADO84" s="16"/>
      <c r="ADP84" s="16"/>
      <c r="ADQ84" s="16"/>
      <c r="ADR84" s="16"/>
      <c r="ADS84" s="16"/>
      <c r="ADT84" s="16"/>
      <c r="ADU84" s="16"/>
      <c r="ADV84" s="16"/>
      <c r="ADW84" s="16"/>
      <c r="ADX84" s="16"/>
      <c r="ADY84" s="16"/>
      <c r="ADZ84" s="16"/>
      <c r="AEA84" s="16"/>
      <c r="AEB84" s="16"/>
      <c r="AEC84" s="16"/>
      <c r="AED84" s="16"/>
      <c r="AEE84" s="16"/>
      <c r="AEF84" s="16"/>
      <c r="AEG84" s="16"/>
      <c r="AEH84" s="16"/>
      <c r="AEI84" s="16"/>
      <c r="AEJ84" s="16"/>
      <c r="AEK84" s="16"/>
      <c r="AEL84" s="16"/>
      <c r="AEM84" s="16"/>
      <c r="AEN84" s="16"/>
      <c r="AEO84" s="16"/>
      <c r="AEP84" s="16"/>
      <c r="AEQ84" s="16"/>
      <c r="AER84" s="16"/>
      <c r="AES84" s="16"/>
      <c r="AET84" s="16"/>
      <c r="AEU84" s="16"/>
      <c r="AEV84" s="16"/>
      <c r="AEW84" s="16"/>
      <c r="AEX84" s="16"/>
      <c r="AEY84" s="16"/>
      <c r="AEZ84" s="16"/>
      <c r="AFA84" s="16"/>
      <c r="AFB84" s="16"/>
      <c r="AFC84" s="16"/>
      <c r="AFD84" s="16"/>
      <c r="AFE84" s="16"/>
      <c r="AFF84" s="16"/>
      <c r="AFG84" s="16"/>
      <c r="AFH84" s="16"/>
      <c r="AFI84" s="16"/>
      <c r="AFJ84" s="16"/>
      <c r="AFK84" s="16"/>
      <c r="AFL84" s="16"/>
      <c r="AFM84" s="16"/>
      <c r="AFN84" s="16"/>
      <c r="AFO84" s="16"/>
      <c r="AFP84" s="16"/>
      <c r="AFQ84" s="16"/>
      <c r="AFR84" s="16"/>
      <c r="AFS84" s="16"/>
      <c r="AFT84" s="16"/>
      <c r="AFU84" s="16"/>
      <c r="AFV84" s="16"/>
      <c r="AFW84" s="16"/>
      <c r="AFX84" s="16"/>
      <c r="AFY84" s="16"/>
      <c r="AFZ84" s="16"/>
      <c r="AGA84" s="16"/>
      <c r="AGB84" s="16"/>
      <c r="AGC84" s="16"/>
      <c r="AGD84" s="16"/>
      <c r="AGE84" s="16"/>
      <c r="AGF84" s="16"/>
      <c r="AGG84" s="16"/>
      <c r="AGH84" s="16"/>
      <c r="AGI84" s="16"/>
      <c r="AGJ84" s="16"/>
      <c r="AGK84" s="16"/>
      <c r="AGL84" s="16"/>
      <c r="AGM84" s="16"/>
      <c r="AGN84" s="16"/>
      <c r="AGO84" s="16"/>
      <c r="AGP84" s="16"/>
      <c r="AGQ84" s="16"/>
      <c r="AGR84" s="16"/>
      <c r="AGS84" s="16"/>
      <c r="AGT84" s="16"/>
      <c r="AGU84" s="16"/>
      <c r="AGV84" s="16"/>
      <c r="AGW84" s="16"/>
      <c r="AGX84" s="16"/>
      <c r="AGY84" s="16"/>
      <c r="AGZ84" s="16"/>
      <c r="AHA84" s="16"/>
      <c r="AHB84" s="16"/>
      <c r="AHC84" s="16"/>
      <c r="AHD84" s="16"/>
      <c r="AHE84" s="16"/>
      <c r="AHF84" s="16"/>
      <c r="AHG84" s="16"/>
      <c r="AHH84" s="16"/>
      <c r="AHI84" s="16"/>
      <c r="AHJ84" s="16"/>
      <c r="AHK84" s="16"/>
      <c r="AHL84" s="16"/>
      <c r="AHM84" s="16"/>
      <c r="AHN84" s="16"/>
      <c r="AHO84" s="16"/>
      <c r="AHP84" s="16"/>
      <c r="AHQ84" s="16"/>
      <c r="AHR84" s="16"/>
      <c r="AHS84" s="16"/>
      <c r="AHT84" s="16"/>
      <c r="AHU84" s="16"/>
      <c r="AHV84" s="16"/>
      <c r="AHW84" s="16"/>
      <c r="AHX84" s="16"/>
      <c r="AHY84" s="16"/>
      <c r="AHZ84" s="16"/>
      <c r="AIA84" s="16"/>
      <c r="AIB84" s="16"/>
      <c r="AIC84" s="16"/>
      <c r="AID84" s="16"/>
      <c r="AIE84" s="16"/>
      <c r="AIF84" s="16"/>
      <c r="AIG84" s="16"/>
      <c r="AIH84" s="16"/>
      <c r="AII84" s="16"/>
      <c r="AIJ84" s="16"/>
      <c r="AIK84" s="16"/>
      <c r="AIL84" s="16"/>
      <c r="AIM84" s="16"/>
      <c r="AIN84" s="16"/>
      <c r="AIO84" s="16"/>
      <c r="AIP84" s="16"/>
      <c r="AIQ84" s="16"/>
      <c r="AIR84" s="16"/>
      <c r="AIS84" s="16"/>
      <c r="AIT84" s="16"/>
      <c r="AIU84" s="16"/>
      <c r="AIV84" s="16"/>
      <c r="AIW84" s="16"/>
      <c r="AIX84" s="16"/>
      <c r="AIY84" s="16"/>
      <c r="AIZ84" s="16"/>
      <c r="AJA84" s="16"/>
      <c r="AJB84" s="16"/>
      <c r="AJC84" s="16"/>
      <c r="AJD84" s="16"/>
      <c r="AJE84" s="16"/>
      <c r="AJF84" s="16"/>
      <c r="AJG84" s="16"/>
      <c r="AJH84" s="16"/>
      <c r="AJI84" s="16"/>
      <c r="AJJ84" s="16"/>
      <c r="AJK84" s="16"/>
      <c r="AJL84" s="16"/>
      <c r="AJM84" s="16"/>
      <c r="AJN84" s="16"/>
      <c r="AJO84" s="16"/>
      <c r="AJP84" s="16"/>
      <c r="AJQ84" s="16"/>
      <c r="AJR84" s="16"/>
      <c r="AJS84" s="16"/>
      <c r="AJT84" s="16"/>
      <c r="AJU84" s="16"/>
      <c r="AJV84" s="16"/>
      <c r="AJW84" s="16"/>
      <c r="AJX84" s="16"/>
      <c r="AJY84" s="16"/>
      <c r="AJZ84" s="16"/>
      <c r="AKA84" s="16"/>
      <c r="AKB84" s="16"/>
      <c r="AKC84" s="16"/>
      <c r="AKD84" s="16"/>
      <c r="AKE84" s="16"/>
      <c r="AKF84" s="16"/>
      <c r="AKG84" s="16"/>
      <c r="AKH84" s="16"/>
      <c r="AKI84" s="16"/>
      <c r="AKJ84" s="16"/>
      <c r="AKK84" s="16"/>
      <c r="AKL84" s="16"/>
      <c r="AKM84" s="16"/>
      <c r="AKN84" s="16"/>
      <c r="AKO84" s="16"/>
      <c r="AKP84" s="16"/>
      <c r="AKQ84" s="16"/>
      <c r="AKR84" s="16"/>
      <c r="AKS84" s="16"/>
      <c r="AKT84" s="16"/>
      <c r="AKU84" s="16"/>
      <c r="AKV84" s="16"/>
      <c r="AKW84" s="16"/>
      <c r="AKX84" s="16"/>
      <c r="AKY84" s="16"/>
      <c r="AKZ84" s="16"/>
      <c r="ALA84" s="16"/>
      <c r="ALB84" s="16"/>
      <c r="ALC84" s="16"/>
      <c r="ALD84" s="16"/>
      <c r="ALE84" s="16"/>
      <c r="ALF84" s="16"/>
      <c r="ALG84" s="16"/>
      <c r="ALH84" s="16"/>
      <c r="ALI84" s="16"/>
      <c r="ALJ84" s="16"/>
      <c r="ALK84" s="16"/>
      <c r="ALL84" s="16"/>
    </row>
    <row r="85" spans="1:1000" customFormat="1" ht="12.75" x14ac:dyDescent="0.2">
      <c r="A85" s="41" t="str">
        <f ca="1">IF(_xll.TM1RPTELLEV($H$75,$H85)=0,"Root",IF(OR(_xll.ELLEV($B$10,$H85)=0,_xll.TM1RPTELLEV($H$75,$H85)+1&gt;=VALUE($L$29)),"Base","Default"))</f>
        <v>Base</v>
      </c>
      <c r="B85" s="16"/>
      <c r="C85" s="16" t="str">
        <f ca="1">_xll.DBRW($G$16,$H85,C$38)</f>
        <v>-1</v>
      </c>
      <c r="D85" s="16">
        <f ca="1">_xll.DBRW($D$16,E$7,$H$33,$E$9,$H85,$D$11,$H$34,$D$38)</f>
        <v>0</v>
      </c>
      <c r="E85" s="25">
        <f ca="1">_xll.DBRW($E$16,E$7,$H$33,$E$9,$H85,$D$11,E$38,E$12,E$13)</f>
        <v>0</v>
      </c>
      <c r="F85" s="22"/>
      <c r="G85" s="89" t="str">
        <f ca="1">_xll.DBRW($G$16,$H85,G$13)&amp;IF(_xll.ELLEV($B$10,$H85)&lt;&gt;0,"",IF($D85&lt;&gt;0,"Annual",IF($E85&lt;&gt;0,"LID","")))</f>
        <v/>
      </c>
      <c r="H85" s="94" t="s">
        <v>197</v>
      </c>
      <c r="I85" s="91">
        <f ca="1">_xll.DBRW($B$17,I$7,$H$33,$D$9,$H85,$D$11,I$12,I$13)</f>
        <v>504858.98313097371</v>
      </c>
      <c r="J85" s="91">
        <f ca="1">_xll.DBRW($B$17,J$7,$H$33,$D$9,$H85,$D$11,J$12,J$13)</f>
        <v>513335.68564554327</v>
      </c>
      <c r="K85" s="91">
        <f ca="1">_xll.DBRW($B$17,K$7,$H$33,$D$9,$H85,$D$11,K$12,K$13)</f>
        <v>527258.94137201784</v>
      </c>
      <c r="L85" s="91">
        <f ca="1">_xll.DBRW($B$17,L$7,$H$33,$D$9,$H85,$D$11,L$12,L$13)</f>
        <v>527594.37472528557</v>
      </c>
      <c r="M85" s="91">
        <f ca="1">_xll.DBRW($B$17,M$7,$H$33,$D$9,$H85,$D$11,M$12,M$13)</f>
        <v>530278.04307232972</v>
      </c>
      <c r="N85" s="91">
        <f ca="1">_xll.DBRW($B$17,N$7,$H$33,$D$9,$H85,$D$11,N$12,N$13)</f>
        <v>539207.11265800218</v>
      </c>
      <c r="O85" s="91">
        <f ca="1">_xll.DBRW($B$17,O$7,$H$33,$D$9,$H85,$D$11,O$12,O$13)</f>
        <v>541864.53950487683</v>
      </c>
      <c r="P85" s="91">
        <f ca="1">_xll.DBRW($B$17,P$7,$H$33,$D$9,$H85,$D$11,P$12,P$13)</f>
        <v>550341.24201944633</v>
      </c>
      <c r="Q85" s="91">
        <f ca="1">_xll.DBRW($B$17,Q$7,$H$33,$D$9,$H85,$D$11,Q$12,Q$13)</f>
        <v>564264.4977459209</v>
      </c>
      <c r="R85" s="91">
        <f ca="1">_xll.DBRW($B$17,R$7,$H$33,$D$9,$H85,$D$11,R$12,R$13)</f>
        <v>581714.87313046562</v>
      </c>
      <c r="S85" s="91">
        <f ca="1">_xll.DBRW($B$17,S$7,$H$33,$D$9,$H85,$D$11,S$12,S$13)</f>
        <v>584398.54147750977</v>
      </c>
      <c r="T85" s="91">
        <f ca="1">_xll.DBRW($B$17,T$7,$H$33,$D$9,$H85,$D$11,T$12,T$13)</f>
        <v>585452.92245850351</v>
      </c>
      <c r="U85" s="91">
        <f ca="1">_xll.DBRW($B$17,U$7,$H$33,$D$9,$H85,$D$11,U$12,U$13)</f>
        <v>599229.23771796108</v>
      </c>
      <c r="V85" s="16"/>
      <c r="W85" s="92" t="str">
        <f ca="1">_xll.DBRW($B$17,W$7,$H$33,$D$9,$H85,$D$11,W$12,W$13)</f>
        <v>*KEY_ERR</v>
      </c>
      <c r="X85" s="93" t="e">
        <f ca="1">IF(W85=0,"",(#REF!/W85-1)*$C85)</f>
        <v>#REF!</v>
      </c>
      <c r="Y85" s="16"/>
      <c r="Z85" s="92" t="str">
        <f ca="1">_xll.DBRW($B$17,Z$7,$H$33,$D$9,$H85,$D$11,Z$12,Z$13)</f>
        <v>*KEY_ERR</v>
      </c>
      <c r="AA85" s="93" t="e">
        <f ca="1">IF(Z85=0,"",(#REF!/Z85-1)*$C85)</f>
        <v>#REF!</v>
      </c>
      <c r="AB85" s="16"/>
      <c r="AC85" s="111" t="str">
        <f ca="1">_xll.DBRW($B$17,AC$7,$H$33,$D$9,$H85,$D$11,AC$12,AC$13)</f>
        <v>*KEY_ERR</v>
      </c>
      <c r="AD85" s="111" t="str">
        <f ca="1">_xll.DBRW($B$17,AD$7,$H$33,$D$9,$H85,$D$11,AD$12,AD$13)</f>
        <v>*KEY_ERR</v>
      </c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  <c r="DB85" s="16"/>
      <c r="DC85" s="16"/>
      <c r="DD85" s="16"/>
      <c r="DE85" s="16"/>
      <c r="DF85" s="16"/>
      <c r="DG85" s="16"/>
      <c r="DH85" s="16"/>
      <c r="DI85" s="16"/>
      <c r="DJ85" s="16"/>
      <c r="DK85" s="16"/>
      <c r="DL85" s="16"/>
      <c r="DM85" s="16"/>
      <c r="DN85" s="16"/>
      <c r="DO85" s="16"/>
      <c r="DP85" s="16"/>
      <c r="DQ85" s="16"/>
      <c r="DR85" s="16"/>
      <c r="DS85" s="16"/>
      <c r="DT85" s="16"/>
      <c r="DU85" s="16"/>
      <c r="DV85" s="16"/>
      <c r="DW85" s="16"/>
      <c r="DX85" s="16"/>
      <c r="DY85" s="16"/>
      <c r="DZ85" s="16"/>
      <c r="EA85" s="16"/>
      <c r="EB85" s="16"/>
      <c r="EC85" s="16"/>
      <c r="ED85" s="16"/>
      <c r="EE85" s="16"/>
      <c r="EF85" s="16"/>
      <c r="EG85" s="16"/>
      <c r="EH85" s="16"/>
      <c r="EI85" s="16"/>
      <c r="EJ85" s="16"/>
      <c r="EK85" s="16"/>
      <c r="EL85" s="16"/>
      <c r="EM85" s="16"/>
      <c r="EN85" s="16"/>
      <c r="EO85" s="16"/>
      <c r="EP85" s="16"/>
      <c r="EQ85" s="16"/>
      <c r="ER85" s="16"/>
      <c r="ES85" s="16"/>
      <c r="ET85" s="16"/>
      <c r="EU85" s="16"/>
      <c r="EV85" s="16"/>
      <c r="EW85" s="16"/>
      <c r="EX85" s="16"/>
      <c r="EY85" s="16"/>
      <c r="EZ85" s="16"/>
      <c r="FA85" s="16"/>
      <c r="FB85" s="16"/>
      <c r="FC85" s="16"/>
      <c r="FD85" s="16"/>
      <c r="FE85" s="16"/>
      <c r="FF85" s="16"/>
      <c r="FG85" s="16"/>
      <c r="FH85" s="16"/>
      <c r="FI85" s="16"/>
      <c r="FJ85" s="16"/>
      <c r="FK85" s="16"/>
      <c r="FL85" s="16"/>
      <c r="FM85" s="16"/>
      <c r="FN85" s="16"/>
      <c r="FO85" s="16"/>
      <c r="FP85" s="16"/>
      <c r="FQ85" s="16"/>
      <c r="FR85" s="16"/>
      <c r="FS85" s="16"/>
      <c r="FT85" s="16"/>
      <c r="FU85" s="16"/>
      <c r="FV85" s="16"/>
      <c r="FW85" s="16"/>
      <c r="FX85" s="16"/>
      <c r="FY85" s="16"/>
      <c r="FZ85" s="16"/>
      <c r="GA85" s="16"/>
      <c r="GB85" s="16"/>
      <c r="GC85" s="16"/>
      <c r="GD85" s="16"/>
      <c r="GE85" s="16"/>
      <c r="GF85" s="16"/>
      <c r="GG85" s="16"/>
      <c r="GH85" s="16"/>
      <c r="GI85" s="16"/>
      <c r="GJ85" s="16"/>
      <c r="GK85" s="16"/>
      <c r="GL85" s="16"/>
      <c r="GM85" s="16"/>
      <c r="GN85" s="16"/>
      <c r="GO85" s="16"/>
      <c r="GP85" s="16"/>
      <c r="GQ85" s="16"/>
      <c r="GR85" s="16"/>
      <c r="GS85" s="16"/>
      <c r="GT85" s="16"/>
      <c r="GU85" s="16"/>
      <c r="GV85" s="16"/>
      <c r="GW85" s="16"/>
      <c r="GX85" s="16"/>
      <c r="GY85" s="16"/>
      <c r="GZ85" s="16"/>
      <c r="HA85" s="16"/>
      <c r="HB85" s="16"/>
      <c r="HC85" s="16"/>
      <c r="HD85" s="16"/>
      <c r="HE85" s="16"/>
      <c r="HF85" s="16"/>
      <c r="HG85" s="16"/>
      <c r="HH85" s="16"/>
      <c r="HI85" s="16"/>
      <c r="HJ85" s="16"/>
      <c r="HK85" s="16"/>
      <c r="HL85" s="16"/>
      <c r="HM85" s="16"/>
      <c r="HN85" s="16"/>
      <c r="HO85" s="16"/>
      <c r="HP85" s="16"/>
      <c r="HQ85" s="16"/>
      <c r="HR85" s="16"/>
      <c r="HS85" s="16"/>
      <c r="HT85" s="16"/>
      <c r="HU85" s="16"/>
      <c r="HV85" s="16"/>
      <c r="HW85" s="16"/>
      <c r="HX85" s="16"/>
      <c r="HY85" s="16"/>
      <c r="HZ85" s="16"/>
      <c r="IA85" s="16"/>
      <c r="IB85" s="16"/>
      <c r="IC85" s="16"/>
      <c r="ID85" s="16"/>
      <c r="IE85" s="16"/>
      <c r="IF85" s="16"/>
      <c r="IG85" s="16"/>
      <c r="IH85" s="16"/>
      <c r="II85" s="16"/>
      <c r="IJ85" s="16"/>
      <c r="IK85" s="16"/>
      <c r="IL85" s="16"/>
      <c r="IM85" s="16"/>
      <c r="IN85" s="16"/>
      <c r="IO85" s="16"/>
      <c r="IP85" s="16"/>
      <c r="IQ85" s="16"/>
      <c r="IR85" s="16"/>
      <c r="IS85" s="16"/>
      <c r="IT85" s="16"/>
      <c r="IU85" s="16"/>
      <c r="IV85" s="16"/>
      <c r="IW85" s="16"/>
      <c r="IX85" s="16"/>
      <c r="IY85" s="16"/>
      <c r="IZ85" s="16"/>
      <c r="JA85" s="16"/>
      <c r="JB85" s="16"/>
      <c r="JC85" s="16"/>
      <c r="JD85" s="16"/>
      <c r="JE85" s="16"/>
      <c r="JF85" s="16"/>
      <c r="JG85" s="16"/>
      <c r="JH85" s="16"/>
      <c r="JI85" s="16"/>
      <c r="JJ85" s="16"/>
      <c r="JK85" s="16"/>
      <c r="JL85" s="16"/>
      <c r="JM85" s="16"/>
      <c r="JN85" s="16"/>
      <c r="JO85" s="16"/>
      <c r="JP85" s="16"/>
      <c r="JQ85" s="16"/>
      <c r="JR85" s="16"/>
      <c r="JS85" s="16"/>
      <c r="JT85" s="16"/>
      <c r="JU85" s="16"/>
      <c r="JV85" s="16"/>
      <c r="JW85" s="16"/>
      <c r="JX85" s="16"/>
      <c r="JY85" s="16"/>
      <c r="JZ85" s="16"/>
      <c r="KA85" s="16"/>
      <c r="KB85" s="16"/>
      <c r="KC85" s="16"/>
      <c r="KD85" s="16"/>
      <c r="KE85" s="16"/>
      <c r="KF85" s="16"/>
      <c r="KG85" s="16"/>
      <c r="KH85" s="16"/>
      <c r="KI85" s="16"/>
      <c r="KJ85" s="16"/>
      <c r="KK85" s="16"/>
      <c r="KL85" s="16"/>
      <c r="KM85" s="16"/>
      <c r="KN85" s="16"/>
      <c r="KO85" s="16"/>
      <c r="KP85" s="16"/>
      <c r="KQ85" s="16"/>
      <c r="KR85" s="16"/>
      <c r="KS85" s="16"/>
      <c r="KT85" s="16"/>
      <c r="KU85" s="16"/>
      <c r="KV85" s="16"/>
      <c r="KW85" s="16"/>
      <c r="KX85" s="16"/>
      <c r="KY85" s="16"/>
      <c r="KZ85" s="16"/>
      <c r="LA85" s="16"/>
      <c r="LB85" s="16"/>
      <c r="LC85" s="16"/>
      <c r="LD85" s="16"/>
      <c r="LE85" s="16"/>
      <c r="LF85" s="16"/>
      <c r="LG85" s="16"/>
      <c r="LH85" s="16"/>
      <c r="LI85" s="16"/>
      <c r="LJ85" s="16"/>
      <c r="LK85" s="16"/>
      <c r="LL85" s="16"/>
      <c r="LM85" s="16"/>
      <c r="LN85" s="16"/>
      <c r="LO85" s="16"/>
      <c r="LP85" s="16"/>
      <c r="LQ85" s="16"/>
      <c r="LR85" s="16"/>
      <c r="LS85" s="16"/>
      <c r="LT85" s="16"/>
      <c r="LU85" s="16"/>
      <c r="LV85" s="16"/>
      <c r="LW85" s="16"/>
      <c r="LX85" s="16"/>
      <c r="LY85" s="16"/>
      <c r="LZ85" s="16"/>
      <c r="MA85" s="16"/>
      <c r="MB85" s="16"/>
      <c r="MC85" s="16"/>
      <c r="MD85" s="16"/>
      <c r="ME85" s="16"/>
      <c r="MF85" s="16"/>
      <c r="MG85" s="16"/>
      <c r="MH85" s="16"/>
      <c r="MI85" s="16"/>
      <c r="MJ85" s="16"/>
      <c r="MK85" s="16"/>
      <c r="ML85" s="16"/>
      <c r="MM85" s="16"/>
      <c r="MN85" s="16"/>
      <c r="MO85" s="16"/>
      <c r="MP85" s="16"/>
      <c r="MQ85" s="16"/>
      <c r="MR85" s="16"/>
      <c r="MS85" s="16"/>
      <c r="MT85" s="16"/>
      <c r="MU85" s="16"/>
      <c r="MV85" s="16"/>
      <c r="MW85" s="16"/>
      <c r="MX85" s="16"/>
      <c r="MY85" s="16"/>
      <c r="MZ85" s="16"/>
      <c r="NA85" s="16"/>
      <c r="NB85" s="16"/>
      <c r="NC85" s="16"/>
      <c r="ND85" s="16"/>
      <c r="NE85" s="16"/>
      <c r="NF85" s="16"/>
      <c r="NG85" s="16"/>
      <c r="NH85" s="16"/>
      <c r="NI85" s="16"/>
      <c r="NJ85" s="16"/>
      <c r="NK85" s="16"/>
      <c r="NL85" s="16"/>
      <c r="NM85" s="16"/>
      <c r="NN85" s="16"/>
      <c r="NO85" s="16"/>
      <c r="NP85" s="16"/>
      <c r="NQ85" s="16"/>
      <c r="NR85" s="16"/>
      <c r="NS85" s="16"/>
      <c r="NT85" s="16"/>
      <c r="NU85" s="16"/>
      <c r="NV85" s="16"/>
      <c r="NW85" s="16"/>
      <c r="NX85" s="16"/>
      <c r="NY85" s="16"/>
      <c r="NZ85" s="16"/>
      <c r="OA85" s="16"/>
      <c r="OB85" s="16"/>
      <c r="OC85" s="16"/>
      <c r="OD85" s="16"/>
      <c r="OE85" s="16"/>
      <c r="OF85" s="16"/>
      <c r="OG85" s="16"/>
      <c r="OH85" s="16"/>
      <c r="OI85" s="16"/>
      <c r="OJ85" s="16"/>
      <c r="OK85" s="16"/>
      <c r="OL85" s="16"/>
      <c r="OM85" s="16"/>
      <c r="ON85" s="16"/>
      <c r="OO85" s="16"/>
      <c r="OP85" s="16"/>
      <c r="OQ85" s="16"/>
      <c r="OR85" s="16"/>
      <c r="OS85" s="16"/>
      <c r="OT85" s="16"/>
      <c r="OU85" s="16"/>
      <c r="OV85" s="16"/>
      <c r="OW85" s="16"/>
      <c r="OX85" s="16"/>
      <c r="OY85" s="16"/>
      <c r="OZ85" s="16"/>
      <c r="PA85" s="16"/>
      <c r="PB85" s="16"/>
      <c r="PC85" s="16"/>
      <c r="PD85" s="16"/>
      <c r="PE85" s="16"/>
      <c r="PF85" s="16"/>
      <c r="PG85" s="16"/>
      <c r="PH85" s="16"/>
      <c r="PI85" s="16"/>
      <c r="PJ85" s="16"/>
      <c r="PK85" s="16"/>
      <c r="PL85" s="16"/>
      <c r="PM85" s="16"/>
      <c r="PN85" s="16"/>
      <c r="PO85" s="16"/>
      <c r="PP85" s="16"/>
      <c r="PQ85" s="16"/>
      <c r="PR85" s="16"/>
      <c r="PS85" s="16"/>
      <c r="PT85" s="16"/>
      <c r="PU85" s="16"/>
      <c r="PV85" s="16"/>
      <c r="PW85" s="16"/>
      <c r="PX85" s="16"/>
      <c r="PY85" s="16"/>
      <c r="PZ85" s="16"/>
      <c r="QA85" s="16"/>
      <c r="QB85" s="16"/>
      <c r="QC85" s="16"/>
      <c r="QD85" s="16"/>
      <c r="QE85" s="16"/>
      <c r="QF85" s="16"/>
      <c r="QG85" s="16"/>
      <c r="QH85" s="16"/>
      <c r="QI85" s="16"/>
      <c r="QJ85" s="16"/>
      <c r="QK85" s="16"/>
      <c r="QL85" s="16"/>
      <c r="QM85" s="16"/>
      <c r="QN85" s="16"/>
      <c r="QO85" s="16"/>
      <c r="QP85" s="16"/>
      <c r="QQ85" s="16"/>
      <c r="QR85" s="16"/>
      <c r="QS85" s="16"/>
      <c r="QT85" s="16"/>
      <c r="QU85" s="16"/>
      <c r="QV85" s="16"/>
      <c r="QW85" s="16"/>
      <c r="QX85" s="16"/>
      <c r="QY85" s="16"/>
      <c r="QZ85" s="16"/>
      <c r="RA85" s="16"/>
      <c r="RB85" s="16"/>
      <c r="RC85" s="16"/>
      <c r="RD85" s="16"/>
      <c r="RE85" s="16"/>
      <c r="RF85" s="16"/>
      <c r="RG85" s="16"/>
      <c r="RH85" s="16"/>
      <c r="RI85" s="16"/>
      <c r="RJ85" s="16"/>
      <c r="RK85" s="16"/>
      <c r="RL85" s="16"/>
      <c r="RM85" s="16"/>
      <c r="RN85" s="16"/>
      <c r="RO85" s="16"/>
      <c r="RP85" s="16"/>
      <c r="RQ85" s="16"/>
      <c r="RR85" s="16"/>
      <c r="RS85" s="16"/>
      <c r="RT85" s="16"/>
      <c r="RU85" s="16"/>
      <c r="RV85" s="16"/>
      <c r="RW85" s="16"/>
      <c r="RX85" s="16"/>
      <c r="RY85" s="16"/>
      <c r="RZ85" s="16"/>
      <c r="SA85" s="16"/>
      <c r="SB85" s="16"/>
      <c r="SC85" s="16"/>
      <c r="SD85" s="16"/>
      <c r="SE85" s="16"/>
      <c r="SF85" s="16"/>
      <c r="SG85" s="16"/>
      <c r="SH85" s="16"/>
      <c r="SI85" s="16"/>
      <c r="SJ85" s="16"/>
      <c r="SK85" s="16"/>
      <c r="SL85" s="16"/>
      <c r="SM85" s="16"/>
      <c r="SN85" s="16"/>
      <c r="SO85" s="16"/>
      <c r="SP85" s="16"/>
      <c r="SQ85" s="16"/>
      <c r="SR85" s="16"/>
      <c r="SS85" s="16"/>
      <c r="ST85" s="16"/>
      <c r="SU85" s="16"/>
      <c r="SV85" s="16"/>
      <c r="SW85" s="16"/>
      <c r="SX85" s="16"/>
      <c r="SY85" s="16"/>
      <c r="SZ85" s="16"/>
      <c r="TA85" s="16"/>
      <c r="TB85" s="16"/>
      <c r="TC85" s="16"/>
      <c r="TD85" s="16"/>
      <c r="TE85" s="16"/>
      <c r="TF85" s="16"/>
      <c r="TG85" s="16"/>
      <c r="TH85" s="16"/>
      <c r="TI85" s="16"/>
      <c r="TJ85" s="16"/>
      <c r="TK85" s="16"/>
      <c r="TL85" s="16"/>
      <c r="TM85" s="16"/>
      <c r="TN85" s="16"/>
      <c r="TO85" s="16"/>
      <c r="TP85" s="16"/>
      <c r="TQ85" s="16"/>
      <c r="TR85" s="16"/>
      <c r="TS85" s="16"/>
      <c r="TT85" s="16"/>
      <c r="TU85" s="16"/>
      <c r="TV85" s="16"/>
      <c r="TW85" s="16"/>
      <c r="TX85" s="16"/>
      <c r="TY85" s="16"/>
      <c r="TZ85" s="16"/>
      <c r="UA85" s="16"/>
      <c r="UB85" s="16"/>
      <c r="UC85" s="16"/>
      <c r="UD85" s="16"/>
      <c r="UE85" s="16"/>
      <c r="UF85" s="16"/>
      <c r="UG85" s="16"/>
      <c r="UH85" s="16"/>
      <c r="UI85" s="16"/>
      <c r="UJ85" s="16"/>
      <c r="UK85" s="16"/>
      <c r="UL85" s="16"/>
      <c r="UM85" s="16"/>
      <c r="UN85" s="16"/>
      <c r="UO85" s="16"/>
      <c r="UP85" s="16"/>
      <c r="UQ85" s="16"/>
      <c r="UR85" s="16"/>
      <c r="US85" s="16"/>
      <c r="UT85" s="16"/>
      <c r="UU85" s="16"/>
      <c r="UV85" s="16"/>
      <c r="UW85" s="16"/>
      <c r="UX85" s="16"/>
      <c r="UY85" s="16"/>
      <c r="UZ85" s="16"/>
      <c r="VA85" s="16"/>
      <c r="VB85" s="16"/>
      <c r="VC85" s="16"/>
      <c r="VD85" s="16"/>
      <c r="VE85" s="16"/>
      <c r="VF85" s="16"/>
      <c r="VG85" s="16"/>
      <c r="VH85" s="16"/>
      <c r="VI85" s="16"/>
      <c r="VJ85" s="16"/>
      <c r="VK85" s="16"/>
      <c r="VL85" s="16"/>
      <c r="VM85" s="16"/>
      <c r="VN85" s="16"/>
      <c r="VO85" s="16"/>
      <c r="VP85" s="16"/>
      <c r="VQ85" s="16"/>
      <c r="VR85" s="16"/>
      <c r="VS85" s="16"/>
      <c r="VT85" s="16"/>
      <c r="VU85" s="16"/>
      <c r="VV85" s="16"/>
      <c r="VW85" s="16"/>
      <c r="VX85" s="16"/>
      <c r="VY85" s="16"/>
      <c r="VZ85" s="16"/>
      <c r="WA85" s="16"/>
      <c r="WB85" s="16"/>
      <c r="WC85" s="16"/>
      <c r="WD85" s="16"/>
      <c r="WE85" s="16"/>
      <c r="WF85" s="16"/>
      <c r="WG85" s="16"/>
      <c r="WH85" s="16"/>
      <c r="WI85" s="16"/>
      <c r="WJ85" s="16"/>
      <c r="WK85" s="16"/>
      <c r="WL85" s="16"/>
      <c r="WM85" s="16"/>
      <c r="WN85" s="16"/>
      <c r="WO85" s="16"/>
      <c r="WP85" s="16"/>
      <c r="WQ85" s="16"/>
      <c r="WR85" s="16"/>
      <c r="WS85" s="16"/>
      <c r="WT85" s="16"/>
      <c r="WU85" s="16"/>
      <c r="WV85" s="16"/>
      <c r="WW85" s="16"/>
      <c r="WX85" s="16"/>
      <c r="WY85" s="16"/>
      <c r="WZ85" s="16"/>
      <c r="XA85" s="16"/>
      <c r="XB85" s="16"/>
      <c r="XC85" s="16"/>
      <c r="XD85" s="16"/>
      <c r="XE85" s="16"/>
      <c r="XF85" s="16"/>
      <c r="XG85" s="16"/>
      <c r="XH85" s="16"/>
      <c r="XI85" s="16"/>
      <c r="XJ85" s="16"/>
      <c r="XK85" s="16"/>
      <c r="XL85" s="16"/>
      <c r="XM85" s="16"/>
      <c r="XN85" s="16"/>
      <c r="XO85" s="16"/>
      <c r="XP85" s="16"/>
      <c r="XQ85" s="16"/>
      <c r="XR85" s="16"/>
      <c r="XS85" s="16"/>
      <c r="XT85" s="16"/>
      <c r="XU85" s="16"/>
      <c r="XV85" s="16"/>
      <c r="XW85" s="16"/>
      <c r="XX85" s="16"/>
      <c r="XY85" s="16"/>
      <c r="XZ85" s="16"/>
      <c r="YA85" s="16"/>
      <c r="YB85" s="16"/>
      <c r="YC85" s="16"/>
      <c r="YD85" s="16"/>
      <c r="YE85" s="16"/>
      <c r="YF85" s="16"/>
      <c r="YG85" s="16"/>
      <c r="YH85" s="16"/>
      <c r="YI85" s="16"/>
      <c r="YJ85" s="16"/>
      <c r="YK85" s="16"/>
      <c r="YL85" s="16"/>
      <c r="YM85" s="16"/>
      <c r="YN85" s="16"/>
      <c r="YO85" s="16"/>
      <c r="YP85" s="16"/>
      <c r="YQ85" s="16"/>
      <c r="YR85" s="16"/>
      <c r="YS85" s="16"/>
      <c r="YT85" s="16"/>
      <c r="YU85" s="16"/>
      <c r="YV85" s="16"/>
      <c r="YW85" s="16"/>
      <c r="YX85" s="16"/>
      <c r="YY85" s="16"/>
      <c r="YZ85" s="16"/>
      <c r="ZA85" s="16"/>
      <c r="ZB85" s="16"/>
      <c r="ZC85" s="16"/>
      <c r="ZD85" s="16"/>
      <c r="ZE85" s="16"/>
      <c r="ZF85" s="16"/>
      <c r="ZG85" s="16"/>
      <c r="ZH85" s="16"/>
      <c r="ZI85" s="16"/>
      <c r="ZJ85" s="16"/>
      <c r="ZK85" s="16"/>
      <c r="ZL85" s="16"/>
      <c r="ZM85" s="16"/>
      <c r="ZN85" s="16"/>
      <c r="ZO85" s="16"/>
      <c r="ZP85" s="16"/>
      <c r="ZQ85" s="16"/>
      <c r="ZR85" s="16"/>
      <c r="ZS85" s="16"/>
      <c r="ZT85" s="16"/>
      <c r="ZU85" s="16"/>
      <c r="ZV85" s="16"/>
      <c r="ZW85" s="16"/>
      <c r="ZX85" s="16"/>
      <c r="ZY85" s="16"/>
      <c r="ZZ85" s="16"/>
      <c r="AAA85" s="16"/>
      <c r="AAB85" s="16"/>
      <c r="AAC85" s="16"/>
      <c r="AAD85" s="16"/>
      <c r="AAE85" s="16"/>
      <c r="AAF85" s="16"/>
      <c r="AAG85" s="16"/>
      <c r="AAH85" s="16"/>
      <c r="AAI85" s="16"/>
      <c r="AAJ85" s="16"/>
      <c r="AAK85" s="16"/>
      <c r="AAL85" s="16"/>
      <c r="AAM85" s="16"/>
      <c r="AAN85" s="16"/>
      <c r="AAO85" s="16"/>
      <c r="AAP85" s="16"/>
      <c r="AAQ85" s="16"/>
      <c r="AAR85" s="16"/>
      <c r="AAS85" s="16"/>
      <c r="AAT85" s="16"/>
      <c r="AAU85" s="16"/>
      <c r="AAV85" s="16"/>
      <c r="AAW85" s="16"/>
      <c r="AAX85" s="16"/>
      <c r="AAY85" s="16"/>
      <c r="AAZ85" s="16"/>
      <c r="ABA85" s="16"/>
      <c r="ABB85" s="16"/>
      <c r="ABC85" s="16"/>
      <c r="ABD85" s="16"/>
      <c r="ABE85" s="16"/>
      <c r="ABF85" s="16"/>
      <c r="ABG85" s="16"/>
      <c r="ABH85" s="16"/>
      <c r="ABI85" s="16"/>
      <c r="ABJ85" s="16"/>
      <c r="ABK85" s="16"/>
      <c r="ABL85" s="16"/>
      <c r="ABM85" s="16"/>
      <c r="ABN85" s="16"/>
      <c r="ABO85" s="16"/>
      <c r="ABP85" s="16"/>
      <c r="ABQ85" s="16"/>
      <c r="ABR85" s="16"/>
      <c r="ABS85" s="16"/>
      <c r="ABT85" s="16"/>
      <c r="ABU85" s="16"/>
      <c r="ABV85" s="16"/>
      <c r="ABW85" s="16"/>
      <c r="ABX85" s="16"/>
      <c r="ABY85" s="16"/>
      <c r="ABZ85" s="16"/>
      <c r="ACA85" s="16"/>
      <c r="ACB85" s="16"/>
      <c r="ACC85" s="16"/>
      <c r="ACD85" s="16"/>
      <c r="ACE85" s="16"/>
      <c r="ACF85" s="16"/>
      <c r="ACG85" s="16"/>
      <c r="ACH85" s="16"/>
      <c r="ACI85" s="16"/>
      <c r="ACJ85" s="16"/>
      <c r="ACK85" s="16"/>
      <c r="ACL85" s="16"/>
      <c r="ACM85" s="16"/>
      <c r="ACN85" s="16"/>
      <c r="ACO85" s="16"/>
      <c r="ACP85" s="16"/>
      <c r="ACQ85" s="16"/>
      <c r="ACR85" s="16"/>
      <c r="ACS85" s="16"/>
      <c r="ACT85" s="16"/>
      <c r="ACU85" s="16"/>
      <c r="ACV85" s="16"/>
      <c r="ACW85" s="16"/>
      <c r="ACX85" s="16"/>
      <c r="ACY85" s="16"/>
      <c r="ACZ85" s="16"/>
      <c r="ADA85" s="16"/>
      <c r="ADB85" s="16"/>
      <c r="ADC85" s="16"/>
      <c r="ADD85" s="16"/>
      <c r="ADE85" s="16"/>
      <c r="ADF85" s="16"/>
      <c r="ADG85" s="16"/>
      <c r="ADH85" s="16"/>
      <c r="ADI85" s="16"/>
      <c r="ADJ85" s="16"/>
      <c r="ADK85" s="16"/>
      <c r="ADL85" s="16"/>
      <c r="ADM85" s="16"/>
      <c r="ADN85" s="16"/>
      <c r="ADO85" s="16"/>
      <c r="ADP85" s="16"/>
      <c r="ADQ85" s="16"/>
      <c r="ADR85" s="16"/>
      <c r="ADS85" s="16"/>
      <c r="ADT85" s="16"/>
      <c r="ADU85" s="16"/>
      <c r="ADV85" s="16"/>
      <c r="ADW85" s="16"/>
      <c r="ADX85" s="16"/>
      <c r="ADY85" s="16"/>
      <c r="ADZ85" s="16"/>
      <c r="AEA85" s="16"/>
      <c r="AEB85" s="16"/>
      <c r="AEC85" s="16"/>
      <c r="AED85" s="16"/>
      <c r="AEE85" s="16"/>
      <c r="AEF85" s="16"/>
      <c r="AEG85" s="16"/>
      <c r="AEH85" s="16"/>
      <c r="AEI85" s="16"/>
      <c r="AEJ85" s="16"/>
      <c r="AEK85" s="16"/>
      <c r="AEL85" s="16"/>
      <c r="AEM85" s="16"/>
      <c r="AEN85" s="16"/>
      <c r="AEO85" s="16"/>
      <c r="AEP85" s="16"/>
      <c r="AEQ85" s="16"/>
      <c r="AER85" s="16"/>
      <c r="AES85" s="16"/>
      <c r="AET85" s="16"/>
      <c r="AEU85" s="16"/>
      <c r="AEV85" s="16"/>
      <c r="AEW85" s="16"/>
      <c r="AEX85" s="16"/>
      <c r="AEY85" s="16"/>
      <c r="AEZ85" s="16"/>
      <c r="AFA85" s="16"/>
      <c r="AFB85" s="16"/>
      <c r="AFC85" s="16"/>
      <c r="AFD85" s="16"/>
      <c r="AFE85" s="16"/>
      <c r="AFF85" s="16"/>
      <c r="AFG85" s="16"/>
      <c r="AFH85" s="16"/>
      <c r="AFI85" s="16"/>
      <c r="AFJ85" s="16"/>
      <c r="AFK85" s="16"/>
      <c r="AFL85" s="16"/>
      <c r="AFM85" s="16"/>
      <c r="AFN85" s="16"/>
      <c r="AFO85" s="16"/>
      <c r="AFP85" s="16"/>
      <c r="AFQ85" s="16"/>
      <c r="AFR85" s="16"/>
      <c r="AFS85" s="16"/>
      <c r="AFT85" s="16"/>
      <c r="AFU85" s="16"/>
      <c r="AFV85" s="16"/>
      <c r="AFW85" s="16"/>
      <c r="AFX85" s="16"/>
      <c r="AFY85" s="16"/>
      <c r="AFZ85" s="16"/>
      <c r="AGA85" s="16"/>
      <c r="AGB85" s="16"/>
      <c r="AGC85" s="16"/>
      <c r="AGD85" s="16"/>
      <c r="AGE85" s="16"/>
      <c r="AGF85" s="16"/>
      <c r="AGG85" s="16"/>
      <c r="AGH85" s="16"/>
      <c r="AGI85" s="16"/>
      <c r="AGJ85" s="16"/>
      <c r="AGK85" s="16"/>
      <c r="AGL85" s="16"/>
      <c r="AGM85" s="16"/>
      <c r="AGN85" s="16"/>
      <c r="AGO85" s="16"/>
      <c r="AGP85" s="16"/>
      <c r="AGQ85" s="16"/>
      <c r="AGR85" s="16"/>
      <c r="AGS85" s="16"/>
      <c r="AGT85" s="16"/>
      <c r="AGU85" s="16"/>
      <c r="AGV85" s="16"/>
      <c r="AGW85" s="16"/>
      <c r="AGX85" s="16"/>
      <c r="AGY85" s="16"/>
      <c r="AGZ85" s="16"/>
      <c r="AHA85" s="16"/>
      <c r="AHB85" s="16"/>
      <c r="AHC85" s="16"/>
      <c r="AHD85" s="16"/>
      <c r="AHE85" s="16"/>
      <c r="AHF85" s="16"/>
      <c r="AHG85" s="16"/>
      <c r="AHH85" s="16"/>
      <c r="AHI85" s="16"/>
      <c r="AHJ85" s="16"/>
      <c r="AHK85" s="16"/>
      <c r="AHL85" s="16"/>
      <c r="AHM85" s="16"/>
      <c r="AHN85" s="16"/>
      <c r="AHO85" s="16"/>
      <c r="AHP85" s="16"/>
      <c r="AHQ85" s="16"/>
      <c r="AHR85" s="16"/>
      <c r="AHS85" s="16"/>
      <c r="AHT85" s="16"/>
      <c r="AHU85" s="16"/>
      <c r="AHV85" s="16"/>
      <c r="AHW85" s="16"/>
      <c r="AHX85" s="16"/>
      <c r="AHY85" s="16"/>
      <c r="AHZ85" s="16"/>
      <c r="AIA85" s="16"/>
      <c r="AIB85" s="16"/>
      <c r="AIC85" s="16"/>
      <c r="AID85" s="16"/>
      <c r="AIE85" s="16"/>
      <c r="AIF85" s="16"/>
      <c r="AIG85" s="16"/>
      <c r="AIH85" s="16"/>
      <c r="AII85" s="16"/>
      <c r="AIJ85" s="16"/>
      <c r="AIK85" s="16"/>
      <c r="AIL85" s="16"/>
      <c r="AIM85" s="16"/>
      <c r="AIN85" s="16"/>
      <c r="AIO85" s="16"/>
      <c r="AIP85" s="16"/>
      <c r="AIQ85" s="16"/>
      <c r="AIR85" s="16"/>
      <c r="AIS85" s="16"/>
      <c r="AIT85" s="16"/>
      <c r="AIU85" s="16"/>
      <c r="AIV85" s="16"/>
      <c r="AIW85" s="16"/>
      <c r="AIX85" s="16"/>
      <c r="AIY85" s="16"/>
      <c r="AIZ85" s="16"/>
      <c r="AJA85" s="16"/>
      <c r="AJB85" s="16"/>
      <c r="AJC85" s="16"/>
      <c r="AJD85" s="16"/>
      <c r="AJE85" s="16"/>
      <c r="AJF85" s="16"/>
      <c r="AJG85" s="16"/>
      <c r="AJH85" s="16"/>
      <c r="AJI85" s="16"/>
      <c r="AJJ85" s="16"/>
      <c r="AJK85" s="16"/>
      <c r="AJL85" s="16"/>
      <c r="AJM85" s="16"/>
      <c r="AJN85" s="16"/>
      <c r="AJO85" s="16"/>
      <c r="AJP85" s="16"/>
      <c r="AJQ85" s="16"/>
      <c r="AJR85" s="16"/>
      <c r="AJS85" s="16"/>
      <c r="AJT85" s="16"/>
      <c r="AJU85" s="16"/>
      <c r="AJV85" s="16"/>
      <c r="AJW85" s="16"/>
      <c r="AJX85" s="16"/>
      <c r="AJY85" s="16"/>
      <c r="AJZ85" s="16"/>
      <c r="AKA85" s="16"/>
      <c r="AKB85" s="16"/>
      <c r="AKC85" s="16"/>
      <c r="AKD85" s="16"/>
      <c r="AKE85" s="16"/>
      <c r="AKF85" s="16"/>
      <c r="AKG85" s="16"/>
      <c r="AKH85" s="16"/>
      <c r="AKI85" s="16"/>
      <c r="AKJ85" s="16"/>
      <c r="AKK85" s="16"/>
      <c r="AKL85" s="16"/>
      <c r="AKM85" s="16"/>
      <c r="AKN85" s="16"/>
      <c r="AKO85" s="16"/>
      <c r="AKP85" s="16"/>
      <c r="AKQ85" s="16"/>
      <c r="AKR85" s="16"/>
      <c r="AKS85" s="16"/>
      <c r="AKT85" s="16"/>
      <c r="AKU85" s="16"/>
      <c r="AKV85" s="16"/>
      <c r="AKW85" s="16"/>
      <c r="AKX85" s="16"/>
      <c r="AKY85" s="16"/>
      <c r="AKZ85" s="16"/>
      <c r="ALA85" s="16"/>
      <c r="ALB85" s="16"/>
      <c r="ALC85" s="16"/>
      <c r="ALD85" s="16"/>
      <c r="ALE85" s="16"/>
      <c r="ALF85" s="16"/>
      <c r="ALG85" s="16"/>
      <c r="ALH85" s="16"/>
      <c r="ALI85" s="16"/>
      <c r="ALJ85" s="16"/>
      <c r="ALK85" s="16"/>
      <c r="ALL85" s="16"/>
    </row>
    <row r="86" spans="1:1000" customFormat="1" ht="12.75" x14ac:dyDescent="0.2">
      <c r="A86" s="41" t="str">
        <f ca="1">IF(_xll.TM1RPTELLEV($H$75,$H86)=0,"Root",IF(OR(_xll.ELLEV($B$10,$H86)=0,_xll.TM1RPTELLEV($H$75,$H86)+1&gt;=VALUE($L$29)),"Base","Default"))</f>
        <v>Base</v>
      </c>
      <c r="B86" s="16"/>
      <c r="C86" s="16" t="str">
        <f ca="1">_xll.DBRW($G$16,$H86,C$38)</f>
        <v>-1</v>
      </c>
      <c r="D86" s="16">
        <f ca="1">_xll.DBRW($D$16,E$7,$H$33,$E$9,$H86,$D$11,$H$34,$D$38)</f>
        <v>0</v>
      </c>
      <c r="E86" s="25">
        <f ca="1">_xll.DBRW($E$16,E$7,$H$33,$E$9,$H86,$D$11,E$38,E$12,E$13)</f>
        <v>0</v>
      </c>
      <c r="F86" s="22"/>
      <c r="G86" s="89" t="str">
        <f ca="1">_xll.DBRW($G$16,$H86,G$13)&amp;IF(_xll.ELLEV($B$10,$H86)&lt;&gt;0,"",IF($D86&lt;&gt;0,"Annual",IF($E86&lt;&gt;0,"LID","")))</f>
        <v/>
      </c>
      <c r="H86" s="94" t="s">
        <v>198</v>
      </c>
      <c r="I86" s="91">
        <f ca="1">_xll.DBRW($B$17,I$7,$H$33,$D$9,$H86,$D$11,I$12,I$13)</f>
        <v>1057308.116243466</v>
      </c>
      <c r="J86" s="91">
        <f ca="1">_xll.DBRW($B$17,J$7,$H$33,$D$9,$H86,$D$11,J$12,J$13)</f>
        <v>1010604.1422747261</v>
      </c>
      <c r="K86" s="91">
        <f ca="1">_xll.DBRW($B$17,K$7,$H$33,$D$9,$H86,$D$11,K$12,K$13)</f>
        <v>981317.09737391735</v>
      </c>
      <c r="L86" s="91">
        <f ca="1">_xll.DBRW($B$17,L$7,$H$33,$D$9,$H86,$D$11,L$12,L$13)</f>
        <v>961783.20640933409</v>
      </c>
      <c r="M86" s="91">
        <f ca="1">_xll.DBRW($B$17,M$7,$H$33,$D$9,$H86,$D$11,M$12,M$13)</f>
        <v>1004677.8969029436</v>
      </c>
      <c r="N86" s="91">
        <f ca="1">_xll.DBRW($B$17,N$7,$H$33,$D$9,$H86,$D$11,N$12,N$13)</f>
        <v>1018144.5267191819</v>
      </c>
      <c r="O86" s="91">
        <f ca="1">_xll.DBRW($B$17,O$7,$H$33,$D$9,$H86,$D$11,O$12,O$13)</f>
        <v>1039066.9121595767</v>
      </c>
      <c r="P86" s="91">
        <f ca="1">_xll.DBRW($B$17,P$7,$H$33,$D$9,$H86,$D$11,P$12,P$13)</f>
        <v>992362.93819083669</v>
      </c>
      <c r="Q86" s="91">
        <f ca="1">_xll.DBRW($B$17,Q$7,$H$33,$D$9,$H86,$D$11,Q$12,Q$13)</f>
        <v>963075.89329002798</v>
      </c>
      <c r="R86" s="91">
        <f ca="1">_xll.DBRW($B$17,R$7,$H$33,$D$9,$H86,$D$11,R$12,R$13)</f>
        <v>979294.84076050483</v>
      </c>
      <c r="S86" s="91">
        <f ca="1">_xll.DBRW($B$17,S$7,$H$33,$D$9,$H86,$D$11,S$12,S$13)</f>
        <v>1022189.5312541145</v>
      </c>
      <c r="T86" s="91">
        <f ca="1">_xll.DBRW($B$17,T$7,$H$33,$D$9,$H86,$D$11,T$12,T$13)</f>
        <v>1059454.9772674302</v>
      </c>
      <c r="U86" s="91">
        <f ca="1">_xll.DBRW($B$17,U$7,$H$33,$D$9,$H86,$D$11,U$12,U$13)</f>
        <v>1102940.2661141972</v>
      </c>
      <c r="V86" s="16"/>
      <c r="W86" s="92" t="str">
        <f ca="1">_xll.DBRW($B$17,W$7,$H$33,$D$9,$H86,$D$11,W$12,W$13)</f>
        <v>*KEY_ERR</v>
      </c>
      <c r="X86" s="93" t="e">
        <f ca="1">IF(W86=0,"",(#REF!/W86-1)*$C86)</f>
        <v>#REF!</v>
      </c>
      <c r="Y86" s="16"/>
      <c r="Z86" s="92" t="str">
        <f ca="1">_xll.DBRW($B$17,Z$7,$H$33,$D$9,$H86,$D$11,Z$12,Z$13)</f>
        <v>*KEY_ERR</v>
      </c>
      <c r="AA86" s="93" t="e">
        <f ca="1">IF(Z86=0,"",(#REF!/Z86-1)*$C86)</f>
        <v>#REF!</v>
      </c>
      <c r="AB86" s="16"/>
      <c r="AC86" s="111" t="str">
        <f ca="1">_xll.DBRW($B$17,AC$7,$H$33,$D$9,$H86,$D$11,AC$12,AC$13)</f>
        <v>*KEY_ERR</v>
      </c>
      <c r="AD86" s="111" t="str">
        <f ca="1">_xll.DBRW($B$17,AD$7,$H$33,$D$9,$H86,$D$11,AD$12,AD$13)</f>
        <v>*KEY_ERR</v>
      </c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  <c r="DG86" s="16"/>
      <c r="DH86" s="16"/>
      <c r="DI86" s="16"/>
      <c r="DJ86" s="16"/>
      <c r="DK86" s="16"/>
      <c r="DL86" s="16"/>
      <c r="DM86" s="16"/>
      <c r="DN86" s="16"/>
      <c r="DO86" s="16"/>
      <c r="DP86" s="16"/>
      <c r="DQ86" s="16"/>
      <c r="DR86" s="16"/>
      <c r="DS86" s="16"/>
      <c r="DT86" s="16"/>
      <c r="DU86" s="16"/>
      <c r="DV86" s="16"/>
      <c r="DW86" s="16"/>
      <c r="DX86" s="16"/>
      <c r="DY86" s="16"/>
      <c r="DZ86" s="16"/>
      <c r="EA86" s="16"/>
      <c r="EB86" s="16"/>
      <c r="EC86" s="16"/>
      <c r="ED86" s="16"/>
      <c r="EE86" s="16"/>
      <c r="EF86" s="16"/>
      <c r="EG86" s="16"/>
      <c r="EH86" s="16"/>
      <c r="EI86" s="16"/>
      <c r="EJ86" s="16"/>
      <c r="EK86" s="16"/>
      <c r="EL86" s="16"/>
      <c r="EM86" s="16"/>
      <c r="EN86" s="16"/>
      <c r="EO86" s="16"/>
      <c r="EP86" s="16"/>
      <c r="EQ86" s="16"/>
      <c r="ER86" s="16"/>
      <c r="ES86" s="16"/>
      <c r="ET86" s="16"/>
      <c r="EU86" s="16"/>
      <c r="EV86" s="16"/>
      <c r="EW86" s="16"/>
      <c r="EX86" s="16"/>
      <c r="EY86" s="16"/>
      <c r="EZ86" s="16"/>
      <c r="FA86" s="16"/>
      <c r="FB86" s="16"/>
      <c r="FC86" s="16"/>
      <c r="FD86" s="16"/>
      <c r="FE86" s="16"/>
      <c r="FF86" s="16"/>
      <c r="FG86" s="16"/>
      <c r="FH86" s="16"/>
      <c r="FI86" s="16"/>
      <c r="FJ86" s="16"/>
      <c r="FK86" s="16"/>
      <c r="FL86" s="16"/>
      <c r="FM86" s="16"/>
      <c r="FN86" s="16"/>
      <c r="FO86" s="16"/>
      <c r="FP86" s="16"/>
      <c r="FQ86" s="16"/>
      <c r="FR86" s="16"/>
      <c r="FS86" s="16"/>
      <c r="FT86" s="16"/>
      <c r="FU86" s="16"/>
      <c r="FV86" s="16"/>
      <c r="FW86" s="16"/>
      <c r="FX86" s="16"/>
      <c r="FY86" s="16"/>
      <c r="FZ86" s="16"/>
      <c r="GA86" s="16"/>
      <c r="GB86" s="16"/>
      <c r="GC86" s="16"/>
      <c r="GD86" s="16"/>
      <c r="GE86" s="16"/>
      <c r="GF86" s="16"/>
      <c r="GG86" s="16"/>
      <c r="GH86" s="16"/>
      <c r="GI86" s="16"/>
      <c r="GJ86" s="16"/>
      <c r="GK86" s="16"/>
      <c r="GL86" s="16"/>
      <c r="GM86" s="16"/>
      <c r="GN86" s="16"/>
      <c r="GO86" s="16"/>
      <c r="GP86" s="16"/>
      <c r="GQ86" s="16"/>
      <c r="GR86" s="16"/>
      <c r="GS86" s="16"/>
      <c r="GT86" s="16"/>
      <c r="GU86" s="16"/>
      <c r="GV86" s="16"/>
      <c r="GW86" s="16"/>
      <c r="GX86" s="16"/>
      <c r="GY86" s="16"/>
      <c r="GZ86" s="16"/>
      <c r="HA86" s="16"/>
      <c r="HB86" s="16"/>
      <c r="HC86" s="16"/>
      <c r="HD86" s="16"/>
      <c r="HE86" s="16"/>
      <c r="HF86" s="16"/>
      <c r="HG86" s="16"/>
      <c r="HH86" s="16"/>
      <c r="HI86" s="16"/>
      <c r="HJ86" s="16"/>
      <c r="HK86" s="16"/>
      <c r="HL86" s="16"/>
      <c r="HM86" s="16"/>
      <c r="HN86" s="16"/>
      <c r="HO86" s="16"/>
      <c r="HP86" s="16"/>
      <c r="HQ86" s="16"/>
      <c r="HR86" s="16"/>
      <c r="HS86" s="16"/>
      <c r="HT86" s="16"/>
      <c r="HU86" s="16"/>
      <c r="HV86" s="16"/>
      <c r="HW86" s="16"/>
      <c r="HX86" s="16"/>
      <c r="HY86" s="16"/>
      <c r="HZ86" s="16"/>
      <c r="IA86" s="16"/>
      <c r="IB86" s="16"/>
      <c r="IC86" s="16"/>
      <c r="ID86" s="16"/>
      <c r="IE86" s="16"/>
      <c r="IF86" s="16"/>
      <c r="IG86" s="16"/>
      <c r="IH86" s="16"/>
      <c r="II86" s="16"/>
      <c r="IJ86" s="16"/>
      <c r="IK86" s="16"/>
      <c r="IL86" s="16"/>
      <c r="IM86" s="16"/>
      <c r="IN86" s="16"/>
      <c r="IO86" s="16"/>
      <c r="IP86" s="16"/>
      <c r="IQ86" s="16"/>
      <c r="IR86" s="16"/>
      <c r="IS86" s="16"/>
      <c r="IT86" s="16"/>
      <c r="IU86" s="16"/>
      <c r="IV86" s="16"/>
      <c r="IW86" s="16"/>
      <c r="IX86" s="16"/>
      <c r="IY86" s="16"/>
      <c r="IZ86" s="16"/>
      <c r="JA86" s="16"/>
      <c r="JB86" s="16"/>
      <c r="JC86" s="16"/>
      <c r="JD86" s="16"/>
      <c r="JE86" s="16"/>
      <c r="JF86" s="16"/>
      <c r="JG86" s="16"/>
      <c r="JH86" s="16"/>
      <c r="JI86" s="16"/>
      <c r="JJ86" s="16"/>
      <c r="JK86" s="16"/>
      <c r="JL86" s="16"/>
      <c r="JM86" s="16"/>
      <c r="JN86" s="16"/>
      <c r="JO86" s="16"/>
      <c r="JP86" s="16"/>
      <c r="JQ86" s="16"/>
      <c r="JR86" s="16"/>
      <c r="JS86" s="16"/>
      <c r="JT86" s="16"/>
      <c r="JU86" s="16"/>
      <c r="JV86" s="16"/>
      <c r="JW86" s="16"/>
      <c r="JX86" s="16"/>
      <c r="JY86" s="16"/>
      <c r="JZ86" s="16"/>
      <c r="KA86" s="16"/>
      <c r="KB86" s="16"/>
      <c r="KC86" s="16"/>
      <c r="KD86" s="16"/>
      <c r="KE86" s="16"/>
      <c r="KF86" s="16"/>
      <c r="KG86" s="16"/>
      <c r="KH86" s="16"/>
      <c r="KI86" s="16"/>
      <c r="KJ86" s="16"/>
      <c r="KK86" s="16"/>
      <c r="KL86" s="16"/>
      <c r="KM86" s="16"/>
      <c r="KN86" s="16"/>
      <c r="KO86" s="16"/>
      <c r="KP86" s="16"/>
      <c r="KQ86" s="16"/>
      <c r="KR86" s="16"/>
      <c r="KS86" s="16"/>
      <c r="KT86" s="16"/>
      <c r="KU86" s="16"/>
      <c r="KV86" s="16"/>
      <c r="KW86" s="16"/>
      <c r="KX86" s="16"/>
      <c r="KY86" s="16"/>
      <c r="KZ86" s="16"/>
      <c r="LA86" s="16"/>
      <c r="LB86" s="16"/>
      <c r="LC86" s="16"/>
      <c r="LD86" s="16"/>
      <c r="LE86" s="16"/>
      <c r="LF86" s="16"/>
      <c r="LG86" s="16"/>
      <c r="LH86" s="16"/>
      <c r="LI86" s="16"/>
      <c r="LJ86" s="16"/>
      <c r="LK86" s="16"/>
      <c r="LL86" s="16"/>
      <c r="LM86" s="16"/>
      <c r="LN86" s="16"/>
      <c r="LO86" s="16"/>
      <c r="LP86" s="16"/>
      <c r="LQ86" s="16"/>
      <c r="LR86" s="16"/>
      <c r="LS86" s="16"/>
      <c r="LT86" s="16"/>
      <c r="LU86" s="16"/>
      <c r="LV86" s="16"/>
      <c r="LW86" s="16"/>
      <c r="LX86" s="16"/>
      <c r="LY86" s="16"/>
      <c r="LZ86" s="16"/>
      <c r="MA86" s="16"/>
      <c r="MB86" s="16"/>
      <c r="MC86" s="16"/>
      <c r="MD86" s="16"/>
      <c r="ME86" s="16"/>
      <c r="MF86" s="16"/>
      <c r="MG86" s="16"/>
      <c r="MH86" s="16"/>
      <c r="MI86" s="16"/>
      <c r="MJ86" s="16"/>
      <c r="MK86" s="16"/>
      <c r="ML86" s="16"/>
      <c r="MM86" s="16"/>
      <c r="MN86" s="16"/>
      <c r="MO86" s="16"/>
      <c r="MP86" s="16"/>
      <c r="MQ86" s="16"/>
      <c r="MR86" s="16"/>
      <c r="MS86" s="16"/>
      <c r="MT86" s="16"/>
      <c r="MU86" s="16"/>
      <c r="MV86" s="16"/>
      <c r="MW86" s="16"/>
      <c r="MX86" s="16"/>
      <c r="MY86" s="16"/>
      <c r="MZ86" s="16"/>
      <c r="NA86" s="16"/>
      <c r="NB86" s="16"/>
      <c r="NC86" s="16"/>
      <c r="ND86" s="16"/>
      <c r="NE86" s="16"/>
      <c r="NF86" s="16"/>
      <c r="NG86" s="16"/>
      <c r="NH86" s="16"/>
      <c r="NI86" s="16"/>
      <c r="NJ86" s="16"/>
      <c r="NK86" s="16"/>
      <c r="NL86" s="16"/>
      <c r="NM86" s="16"/>
      <c r="NN86" s="16"/>
      <c r="NO86" s="16"/>
      <c r="NP86" s="16"/>
      <c r="NQ86" s="16"/>
      <c r="NR86" s="16"/>
      <c r="NS86" s="16"/>
      <c r="NT86" s="16"/>
      <c r="NU86" s="16"/>
      <c r="NV86" s="16"/>
      <c r="NW86" s="16"/>
      <c r="NX86" s="16"/>
      <c r="NY86" s="16"/>
      <c r="NZ86" s="16"/>
      <c r="OA86" s="16"/>
      <c r="OB86" s="16"/>
      <c r="OC86" s="16"/>
      <c r="OD86" s="16"/>
      <c r="OE86" s="16"/>
      <c r="OF86" s="16"/>
      <c r="OG86" s="16"/>
      <c r="OH86" s="16"/>
      <c r="OI86" s="16"/>
      <c r="OJ86" s="16"/>
      <c r="OK86" s="16"/>
      <c r="OL86" s="16"/>
      <c r="OM86" s="16"/>
      <c r="ON86" s="16"/>
      <c r="OO86" s="16"/>
      <c r="OP86" s="16"/>
      <c r="OQ86" s="16"/>
      <c r="OR86" s="16"/>
      <c r="OS86" s="16"/>
      <c r="OT86" s="16"/>
      <c r="OU86" s="16"/>
      <c r="OV86" s="16"/>
      <c r="OW86" s="16"/>
      <c r="OX86" s="16"/>
      <c r="OY86" s="16"/>
      <c r="OZ86" s="16"/>
      <c r="PA86" s="16"/>
      <c r="PB86" s="16"/>
      <c r="PC86" s="16"/>
      <c r="PD86" s="16"/>
      <c r="PE86" s="16"/>
      <c r="PF86" s="16"/>
      <c r="PG86" s="16"/>
      <c r="PH86" s="16"/>
      <c r="PI86" s="16"/>
      <c r="PJ86" s="16"/>
      <c r="PK86" s="16"/>
      <c r="PL86" s="16"/>
      <c r="PM86" s="16"/>
      <c r="PN86" s="16"/>
      <c r="PO86" s="16"/>
      <c r="PP86" s="16"/>
      <c r="PQ86" s="16"/>
      <c r="PR86" s="16"/>
      <c r="PS86" s="16"/>
      <c r="PT86" s="16"/>
      <c r="PU86" s="16"/>
      <c r="PV86" s="16"/>
      <c r="PW86" s="16"/>
      <c r="PX86" s="16"/>
      <c r="PY86" s="16"/>
      <c r="PZ86" s="16"/>
      <c r="QA86" s="16"/>
      <c r="QB86" s="16"/>
      <c r="QC86" s="16"/>
      <c r="QD86" s="16"/>
      <c r="QE86" s="16"/>
      <c r="QF86" s="16"/>
      <c r="QG86" s="16"/>
      <c r="QH86" s="16"/>
      <c r="QI86" s="16"/>
      <c r="QJ86" s="16"/>
      <c r="QK86" s="16"/>
      <c r="QL86" s="16"/>
      <c r="QM86" s="16"/>
      <c r="QN86" s="16"/>
      <c r="QO86" s="16"/>
      <c r="QP86" s="16"/>
      <c r="QQ86" s="16"/>
      <c r="QR86" s="16"/>
      <c r="QS86" s="16"/>
      <c r="QT86" s="16"/>
      <c r="QU86" s="16"/>
      <c r="QV86" s="16"/>
      <c r="QW86" s="16"/>
      <c r="QX86" s="16"/>
      <c r="QY86" s="16"/>
      <c r="QZ86" s="16"/>
      <c r="RA86" s="16"/>
      <c r="RB86" s="16"/>
      <c r="RC86" s="16"/>
      <c r="RD86" s="16"/>
      <c r="RE86" s="16"/>
      <c r="RF86" s="16"/>
      <c r="RG86" s="16"/>
      <c r="RH86" s="16"/>
      <c r="RI86" s="16"/>
      <c r="RJ86" s="16"/>
      <c r="RK86" s="16"/>
      <c r="RL86" s="16"/>
      <c r="RM86" s="16"/>
      <c r="RN86" s="16"/>
      <c r="RO86" s="16"/>
      <c r="RP86" s="16"/>
      <c r="RQ86" s="16"/>
      <c r="RR86" s="16"/>
      <c r="RS86" s="16"/>
      <c r="RT86" s="16"/>
      <c r="RU86" s="16"/>
      <c r="RV86" s="16"/>
      <c r="RW86" s="16"/>
      <c r="RX86" s="16"/>
      <c r="RY86" s="16"/>
      <c r="RZ86" s="16"/>
      <c r="SA86" s="16"/>
      <c r="SB86" s="16"/>
      <c r="SC86" s="16"/>
      <c r="SD86" s="16"/>
      <c r="SE86" s="16"/>
      <c r="SF86" s="16"/>
      <c r="SG86" s="16"/>
      <c r="SH86" s="16"/>
      <c r="SI86" s="16"/>
      <c r="SJ86" s="16"/>
      <c r="SK86" s="16"/>
      <c r="SL86" s="16"/>
      <c r="SM86" s="16"/>
      <c r="SN86" s="16"/>
      <c r="SO86" s="16"/>
      <c r="SP86" s="16"/>
      <c r="SQ86" s="16"/>
      <c r="SR86" s="16"/>
      <c r="SS86" s="16"/>
      <c r="ST86" s="16"/>
      <c r="SU86" s="16"/>
      <c r="SV86" s="16"/>
      <c r="SW86" s="16"/>
      <c r="SX86" s="16"/>
      <c r="SY86" s="16"/>
      <c r="SZ86" s="16"/>
      <c r="TA86" s="16"/>
      <c r="TB86" s="16"/>
      <c r="TC86" s="16"/>
      <c r="TD86" s="16"/>
      <c r="TE86" s="16"/>
      <c r="TF86" s="16"/>
      <c r="TG86" s="16"/>
      <c r="TH86" s="16"/>
      <c r="TI86" s="16"/>
      <c r="TJ86" s="16"/>
      <c r="TK86" s="16"/>
      <c r="TL86" s="16"/>
      <c r="TM86" s="16"/>
      <c r="TN86" s="16"/>
      <c r="TO86" s="16"/>
      <c r="TP86" s="16"/>
      <c r="TQ86" s="16"/>
      <c r="TR86" s="16"/>
      <c r="TS86" s="16"/>
      <c r="TT86" s="16"/>
      <c r="TU86" s="16"/>
      <c r="TV86" s="16"/>
      <c r="TW86" s="16"/>
      <c r="TX86" s="16"/>
      <c r="TY86" s="16"/>
      <c r="TZ86" s="16"/>
      <c r="UA86" s="16"/>
      <c r="UB86" s="16"/>
      <c r="UC86" s="16"/>
      <c r="UD86" s="16"/>
      <c r="UE86" s="16"/>
      <c r="UF86" s="16"/>
      <c r="UG86" s="16"/>
      <c r="UH86" s="16"/>
      <c r="UI86" s="16"/>
      <c r="UJ86" s="16"/>
      <c r="UK86" s="16"/>
      <c r="UL86" s="16"/>
      <c r="UM86" s="16"/>
      <c r="UN86" s="16"/>
      <c r="UO86" s="16"/>
      <c r="UP86" s="16"/>
      <c r="UQ86" s="16"/>
      <c r="UR86" s="16"/>
      <c r="US86" s="16"/>
      <c r="UT86" s="16"/>
      <c r="UU86" s="16"/>
      <c r="UV86" s="16"/>
      <c r="UW86" s="16"/>
      <c r="UX86" s="16"/>
      <c r="UY86" s="16"/>
      <c r="UZ86" s="16"/>
      <c r="VA86" s="16"/>
      <c r="VB86" s="16"/>
      <c r="VC86" s="16"/>
      <c r="VD86" s="16"/>
      <c r="VE86" s="16"/>
      <c r="VF86" s="16"/>
      <c r="VG86" s="16"/>
      <c r="VH86" s="16"/>
      <c r="VI86" s="16"/>
      <c r="VJ86" s="16"/>
      <c r="VK86" s="16"/>
      <c r="VL86" s="16"/>
      <c r="VM86" s="16"/>
      <c r="VN86" s="16"/>
      <c r="VO86" s="16"/>
      <c r="VP86" s="16"/>
      <c r="VQ86" s="16"/>
      <c r="VR86" s="16"/>
      <c r="VS86" s="16"/>
      <c r="VT86" s="16"/>
      <c r="VU86" s="16"/>
      <c r="VV86" s="16"/>
      <c r="VW86" s="16"/>
      <c r="VX86" s="16"/>
      <c r="VY86" s="16"/>
      <c r="VZ86" s="16"/>
      <c r="WA86" s="16"/>
      <c r="WB86" s="16"/>
      <c r="WC86" s="16"/>
      <c r="WD86" s="16"/>
      <c r="WE86" s="16"/>
      <c r="WF86" s="16"/>
      <c r="WG86" s="16"/>
      <c r="WH86" s="16"/>
      <c r="WI86" s="16"/>
      <c r="WJ86" s="16"/>
      <c r="WK86" s="16"/>
      <c r="WL86" s="16"/>
      <c r="WM86" s="16"/>
      <c r="WN86" s="16"/>
      <c r="WO86" s="16"/>
      <c r="WP86" s="16"/>
      <c r="WQ86" s="16"/>
      <c r="WR86" s="16"/>
      <c r="WS86" s="16"/>
      <c r="WT86" s="16"/>
      <c r="WU86" s="16"/>
      <c r="WV86" s="16"/>
      <c r="WW86" s="16"/>
      <c r="WX86" s="16"/>
      <c r="WY86" s="16"/>
      <c r="WZ86" s="16"/>
      <c r="XA86" s="16"/>
      <c r="XB86" s="16"/>
      <c r="XC86" s="16"/>
      <c r="XD86" s="16"/>
      <c r="XE86" s="16"/>
      <c r="XF86" s="16"/>
      <c r="XG86" s="16"/>
      <c r="XH86" s="16"/>
      <c r="XI86" s="16"/>
      <c r="XJ86" s="16"/>
      <c r="XK86" s="16"/>
      <c r="XL86" s="16"/>
      <c r="XM86" s="16"/>
      <c r="XN86" s="16"/>
      <c r="XO86" s="16"/>
      <c r="XP86" s="16"/>
      <c r="XQ86" s="16"/>
      <c r="XR86" s="16"/>
      <c r="XS86" s="16"/>
      <c r="XT86" s="16"/>
      <c r="XU86" s="16"/>
      <c r="XV86" s="16"/>
      <c r="XW86" s="16"/>
      <c r="XX86" s="16"/>
      <c r="XY86" s="16"/>
      <c r="XZ86" s="16"/>
      <c r="YA86" s="16"/>
      <c r="YB86" s="16"/>
      <c r="YC86" s="16"/>
      <c r="YD86" s="16"/>
      <c r="YE86" s="16"/>
      <c r="YF86" s="16"/>
      <c r="YG86" s="16"/>
      <c r="YH86" s="16"/>
      <c r="YI86" s="16"/>
      <c r="YJ86" s="16"/>
      <c r="YK86" s="16"/>
      <c r="YL86" s="16"/>
      <c r="YM86" s="16"/>
      <c r="YN86" s="16"/>
      <c r="YO86" s="16"/>
      <c r="YP86" s="16"/>
      <c r="YQ86" s="16"/>
      <c r="YR86" s="16"/>
      <c r="YS86" s="16"/>
      <c r="YT86" s="16"/>
      <c r="YU86" s="16"/>
      <c r="YV86" s="16"/>
      <c r="YW86" s="16"/>
      <c r="YX86" s="16"/>
      <c r="YY86" s="16"/>
      <c r="YZ86" s="16"/>
      <c r="ZA86" s="16"/>
      <c r="ZB86" s="16"/>
      <c r="ZC86" s="16"/>
      <c r="ZD86" s="16"/>
      <c r="ZE86" s="16"/>
      <c r="ZF86" s="16"/>
      <c r="ZG86" s="16"/>
      <c r="ZH86" s="16"/>
      <c r="ZI86" s="16"/>
      <c r="ZJ86" s="16"/>
      <c r="ZK86" s="16"/>
      <c r="ZL86" s="16"/>
      <c r="ZM86" s="16"/>
      <c r="ZN86" s="16"/>
      <c r="ZO86" s="16"/>
      <c r="ZP86" s="16"/>
      <c r="ZQ86" s="16"/>
      <c r="ZR86" s="16"/>
      <c r="ZS86" s="16"/>
      <c r="ZT86" s="16"/>
      <c r="ZU86" s="16"/>
      <c r="ZV86" s="16"/>
      <c r="ZW86" s="16"/>
      <c r="ZX86" s="16"/>
      <c r="ZY86" s="16"/>
      <c r="ZZ86" s="16"/>
      <c r="AAA86" s="16"/>
      <c r="AAB86" s="16"/>
      <c r="AAC86" s="16"/>
      <c r="AAD86" s="16"/>
      <c r="AAE86" s="16"/>
      <c r="AAF86" s="16"/>
      <c r="AAG86" s="16"/>
      <c r="AAH86" s="16"/>
      <c r="AAI86" s="16"/>
      <c r="AAJ86" s="16"/>
      <c r="AAK86" s="16"/>
      <c r="AAL86" s="16"/>
      <c r="AAM86" s="16"/>
      <c r="AAN86" s="16"/>
      <c r="AAO86" s="16"/>
      <c r="AAP86" s="16"/>
      <c r="AAQ86" s="16"/>
      <c r="AAR86" s="16"/>
      <c r="AAS86" s="16"/>
      <c r="AAT86" s="16"/>
      <c r="AAU86" s="16"/>
      <c r="AAV86" s="16"/>
      <c r="AAW86" s="16"/>
      <c r="AAX86" s="16"/>
      <c r="AAY86" s="16"/>
      <c r="AAZ86" s="16"/>
      <c r="ABA86" s="16"/>
      <c r="ABB86" s="16"/>
      <c r="ABC86" s="16"/>
      <c r="ABD86" s="16"/>
      <c r="ABE86" s="16"/>
      <c r="ABF86" s="16"/>
      <c r="ABG86" s="16"/>
      <c r="ABH86" s="16"/>
      <c r="ABI86" s="16"/>
      <c r="ABJ86" s="16"/>
      <c r="ABK86" s="16"/>
      <c r="ABL86" s="16"/>
      <c r="ABM86" s="16"/>
      <c r="ABN86" s="16"/>
      <c r="ABO86" s="16"/>
      <c r="ABP86" s="16"/>
      <c r="ABQ86" s="16"/>
      <c r="ABR86" s="16"/>
      <c r="ABS86" s="16"/>
      <c r="ABT86" s="16"/>
      <c r="ABU86" s="16"/>
      <c r="ABV86" s="16"/>
      <c r="ABW86" s="16"/>
      <c r="ABX86" s="16"/>
      <c r="ABY86" s="16"/>
      <c r="ABZ86" s="16"/>
      <c r="ACA86" s="16"/>
      <c r="ACB86" s="16"/>
      <c r="ACC86" s="16"/>
      <c r="ACD86" s="16"/>
      <c r="ACE86" s="16"/>
      <c r="ACF86" s="16"/>
      <c r="ACG86" s="16"/>
      <c r="ACH86" s="16"/>
      <c r="ACI86" s="16"/>
      <c r="ACJ86" s="16"/>
      <c r="ACK86" s="16"/>
      <c r="ACL86" s="16"/>
      <c r="ACM86" s="16"/>
      <c r="ACN86" s="16"/>
      <c r="ACO86" s="16"/>
      <c r="ACP86" s="16"/>
      <c r="ACQ86" s="16"/>
      <c r="ACR86" s="16"/>
      <c r="ACS86" s="16"/>
      <c r="ACT86" s="16"/>
      <c r="ACU86" s="16"/>
      <c r="ACV86" s="16"/>
      <c r="ACW86" s="16"/>
      <c r="ACX86" s="16"/>
      <c r="ACY86" s="16"/>
      <c r="ACZ86" s="16"/>
      <c r="ADA86" s="16"/>
      <c r="ADB86" s="16"/>
      <c r="ADC86" s="16"/>
      <c r="ADD86" s="16"/>
      <c r="ADE86" s="16"/>
      <c r="ADF86" s="16"/>
      <c r="ADG86" s="16"/>
      <c r="ADH86" s="16"/>
      <c r="ADI86" s="16"/>
      <c r="ADJ86" s="16"/>
      <c r="ADK86" s="16"/>
      <c r="ADL86" s="16"/>
      <c r="ADM86" s="16"/>
      <c r="ADN86" s="16"/>
      <c r="ADO86" s="16"/>
      <c r="ADP86" s="16"/>
      <c r="ADQ86" s="16"/>
      <c r="ADR86" s="16"/>
      <c r="ADS86" s="16"/>
      <c r="ADT86" s="16"/>
      <c r="ADU86" s="16"/>
      <c r="ADV86" s="16"/>
      <c r="ADW86" s="16"/>
      <c r="ADX86" s="16"/>
      <c r="ADY86" s="16"/>
      <c r="ADZ86" s="16"/>
      <c r="AEA86" s="16"/>
      <c r="AEB86" s="16"/>
      <c r="AEC86" s="16"/>
      <c r="AED86" s="16"/>
      <c r="AEE86" s="16"/>
      <c r="AEF86" s="16"/>
      <c r="AEG86" s="16"/>
      <c r="AEH86" s="16"/>
      <c r="AEI86" s="16"/>
      <c r="AEJ86" s="16"/>
      <c r="AEK86" s="16"/>
      <c r="AEL86" s="16"/>
      <c r="AEM86" s="16"/>
      <c r="AEN86" s="16"/>
      <c r="AEO86" s="16"/>
      <c r="AEP86" s="16"/>
      <c r="AEQ86" s="16"/>
      <c r="AER86" s="16"/>
      <c r="AES86" s="16"/>
      <c r="AET86" s="16"/>
      <c r="AEU86" s="16"/>
      <c r="AEV86" s="16"/>
      <c r="AEW86" s="16"/>
      <c r="AEX86" s="16"/>
      <c r="AEY86" s="16"/>
      <c r="AEZ86" s="16"/>
      <c r="AFA86" s="16"/>
      <c r="AFB86" s="16"/>
      <c r="AFC86" s="16"/>
      <c r="AFD86" s="16"/>
      <c r="AFE86" s="16"/>
      <c r="AFF86" s="16"/>
      <c r="AFG86" s="16"/>
      <c r="AFH86" s="16"/>
      <c r="AFI86" s="16"/>
      <c r="AFJ86" s="16"/>
      <c r="AFK86" s="16"/>
      <c r="AFL86" s="16"/>
      <c r="AFM86" s="16"/>
      <c r="AFN86" s="16"/>
      <c r="AFO86" s="16"/>
      <c r="AFP86" s="16"/>
      <c r="AFQ86" s="16"/>
      <c r="AFR86" s="16"/>
      <c r="AFS86" s="16"/>
      <c r="AFT86" s="16"/>
      <c r="AFU86" s="16"/>
      <c r="AFV86" s="16"/>
      <c r="AFW86" s="16"/>
      <c r="AFX86" s="16"/>
      <c r="AFY86" s="16"/>
      <c r="AFZ86" s="16"/>
      <c r="AGA86" s="16"/>
      <c r="AGB86" s="16"/>
      <c r="AGC86" s="16"/>
      <c r="AGD86" s="16"/>
      <c r="AGE86" s="16"/>
      <c r="AGF86" s="16"/>
      <c r="AGG86" s="16"/>
      <c r="AGH86" s="16"/>
      <c r="AGI86" s="16"/>
      <c r="AGJ86" s="16"/>
      <c r="AGK86" s="16"/>
      <c r="AGL86" s="16"/>
      <c r="AGM86" s="16"/>
      <c r="AGN86" s="16"/>
      <c r="AGO86" s="16"/>
      <c r="AGP86" s="16"/>
      <c r="AGQ86" s="16"/>
      <c r="AGR86" s="16"/>
      <c r="AGS86" s="16"/>
      <c r="AGT86" s="16"/>
      <c r="AGU86" s="16"/>
      <c r="AGV86" s="16"/>
      <c r="AGW86" s="16"/>
      <c r="AGX86" s="16"/>
      <c r="AGY86" s="16"/>
      <c r="AGZ86" s="16"/>
      <c r="AHA86" s="16"/>
      <c r="AHB86" s="16"/>
      <c r="AHC86" s="16"/>
      <c r="AHD86" s="16"/>
      <c r="AHE86" s="16"/>
      <c r="AHF86" s="16"/>
      <c r="AHG86" s="16"/>
      <c r="AHH86" s="16"/>
      <c r="AHI86" s="16"/>
      <c r="AHJ86" s="16"/>
      <c r="AHK86" s="16"/>
      <c r="AHL86" s="16"/>
      <c r="AHM86" s="16"/>
      <c r="AHN86" s="16"/>
      <c r="AHO86" s="16"/>
      <c r="AHP86" s="16"/>
      <c r="AHQ86" s="16"/>
      <c r="AHR86" s="16"/>
      <c r="AHS86" s="16"/>
      <c r="AHT86" s="16"/>
      <c r="AHU86" s="16"/>
      <c r="AHV86" s="16"/>
      <c r="AHW86" s="16"/>
      <c r="AHX86" s="16"/>
      <c r="AHY86" s="16"/>
      <c r="AHZ86" s="16"/>
      <c r="AIA86" s="16"/>
      <c r="AIB86" s="16"/>
      <c r="AIC86" s="16"/>
      <c r="AID86" s="16"/>
      <c r="AIE86" s="16"/>
      <c r="AIF86" s="16"/>
      <c r="AIG86" s="16"/>
      <c r="AIH86" s="16"/>
      <c r="AII86" s="16"/>
      <c r="AIJ86" s="16"/>
      <c r="AIK86" s="16"/>
      <c r="AIL86" s="16"/>
      <c r="AIM86" s="16"/>
      <c r="AIN86" s="16"/>
      <c r="AIO86" s="16"/>
      <c r="AIP86" s="16"/>
      <c r="AIQ86" s="16"/>
      <c r="AIR86" s="16"/>
      <c r="AIS86" s="16"/>
      <c r="AIT86" s="16"/>
      <c r="AIU86" s="16"/>
      <c r="AIV86" s="16"/>
      <c r="AIW86" s="16"/>
      <c r="AIX86" s="16"/>
      <c r="AIY86" s="16"/>
      <c r="AIZ86" s="16"/>
      <c r="AJA86" s="16"/>
      <c r="AJB86" s="16"/>
      <c r="AJC86" s="16"/>
      <c r="AJD86" s="16"/>
      <c r="AJE86" s="16"/>
      <c r="AJF86" s="16"/>
      <c r="AJG86" s="16"/>
      <c r="AJH86" s="16"/>
      <c r="AJI86" s="16"/>
      <c r="AJJ86" s="16"/>
      <c r="AJK86" s="16"/>
      <c r="AJL86" s="16"/>
      <c r="AJM86" s="16"/>
      <c r="AJN86" s="16"/>
      <c r="AJO86" s="16"/>
      <c r="AJP86" s="16"/>
      <c r="AJQ86" s="16"/>
      <c r="AJR86" s="16"/>
      <c r="AJS86" s="16"/>
      <c r="AJT86" s="16"/>
      <c r="AJU86" s="16"/>
      <c r="AJV86" s="16"/>
      <c r="AJW86" s="16"/>
      <c r="AJX86" s="16"/>
      <c r="AJY86" s="16"/>
      <c r="AJZ86" s="16"/>
      <c r="AKA86" s="16"/>
      <c r="AKB86" s="16"/>
      <c r="AKC86" s="16"/>
      <c r="AKD86" s="16"/>
      <c r="AKE86" s="16"/>
      <c r="AKF86" s="16"/>
      <c r="AKG86" s="16"/>
      <c r="AKH86" s="16"/>
      <c r="AKI86" s="16"/>
      <c r="AKJ86" s="16"/>
      <c r="AKK86" s="16"/>
      <c r="AKL86" s="16"/>
      <c r="AKM86" s="16"/>
      <c r="AKN86" s="16"/>
      <c r="AKO86" s="16"/>
      <c r="AKP86" s="16"/>
      <c r="AKQ86" s="16"/>
      <c r="AKR86" s="16"/>
      <c r="AKS86" s="16"/>
      <c r="AKT86" s="16"/>
      <c r="AKU86" s="16"/>
      <c r="AKV86" s="16"/>
      <c r="AKW86" s="16"/>
      <c r="AKX86" s="16"/>
      <c r="AKY86" s="16"/>
      <c r="AKZ86" s="16"/>
      <c r="ALA86" s="16"/>
      <c r="ALB86" s="16"/>
      <c r="ALC86" s="16"/>
      <c r="ALD86" s="16"/>
      <c r="ALE86" s="16"/>
      <c r="ALF86" s="16"/>
      <c r="ALG86" s="16"/>
      <c r="ALH86" s="16"/>
      <c r="ALI86" s="16"/>
      <c r="ALJ86" s="16"/>
      <c r="ALK86" s="16"/>
      <c r="ALL86" s="16"/>
    </row>
    <row r="87" spans="1:1000" customFormat="1" ht="12.75" x14ac:dyDescent="0.2">
      <c r="A87" s="41" t="str">
        <f ca="1">IF(_xll.TM1RPTELLEV($H$75,$H87)=0,"Root",IF(OR(_xll.ELLEV($B$10,$H87)=0,_xll.TM1RPTELLEV($H$75,$H87)+1&gt;=VALUE($L$29)),"Base","Default"))</f>
        <v>Base</v>
      </c>
      <c r="B87" s="16"/>
      <c r="C87" s="16" t="str">
        <f ca="1">_xll.DBRW($G$16,$H87,C$38)</f>
        <v>-1</v>
      </c>
      <c r="D87" s="16">
        <f ca="1">_xll.DBRW($D$16,E$7,$H$33,$E$9,$H87,$D$11,$H$34,$D$38)</f>
        <v>0</v>
      </c>
      <c r="E87" s="25">
        <f ca="1">_xll.DBRW($E$16,E$7,$H$33,$E$9,$H87,$D$11,E$38,E$12,E$13)</f>
        <v>0</v>
      </c>
      <c r="F87" s="22"/>
      <c r="G87" s="89" t="str">
        <f ca="1">_xll.DBRW($G$16,$H87,G$13)&amp;IF(_xll.ELLEV($B$10,$H87)&lt;&gt;0,"",IF($D87&lt;&gt;0,"Annual",IF($E87&lt;&gt;0,"LID","")))</f>
        <v/>
      </c>
      <c r="H87" s="94" t="s">
        <v>199</v>
      </c>
      <c r="I87" s="91">
        <f ca="1">_xll.DBRW($B$17,I$7,$H$33,$D$9,$H87,$D$11,I$12,I$13)</f>
        <v>188918.45334787911</v>
      </c>
      <c r="J87" s="91">
        <f ca="1">_xll.DBRW($B$17,J$7,$H$33,$D$9,$H87,$D$11,J$12,J$13)</f>
        <v>191754.65804044181</v>
      </c>
      <c r="K87" s="91">
        <f ca="1">_xll.DBRW($B$17,K$7,$H$33,$D$9,$H87,$D$11,K$12,K$13)</f>
        <v>198676.42198771352</v>
      </c>
      <c r="L87" s="91">
        <f ca="1">_xll.DBRW($B$17,L$7,$H$33,$D$9,$H87,$D$11,L$12,L$13)</f>
        <v>198584.45873133765</v>
      </c>
      <c r="M87" s="91">
        <f ca="1">_xll.DBRW($B$17,M$7,$H$33,$D$9,$H87,$D$11,M$12,M$13)</f>
        <v>201880.55128085447</v>
      </c>
      <c r="N87" s="91">
        <f ca="1">_xll.DBRW($B$17,N$7,$H$33,$D$9,$H87,$D$11,N$12,N$13)</f>
        <v>204787.46746354079</v>
      </c>
      <c r="O87" s="91">
        <f ca="1">_xll.DBRW($B$17,O$7,$H$33,$D$9,$H87,$D$11,O$12,O$13)</f>
        <v>208644.18376713479</v>
      </c>
      <c r="P87" s="91">
        <f ca="1">_xll.DBRW($B$17,P$7,$H$33,$D$9,$H87,$D$11,P$12,P$13)</f>
        <v>211480.38845969748</v>
      </c>
      <c r="Q87" s="91">
        <f ca="1">_xll.DBRW($B$17,Q$7,$H$33,$D$9,$H87,$D$11,Q$12,Q$13)</f>
        <v>218402.15240696919</v>
      </c>
      <c r="R87" s="91">
        <f ca="1">_xll.DBRW($B$17,R$7,$H$33,$D$9,$H87,$D$11,R$12,R$13)</f>
        <v>213617.91336302855</v>
      </c>
      <c r="S87" s="91">
        <f ca="1">_xll.DBRW($B$17,S$7,$H$33,$D$9,$H87,$D$11,S$12,S$13)</f>
        <v>216914.00591254537</v>
      </c>
      <c r="T87" s="91">
        <f ca="1">_xll.DBRW($B$17,T$7,$H$33,$D$9,$H87,$D$11,T$12,T$13)</f>
        <v>217175.97335455089</v>
      </c>
      <c r="U87" s="91">
        <f ca="1">_xll.DBRW($B$17,U$7,$H$33,$D$9,$H87,$D$11,U$12,U$13)</f>
        <v>224052.81212120969</v>
      </c>
      <c r="V87" s="16"/>
      <c r="W87" s="92" t="str">
        <f ca="1">_xll.DBRW($B$17,W$7,$H$33,$D$9,$H87,$D$11,W$12,W$13)</f>
        <v>*KEY_ERR</v>
      </c>
      <c r="X87" s="93" t="e">
        <f ca="1">IF(W87=0,"",(#REF!/W87-1)*$C87)</f>
        <v>#REF!</v>
      </c>
      <c r="Y87" s="16"/>
      <c r="Z87" s="92" t="str">
        <f ca="1">_xll.DBRW($B$17,Z$7,$H$33,$D$9,$H87,$D$11,Z$12,Z$13)</f>
        <v>*KEY_ERR</v>
      </c>
      <c r="AA87" s="93" t="e">
        <f ca="1">IF(Z87=0,"",(#REF!/Z87-1)*$C87)</f>
        <v>#REF!</v>
      </c>
      <c r="AB87" s="16"/>
      <c r="AC87" s="111" t="str">
        <f ca="1">_xll.DBRW($B$17,AC$7,$H$33,$D$9,$H87,$D$11,AC$12,AC$13)</f>
        <v>*KEY_ERR</v>
      </c>
      <c r="AD87" s="111" t="str">
        <f ca="1">_xll.DBRW($B$17,AD$7,$H$33,$D$9,$H87,$D$11,AD$12,AD$13)</f>
        <v>*KEY_ERR</v>
      </c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  <c r="DL87" s="16"/>
      <c r="DM87" s="16"/>
      <c r="DN87" s="16"/>
      <c r="DO87" s="16"/>
      <c r="DP87" s="16"/>
      <c r="DQ87" s="16"/>
      <c r="DR87" s="16"/>
      <c r="DS87" s="16"/>
      <c r="DT87" s="16"/>
      <c r="DU87" s="16"/>
      <c r="DV87" s="16"/>
      <c r="DW87" s="16"/>
      <c r="DX87" s="16"/>
      <c r="DY87" s="16"/>
      <c r="DZ87" s="16"/>
      <c r="EA87" s="16"/>
      <c r="EB87" s="16"/>
      <c r="EC87" s="16"/>
      <c r="ED87" s="16"/>
      <c r="EE87" s="16"/>
      <c r="EF87" s="16"/>
      <c r="EG87" s="16"/>
      <c r="EH87" s="16"/>
      <c r="EI87" s="16"/>
      <c r="EJ87" s="16"/>
      <c r="EK87" s="16"/>
      <c r="EL87" s="16"/>
      <c r="EM87" s="16"/>
      <c r="EN87" s="16"/>
      <c r="EO87" s="16"/>
      <c r="EP87" s="16"/>
      <c r="EQ87" s="16"/>
      <c r="ER87" s="16"/>
      <c r="ES87" s="16"/>
      <c r="ET87" s="16"/>
      <c r="EU87" s="16"/>
      <c r="EV87" s="16"/>
      <c r="EW87" s="16"/>
      <c r="EX87" s="16"/>
      <c r="EY87" s="16"/>
      <c r="EZ87" s="16"/>
      <c r="FA87" s="16"/>
      <c r="FB87" s="16"/>
      <c r="FC87" s="16"/>
      <c r="FD87" s="16"/>
      <c r="FE87" s="16"/>
      <c r="FF87" s="16"/>
      <c r="FG87" s="16"/>
      <c r="FH87" s="16"/>
      <c r="FI87" s="16"/>
      <c r="FJ87" s="16"/>
      <c r="FK87" s="16"/>
      <c r="FL87" s="16"/>
      <c r="FM87" s="16"/>
      <c r="FN87" s="16"/>
      <c r="FO87" s="16"/>
      <c r="FP87" s="16"/>
      <c r="FQ87" s="16"/>
      <c r="FR87" s="16"/>
      <c r="FS87" s="16"/>
      <c r="FT87" s="16"/>
      <c r="FU87" s="16"/>
      <c r="FV87" s="16"/>
      <c r="FW87" s="16"/>
      <c r="FX87" s="16"/>
      <c r="FY87" s="16"/>
      <c r="FZ87" s="16"/>
      <c r="GA87" s="16"/>
      <c r="GB87" s="16"/>
      <c r="GC87" s="16"/>
      <c r="GD87" s="16"/>
      <c r="GE87" s="16"/>
      <c r="GF87" s="16"/>
      <c r="GG87" s="16"/>
      <c r="GH87" s="16"/>
      <c r="GI87" s="16"/>
      <c r="GJ87" s="16"/>
      <c r="GK87" s="16"/>
      <c r="GL87" s="16"/>
      <c r="GM87" s="16"/>
      <c r="GN87" s="16"/>
      <c r="GO87" s="16"/>
      <c r="GP87" s="16"/>
      <c r="GQ87" s="16"/>
      <c r="GR87" s="16"/>
      <c r="GS87" s="16"/>
      <c r="GT87" s="16"/>
      <c r="GU87" s="16"/>
      <c r="GV87" s="16"/>
      <c r="GW87" s="16"/>
      <c r="GX87" s="16"/>
      <c r="GY87" s="16"/>
      <c r="GZ87" s="16"/>
      <c r="HA87" s="16"/>
      <c r="HB87" s="16"/>
      <c r="HC87" s="16"/>
      <c r="HD87" s="16"/>
      <c r="HE87" s="16"/>
      <c r="HF87" s="16"/>
      <c r="HG87" s="16"/>
      <c r="HH87" s="16"/>
      <c r="HI87" s="16"/>
      <c r="HJ87" s="16"/>
      <c r="HK87" s="16"/>
      <c r="HL87" s="16"/>
      <c r="HM87" s="16"/>
      <c r="HN87" s="16"/>
      <c r="HO87" s="16"/>
      <c r="HP87" s="16"/>
      <c r="HQ87" s="16"/>
      <c r="HR87" s="16"/>
      <c r="HS87" s="16"/>
      <c r="HT87" s="16"/>
      <c r="HU87" s="16"/>
      <c r="HV87" s="16"/>
      <c r="HW87" s="16"/>
      <c r="HX87" s="16"/>
      <c r="HY87" s="16"/>
      <c r="HZ87" s="16"/>
      <c r="IA87" s="16"/>
      <c r="IB87" s="16"/>
      <c r="IC87" s="16"/>
      <c r="ID87" s="16"/>
      <c r="IE87" s="16"/>
      <c r="IF87" s="16"/>
      <c r="IG87" s="16"/>
      <c r="IH87" s="16"/>
      <c r="II87" s="16"/>
      <c r="IJ87" s="16"/>
      <c r="IK87" s="16"/>
      <c r="IL87" s="16"/>
      <c r="IM87" s="16"/>
      <c r="IN87" s="16"/>
      <c r="IO87" s="16"/>
      <c r="IP87" s="16"/>
      <c r="IQ87" s="16"/>
      <c r="IR87" s="16"/>
      <c r="IS87" s="16"/>
      <c r="IT87" s="16"/>
      <c r="IU87" s="16"/>
      <c r="IV87" s="16"/>
      <c r="IW87" s="16"/>
      <c r="IX87" s="16"/>
      <c r="IY87" s="16"/>
      <c r="IZ87" s="16"/>
      <c r="JA87" s="16"/>
      <c r="JB87" s="16"/>
      <c r="JC87" s="16"/>
      <c r="JD87" s="16"/>
      <c r="JE87" s="16"/>
      <c r="JF87" s="16"/>
      <c r="JG87" s="16"/>
      <c r="JH87" s="16"/>
      <c r="JI87" s="16"/>
      <c r="JJ87" s="16"/>
      <c r="JK87" s="16"/>
      <c r="JL87" s="16"/>
      <c r="JM87" s="16"/>
      <c r="JN87" s="16"/>
      <c r="JO87" s="16"/>
      <c r="JP87" s="16"/>
      <c r="JQ87" s="16"/>
      <c r="JR87" s="16"/>
      <c r="JS87" s="16"/>
      <c r="JT87" s="16"/>
      <c r="JU87" s="16"/>
      <c r="JV87" s="16"/>
      <c r="JW87" s="16"/>
      <c r="JX87" s="16"/>
      <c r="JY87" s="16"/>
      <c r="JZ87" s="16"/>
      <c r="KA87" s="16"/>
      <c r="KB87" s="16"/>
      <c r="KC87" s="16"/>
      <c r="KD87" s="16"/>
      <c r="KE87" s="16"/>
      <c r="KF87" s="16"/>
      <c r="KG87" s="16"/>
      <c r="KH87" s="16"/>
      <c r="KI87" s="16"/>
      <c r="KJ87" s="16"/>
      <c r="KK87" s="16"/>
      <c r="KL87" s="16"/>
      <c r="KM87" s="16"/>
      <c r="KN87" s="16"/>
      <c r="KO87" s="16"/>
      <c r="KP87" s="16"/>
      <c r="KQ87" s="16"/>
      <c r="KR87" s="16"/>
      <c r="KS87" s="16"/>
      <c r="KT87" s="16"/>
      <c r="KU87" s="16"/>
      <c r="KV87" s="16"/>
      <c r="KW87" s="16"/>
      <c r="KX87" s="16"/>
      <c r="KY87" s="16"/>
      <c r="KZ87" s="16"/>
      <c r="LA87" s="16"/>
      <c r="LB87" s="16"/>
      <c r="LC87" s="16"/>
      <c r="LD87" s="16"/>
      <c r="LE87" s="16"/>
      <c r="LF87" s="16"/>
      <c r="LG87" s="16"/>
      <c r="LH87" s="16"/>
      <c r="LI87" s="16"/>
      <c r="LJ87" s="16"/>
      <c r="LK87" s="16"/>
      <c r="LL87" s="16"/>
      <c r="LM87" s="16"/>
      <c r="LN87" s="16"/>
      <c r="LO87" s="16"/>
      <c r="LP87" s="16"/>
      <c r="LQ87" s="16"/>
      <c r="LR87" s="16"/>
      <c r="LS87" s="16"/>
      <c r="LT87" s="16"/>
      <c r="LU87" s="16"/>
      <c r="LV87" s="16"/>
      <c r="LW87" s="16"/>
      <c r="LX87" s="16"/>
      <c r="LY87" s="16"/>
      <c r="LZ87" s="16"/>
      <c r="MA87" s="16"/>
      <c r="MB87" s="16"/>
      <c r="MC87" s="16"/>
      <c r="MD87" s="16"/>
      <c r="ME87" s="16"/>
      <c r="MF87" s="16"/>
      <c r="MG87" s="16"/>
      <c r="MH87" s="16"/>
      <c r="MI87" s="16"/>
      <c r="MJ87" s="16"/>
      <c r="MK87" s="16"/>
      <c r="ML87" s="16"/>
      <c r="MM87" s="16"/>
      <c r="MN87" s="16"/>
      <c r="MO87" s="16"/>
      <c r="MP87" s="16"/>
      <c r="MQ87" s="16"/>
      <c r="MR87" s="16"/>
      <c r="MS87" s="16"/>
      <c r="MT87" s="16"/>
      <c r="MU87" s="16"/>
      <c r="MV87" s="16"/>
      <c r="MW87" s="16"/>
      <c r="MX87" s="16"/>
      <c r="MY87" s="16"/>
      <c r="MZ87" s="16"/>
      <c r="NA87" s="16"/>
      <c r="NB87" s="16"/>
      <c r="NC87" s="16"/>
      <c r="ND87" s="16"/>
      <c r="NE87" s="16"/>
      <c r="NF87" s="16"/>
      <c r="NG87" s="16"/>
      <c r="NH87" s="16"/>
      <c r="NI87" s="16"/>
      <c r="NJ87" s="16"/>
      <c r="NK87" s="16"/>
      <c r="NL87" s="16"/>
      <c r="NM87" s="16"/>
      <c r="NN87" s="16"/>
      <c r="NO87" s="16"/>
      <c r="NP87" s="16"/>
      <c r="NQ87" s="16"/>
      <c r="NR87" s="16"/>
      <c r="NS87" s="16"/>
      <c r="NT87" s="16"/>
      <c r="NU87" s="16"/>
      <c r="NV87" s="16"/>
      <c r="NW87" s="16"/>
      <c r="NX87" s="16"/>
      <c r="NY87" s="16"/>
      <c r="NZ87" s="16"/>
      <c r="OA87" s="16"/>
      <c r="OB87" s="16"/>
      <c r="OC87" s="16"/>
      <c r="OD87" s="16"/>
      <c r="OE87" s="16"/>
      <c r="OF87" s="16"/>
      <c r="OG87" s="16"/>
      <c r="OH87" s="16"/>
      <c r="OI87" s="16"/>
      <c r="OJ87" s="16"/>
      <c r="OK87" s="16"/>
      <c r="OL87" s="16"/>
      <c r="OM87" s="16"/>
      <c r="ON87" s="16"/>
      <c r="OO87" s="16"/>
      <c r="OP87" s="16"/>
      <c r="OQ87" s="16"/>
      <c r="OR87" s="16"/>
      <c r="OS87" s="16"/>
      <c r="OT87" s="16"/>
      <c r="OU87" s="16"/>
      <c r="OV87" s="16"/>
      <c r="OW87" s="16"/>
      <c r="OX87" s="16"/>
      <c r="OY87" s="16"/>
      <c r="OZ87" s="16"/>
      <c r="PA87" s="16"/>
      <c r="PB87" s="16"/>
      <c r="PC87" s="16"/>
      <c r="PD87" s="16"/>
      <c r="PE87" s="16"/>
      <c r="PF87" s="16"/>
      <c r="PG87" s="16"/>
      <c r="PH87" s="16"/>
      <c r="PI87" s="16"/>
      <c r="PJ87" s="16"/>
      <c r="PK87" s="16"/>
      <c r="PL87" s="16"/>
      <c r="PM87" s="16"/>
      <c r="PN87" s="16"/>
      <c r="PO87" s="16"/>
      <c r="PP87" s="16"/>
      <c r="PQ87" s="16"/>
      <c r="PR87" s="16"/>
      <c r="PS87" s="16"/>
      <c r="PT87" s="16"/>
      <c r="PU87" s="16"/>
      <c r="PV87" s="16"/>
      <c r="PW87" s="16"/>
      <c r="PX87" s="16"/>
      <c r="PY87" s="16"/>
      <c r="PZ87" s="16"/>
      <c r="QA87" s="16"/>
      <c r="QB87" s="16"/>
      <c r="QC87" s="16"/>
      <c r="QD87" s="16"/>
      <c r="QE87" s="16"/>
      <c r="QF87" s="16"/>
      <c r="QG87" s="16"/>
      <c r="QH87" s="16"/>
      <c r="QI87" s="16"/>
      <c r="QJ87" s="16"/>
      <c r="QK87" s="16"/>
      <c r="QL87" s="16"/>
      <c r="QM87" s="16"/>
      <c r="QN87" s="16"/>
      <c r="QO87" s="16"/>
      <c r="QP87" s="16"/>
      <c r="QQ87" s="16"/>
      <c r="QR87" s="16"/>
      <c r="QS87" s="16"/>
      <c r="QT87" s="16"/>
      <c r="QU87" s="16"/>
      <c r="QV87" s="16"/>
      <c r="QW87" s="16"/>
      <c r="QX87" s="16"/>
      <c r="QY87" s="16"/>
      <c r="QZ87" s="16"/>
      <c r="RA87" s="16"/>
      <c r="RB87" s="16"/>
      <c r="RC87" s="16"/>
      <c r="RD87" s="16"/>
      <c r="RE87" s="16"/>
      <c r="RF87" s="16"/>
      <c r="RG87" s="16"/>
      <c r="RH87" s="16"/>
      <c r="RI87" s="16"/>
      <c r="RJ87" s="16"/>
      <c r="RK87" s="16"/>
      <c r="RL87" s="16"/>
      <c r="RM87" s="16"/>
      <c r="RN87" s="16"/>
      <c r="RO87" s="16"/>
      <c r="RP87" s="16"/>
      <c r="RQ87" s="16"/>
      <c r="RR87" s="16"/>
      <c r="RS87" s="16"/>
      <c r="RT87" s="16"/>
      <c r="RU87" s="16"/>
      <c r="RV87" s="16"/>
      <c r="RW87" s="16"/>
      <c r="RX87" s="16"/>
      <c r="RY87" s="16"/>
      <c r="RZ87" s="16"/>
      <c r="SA87" s="16"/>
      <c r="SB87" s="16"/>
      <c r="SC87" s="16"/>
      <c r="SD87" s="16"/>
      <c r="SE87" s="16"/>
      <c r="SF87" s="16"/>
      <c r="SG87" s="16"/>
      <c r="SH87" s="16"/>
      <c r="SI87" s="16"/>
      <c r="SJ87" s="16"/>
      <c r="SK87" s="16"/>
      <c r="SL87" s="16"/>
      <c r="SM87" s="16"/>
      <c r="SN87" s="16"/>
      <c r="SO87" s="16"/>
      <c r="SP87" s="16"/>
      <c r="SQ87" s="16"/>
      <c r="SR87" s="16"/>
      <c r="SS87" s="16"/>
      <c r="ST87" s="16"/>
      <c r="SU87" s="16"/>
      <c r="SV87" s="16"/>
      <c r="SW87" s="16"/>
      <c r="SX87" s="16"/>
      <c r="SY87" s="16"/>
      <c r="SZ87" s="16"/>
      <c r="TA87" s="16"/>
      <c r="TB87" s="16"/>
      <c r="TC87" s="16"/>
      <c r="TD87" s="16"/>
      <c r="TE87" s="16"/>
      <c r="TF87" s="16"/>
      <c r="TG87" s="16"/>
      <c r="TH87" s="16"/>
      <c r="TI87" s="16"/>
      <c r="TJ87" s="16"/>
      <c r="TK87" s="16"/>
      <c r="TL87" s="16"/>
      <c r="TM87" s="16"/>
      <c r="TN87" s="16"/>
      <c r="TO87" s="16"/>
      <c r="TP87" s="16"/>
      <c r="TQ87" s="16"/>
      <c r="TR87" s="16"/>
      <c r="TS87" s="16"/>
      <c r="TT87" s="16"/>
      <c r="TU87" s="16"/>
      <c r="TV87" s="16"/>
      <c r="TW87" s="16"/>
      <c r="TX87" s="16"/>
      <c r="TY87" s="16"/>
      <c r="TZ87" s="16"/>
      <c r="UA87" s="16"/>
      <c r="UB87" s="16"/>
      <c r="UC87" s="16"/>
      <c r="UD87" s="16"/>
      <c r="UE87" s="16"/>
      <c r="UF87" s="16"/>
      <c r="UG87" s="16"/>
      <c r="UH87" s="16"/>
      <c r="UI87" s="16"/>
      <c r="UJ87" s="16"/>
      <c r="UK87" s="16"/>
      <c r="UL87" s="16"/>
      <c r="UM87" s="16"/>
      <c r="UN87" s="16"/>
      <c r="UO87" s="16"/>
      <c r="UP87" s="16"/>
      <c r="UQ87" s="16"/>
      <c r="UR87" s="16"/>
      <c r="US87" s="16"/>
      <c r="UT87" s="16"/>
      <c r="UU87" s="16"/>
      <c r="UV87" s="16"/>
      <c r="UW87" s="16"/>
      <c r="UX87" s="16"/>
      <c r="UY87" s="16"/>
      <c r="UZ87" s="16"/>
      <c r="VA87" s="16"/>
      <c r="VB87" s="16"/>
      <c r="VC87" s="16"/>
      <c r="VD87" s="16"/>
      <c r="VE87" s="16"/>
      <c r="VF87" s="16"/>
      <c r="VG87" s="16"/>
      <c r="VH87" s="16"/>
      <c r="VI87" s="16"/>
      <c r="VJ87" s="16"/>
      <c r="VK87" s="16"/>
      <c r="VL87" s="16"/>
      <c r="VM87" s="16"/>
      <c r="VN87" s="16"/>
      <c r="VO87" s="16"/>
      <c r="VP87" s="16"/>
      <c r="VQ87" s="16"/>
      <c r="VR87" s="16"/>
      <c r="VS87" s="16"/>
      <c r="VT87" s="16"/>
      <c r="VU87" s="16"/>
      <c r="VV87" s="16"/>
      <c r="VW87" s="16"/>
      <c r="VX87" s="16"/>
      <c r="VY87" s="16"/>
      <c r="VZ87" s="16"/>
      <c r="WA87" s="16"/>
      <c r="WB87" s="16"/>
      <c r="WC87" s="16"/>
      <c r="WD87" s="16"/>
      <c r="WE87" s="16"/>
      <c r="WF87" s="16"/>
      <c r="WG87" s="16"/>
      <c r="WH87" s="16"/>
      <c r="WI87" s="16"/>
      <c r="WJ87" s="16"/>
      <c r="WK87" s="16"/>
      <c r="WL87" s="16"/>
      <c r="WM87" s="16"/>
      <c r="WN87" s="16"/>
      <c r="WO87" s="16"/>
      <c r="WP87" s="16"/>
      <c r="WQ87" s="16"/>
      <c r="WR87" s="16"/>
      <c r="WS87" s="16"/>
      <c r="WT87" s="16"/>
      <c r="WU87" s="16"/>
      <c r="WV87" s="16"/>
      <c r="WW87" s="16"/>
      <c r="WX87" s="16"/>
      <c r="WY87" s="16"/>
      <c r="WZ87" s="16"/>
      <c r="XA87" s="16"/>
      <c r="XB87" s="16"/>
      <c r="XC87" s="16"/>
      <c r="XD87" s="16"/>
      <c r="XE87" s="16"/>
      <c r="XF87" s="16"/>
      <c r="XG87" s="16"/>
      <c r="XH87" s="16"/>
      <c r="XI87" s="16"/>
      <c r="XJ87" s="16"/>
      <c r="XK87" s="16"/>
      <c r="XL87" s="16"/>
      <c r="XM87" s="16"/>
      <c r="XN87" s="16"/>
      <c r="XO87" s="16"/>
      <c r="XP87" s="16"/>
      <c r="XQ87" s="16"/>
      <c r="XR87" s="16"/>
      <c r="XS87" s="16"/>
      <c r="XT87" s="16"/>
      <c r="XU87" s="16"/>
      <c r="XV87" s="16"/>
      <c r="XW87" s="16"/>
      <c r="XX87" s="16"/>
      <c r="XY87" s="16"/>
      <c r="XZ87" s="16"/>
      <c r="YA87" s="16"/>
      <c r="YB87" s="16"/>
      <c r="YC87" s="16"/>
      <c r="YD87" s="16"/>
      <c r="YE87" s="16"/>
      <c r="YF87" s="16"/>
      <c r="YG87" s="16"/>
      <c r="YH87" s="16"/>
      <c r="YI87" s="16"/>
      <c r="YJ87" s="16"/>
      <c r="YK87" s="16"/>
      <c r="YL87" s="16"/>
      <c r="YM87" s="16"/>
      <c r="YN87" s="16"/>
      <c r="YO87" s="16"/>
      <c r="YP87" s="16"/>
      <c r="YQ87" s="16"/>
      <c r="YR87" s="16"/>
      <c r="YS87" s="16"/>
      <c r="YT87" s="16"/>
      <c r="YU87" s="16"/>
      <c r="YV87" s="16"/>
      <c r="YW87" s="16"/>
      <c r="YX87" s="16"/>
      <c r="YY87" s="16"/>
      <c r="YZ87" s="16"/>
      <c r="ZA87" s="16"/>
      <c r="ZB87" s="16"/>
      <c r="ZC87" s="16"/>
      <c r="ZD87" s="16"/>
      <c r="ZE87" s="16"/>
      <c r="ZF87" s="16"/>
      <c r="ZG87" s="16"/>
      <c r="ZH87" s="16"/>
      <c r="ZI87" s="16"/>
      <c r="ZJ87" s="16"/>
      <c r="ZK87" s="16"/>
      <c r="ZL87" s="16"/>
      <c r="ZM87" s="16"/>
      <c r="ZN87" s="16"/>
      <c r="ZO87" s="16"/>
      <c r="ZP87" s="16"/>
      <c r="ZQ87" s="16"/>
      <c r="ZR87" s="16"/>
      <c r="ZS87" s="16"/>
      <c r="ZT87" s="16"/>
      <c r="ZU87" s="16"/>
      <c r="ZV87" s="16"/>
      <c r="ZW87" s="16"/>
      <c r="ZX87" s="16"/>
      <c r="ZY87" s="16"/>
      <c r="ZZ87" s="16"/>
      <c r="AAA87" s="16"/>
      <c r="AAB87" s="16"/>
      <c r="AAC87" s="16"/>
      <c r="AAD87" s="16"/>
      <c r="AAE87" s="16"/>
      <c r="AAF87" s="16"/>
      <c r="AAG87" s="16"/>
      <c r="AAH87" s="16"/>
      <c r="AAI87" s="16"/>
      <c r="AAJ87" s="16"/>
      <c r="AAK87" s="16"/>
      <c r="AAL87" s="16"/>
      <c r="AAM87" s="16"/>
      <c r="AAN87" s="16"/>
      <c r="AAO87" s="16"/>
      <c r="AAP87" s="16"/>
      <c r="AAQ87" s="16"/>
      <c r="AAR87" s="16"/>
      <c r="AAS87" s="16"/>
      <c r="AAT87" s="16"/>
      <c r="AAU87" s="16"/>
      <c r="AAV87" s="16"/>
      <c r="AAW87" s="16"/>
      <c r="AAX87" s="16"/>
      <c r="AAY87" s="16"/>
      <c r="AAZ87" s="16"/>
      <c r="ABA87" s="16"/>
      <c r="ABB87" s="16"/>
      <c r="ABC87" s="16"/>
      <c r="ABD87" s="16"/>
      <c r="ABE87" s="16"/>
      <c r="ABF87" s="16"/>
      <c r="ABG87" s="16"/>
      <c r="ABH87" s="16"/>
      <c r="ABI87" s="16"/>
      <c r="ABJ87" s="16"/>
      <c r="ABK87" s="16"/>
      <c r="ABL87" s="16"/>
      <c r="ABM87" s="16"/>
      <c r="ABN87" s="16"/>
      <c r="ABO87" s="16"/>
      <c r="ABP87" s="16"/>
      <c r="ABQ87" s="16"/>
      <c r="ABR87" s="16"/>
      <c r="ABS87" s="16"/>
      <c r="ABT87" s="16"/>
      <c r="ABU87" s="16"/>
      <c r="ABV87" s="16"/>
      <c r="ABW87" s="16"/>
      <c r="ABX87" s="16"/>
      <c r="ABY87" s="16"/>
      <c r="ABZ87" s="16"/>
      <c r="ACA87" s="16"/>
      <c r="ACB87" s="16"/>
      <c r="ACC87" s="16"/>
      <c r="ACD87" s="16"/>
      <c r="ACE87" s="16"/>
      <c r="ACF87" s="16"/>
      <c r="ACG87" s="16"/>
      <c r="ACH87" s="16"/>
      <c r="ACI87" s="16"/>
      <c r="ACJ87" s="16"/>
      <c r="ACK87" s="16"/>
      <c r="ACL87" s="16"/>
      <c r="ACM87" s="16"/>
      <c r="ACN87" s="16"/>
      <c r="ACO87" s="16"/>
      <c r="ACP87" s="16"/>
      <c r="ACQ87" s="16"/>
      <c r="ACR87" s="16"/>
      <c r="ACS87" s="16"/>
      <c r="ACT87" s="16"/>
      <c r="ACU87" s="16"/>
      <c r="ACV87" s="16"/>
      <c r="ACW87" s="16"/>
      <c r="ACX87" s="16"/>
      <c r="ACY87" s="16"/>
      <c r="ACZ87" s="16"/>
      <c r="ADA87" s="16"/>
      <c r="ADB87" s="16"/>
      <c r="ADC87" s="16"/>
      <c r="ADD87" s="16"/>
      <c r="ADE87" s="16"/>
      <c r="ADF87" s="16"/>
      <c r="ADG87" s="16"/>
      <c r="ADH87" s="16"/>
      <c r="ADI87" s="16"/>
      <c r="ADJ87" s="16"/>
      <c r="ADK87" s="16"/>
      <c r="ADL87" s="16"/>
      <c r="ADM87" s="16"/>
      <c r="ADN87" s="16"/>
      <c r="ADO87" s="16"/>
      <c r="ADP87" s="16"/>
      <c r="ADQ87" s="16"/>
      <c r="ADR87" s="16"/>
      <c r="ADS87" s="16"/>
      <c r="ADT87" s="16"/>
      <c r="ADU87" s="16"/>
      <c r="ADV87" s="16"/>
      <c r="ADW87" s="16"/>
      <c r="ADX87" s="16"/>
      <c r="ADY87" s="16"/>
      <c r="ADZ87" s="16"/>
      <c r="AEA87" s="16"/>
      <c r="AEB87" s="16"/>
      <c r="AEC87" s="16"/>
      <c r="AED87" s="16"/>
      <c r="AEE87" s="16"/>
      <c r="AEF87" s="16"/>
      <c r="AEG87" s="16"/>
      <c r="AEH87" s="16"/>
      <c r="AEI87" s="16"/>
      <c r="AEJ87" s="16"/>
      <c r="AEK87" s="16"/>
      <c r="AEL87" s="16"/>
      <c r="AEM87" s="16"/>
      <c r="AEN87" s="16"/>
      <c r="AEO87" s="16"/>
      <c r="AEP87" s="16"/>
      <c r="AEQ87" s="16"/>
      <c r="AER87" s="16"/>
      <c r="AES87" s="16"/>
      <c r="AET87" s="16"/>
      <c r="AEU87" s="16"/>
      <c r="AEV87" s="16"/>
      <c r="AEW87" s="16"/>
      <c r="AEX87" s="16"/>
      <c r="AEY87" s="16"/>
      <c r="AEZ87" s="16"/>
      <c r="AFA87" s="16"/>
      <c r="AFB87" s="16"/>
      <c r="AFC87" s="16"/>
      <c r="AFD87" s="16"/>
      <c r="AFE87" s="16"/>
      <c r="AFF87" s="16"/>
      <c r="AFG87" s="16"/>
      <c r="AFH87" s="16"/>
      <c r="AFI87" s="16"/>
      <c r="AFJ87" s="16"/>
      <c r="AFK87" s="16"/>
      <c r="AFL87" s="16"/>
      <c r="AFM87" s="16"/>
      <c r="AFN87" s="16"/>
      <c r="AFO87" s="16"/>
      <c r="AFP87" s="16"/>
      <c r="AFQ87" s="16"/>
      <c r="AFR87" s="16"/>
      <c r="AFS87" s="16"/>
      <c r="AFT87" s="16"/>
      <c r="AFU87" s="16"/>
      <c r="AFV87" s="16"/>
      <c r="AFW87" s="16"/>
      <c r="AFX87" s="16"/>
      <c r="AFY87" s="16"/>
      <c r="AFZ87" s="16"/>
      <c r="AGA87" s="16"/>
      <c r="AGB87" s="16"/>
      <c r="AGC87" s="16"/>
      <c r="AGD87" s="16"/>
      <c r="AGE87" s="16"/>
      <c r="AGF87" s="16"/>
      <c r="AGG87" s="16"/>
      <c r="AGH87" s="16"/>
      <c r="AGI87" s="16"/>
      <c r="AGJ87" s="16"/>
      <c r="AGK87" s="16"/>
      <c r="AGL87" s="16"/>
      <c r="AGM87" s="16"/>
      <c r="AGN87" s="16"/>
      <c r="AGO87" s="16"/>
      <c r="AGP87" s="16"/>
      <c r="AGQ87" s="16"/>
      <c r="AGR87" s="16"/>
      <c r="AGS87" s="16"/>
      <c r="AGT87" s="16"/>
      <c r="AGU87" s="16"/>
      <c r="AGV87" s="16"/>
      <c r="AGW87" s="16"/>
      <c r="AGX87" s="16"/>
      <c r="AGY87" s="16"/>
      <c r="AGZ87" s="16"/>
      <c r="AHA87" s="16"/>
      <c r="AHB87" s="16"/>
      <c r="AHC87" s="16"/>
      <c r="AHD87" s="16"/>
      <c r="AHE87" s="16"/>
      <c r="AHF87" s="16"/>
      <c r="AHG87" s="16"/>
      <c r="AHH87" s="16"/>
      <c r="AHI87" s="16"/>
      <c r="AHJ87" s="16"/>
      <c r="AHK87" s="16"/>
      <c r="AHL87" s="16"/>
      <c r="AHM87" s="16"/>
      <c r="AHN87" s="16"/>
      <c r="AHO87" s="16"/>
      <c r="AHP87" s="16"/>
      <c r="AHQ87" s="16"/>
      <c r="AHR87" s="16"/>
      <c r="AHS87" s="16"/>
      <c r="AHT87" s="16"/>
      <c r="AHU87" s="16"/>
      <c r="AHV87" s="16"/>
      <c r="AHW87" s="16"/>
      <c r="AHX87" s="16"/>
      <c r="AHY87" s="16"/>
      <c r="AHZ87" s="16"/>
      <c r="AIA87" s="16"/>
      <c r="AIB87" s="16"/>
      <c r="AIC87" s="16"/>
      <c r="AID87" s="16"/>
      <c r="AIE87" s="16"/>
      <c r="AIF87" s="16"/>
      <c r="AIG87" s="16"/>
      <c r="AIH87" s="16"/>
      <c r="AII87" s="16"/>
      <c r="AIJ87" s="16"/>
      <c r="AIK87" s="16"/>
      <c r="AIL87" s="16"/>
      <c r="AIM87" s="16"/>
      <c r="AIN87" s="16"/>
      <c r="AIO87" s="16"/>
      <c r="AIP87" s="16"/>
      <c r="AIQ87" s="16"/>
      <c r="AIR87" s="16"/>
      <c r="AIS87" s="16"/>
      <c r="AIT87" s="16"/>
      <c r="AIU87" s="16"/>
      <c r="AIV87" s="16"/>
      <c r="AIW87" s="16"/>
      <c r="AIX87" s="16"/>
      <c r="AIY87" s="16"/>
      <c r="AIZ87" s="16"/>
      <c r="AJA87" s="16"/>
      <c r="AJB87" s="16"/>
      <c r="AJC87" s="16"/>
      <c r="AJD87" s="16"/>
      <c r="AJE87" s="16"/>
      <c r="AJF87" s="16"/>
      <c r="AJG87" s="16"/>
      <c r="AJH87" s="16"/>
      <c r="AJI87" s="16"/>
      <c r="AJJ87" s="16"/>
      <c r="AJK87" s="16"/>
      <c r="AJL87" s="16"/>
      <c r="AJM87" s="16"/>
      <c r="AJN87" s="16"/>
      <c r="AJO87" s="16"/>
      <c r="AJP87" s="16"/>
      <c r="AJQ87" s="16"/>
      <c r="AJR87" s="16"/>
      <c r="AJS87" s="16"/>
      <c r="AJT87" s="16"/>
      <c r="AJU87" s="16"/>
      <c r="AJV87" s="16"/>
      <c r="AJW87" s="16"/>
      <c r="AJX87" s="16"/>
      <c r="AJY87" s="16"/>
      <c r="AJZ87" s="16"/>
      <c r="AKA87" s="16"/>
      <c r="AKB87" s="16"/>
      <c r="AKC87" s="16"/>
      <c r="AKD87" s="16"/>
      <c r="AKE87" s="16"/>
      <c r="AKF87" s="16"/>
      <c r="AKG87" s="16"/>
      <c r="AKH87" s="16"/>
      <c r="AKI87" s="16"/>
      <c r="AKJ87" s="16"/>
      <c r="AKK87" s="16"/>
      <c r="AKL87" s="16"/>
      <c r="AKM87" s="16"/>
      <c r="AKN87" s="16"/>
      <c r="AKO87" s="16"/>
      <c r="AKP87" s="16"/>
      <c r="AKQ87" s="16"/>
      <c r="AKR87" s="16"/>
      <c r="AKS87" s="16"/>
      <c r="AKT87" s="16"/>
      <c r="AKU87" s="16"/>
      <c r="AKV87" s="16"/>
      <c r="AKW87" s="16"/>
      <c r="AKX87" s="16"/>
      <c r="AKY87" s="16"/>
      <c r="AKZ87" s="16"/>
      <c r="ALA87" s="16"/>
      <c r="ALB87" s="16"/>
      <c r="ALC87" s="16"/>
      <c r="ALD87" s="16"/>
      <c r="ALE87" s="16"/>
      <c r="ALF87" s="16"/>
      <c r="ALG87" s="16"/>
      <c r="ALH87" s="16"/>
      <c r="ALI87" s="16"/>
      <c r="ALJ87" s="16"/>
      <c r="ALK87" s="16"/>
      <c r="ALL87" s="16"/>
    </row>
    <row r="88" spans="1:1000" customFormat="1" ht="12.75" x14ac:dyDescent="0.2">
      <c r="A88" s="41" t="str">
        <f ca="1">IF(_xll.TM1RPTELLEV($H$75,$H88)=0,"Root",IF(OR(_xll.ELLEV($B$10,$H88)=0,_xll.TM1RPTELLEV($H$75,$H88)+1&gt;=VALUE($L$29)),"Base","Default"))</f>
        <v>Default</v>
      </c>
      <c r="B88" s="16"/>
      <c r="C88" s="16" t="str">
        <f ca="1">_xll.DBRW($G$16,$H88,C$38)</f>
        <v>-1</v>
      </c>
      <c r="D88" s="16">
        <f ca="1">_xll.DBRW($D$16,E$7,$H$33,$E$9,$H88,$D$11,$H$34,$D$38)</f>
        <v>0</v>
      </c>
      <c r="E88" s="25">
        <f ca="1">_xll.DBRW($E$16,E$7,$H$33,$E$9,$H88,$D$11,E$38,E$12,E$13)</f>
        <v>0</v>
      </c>
      <c r="F88" s="22"/>
      <c r="G88" s="44" t="str">
        <f ca="1">_xll.DBRW($G$16,$H88,G$13)&amp;IF(_xll.ELLEV($B$10,$H88)&lt;&gt;0,"",IF($D88&lt;&gt;0,"Annual",IF($E88&lt;&gt;0,"LID","")))</f>
        <v/>
      </c>
      <c r="H88" s="114" t="s">
        <v>200</v>
      </c>
      <c r="I88" s="46">
        <f ca="1">_xll.DBRW($B$17,I$7,$H$33,$D$9,$H88,$D$11,I$12,I$13)</f>
        <v>1751085.552722319</v>
      </c>
      <c r="J88" s="46">
        <f ca="1">_xll.DBRW($B$17,J$7,$H$33,$D$9,$H88,$D$11,J$12,J$13)</f>
        <v>1715694.485960711</v>
      </c>
      <c r="K88" s="46">
        <f ca="1">_xll.DBRW($B$17,K$7,$H$33,$D$9,$H88,$D$11,K$12,K$13)</f>
        <v>1707252.4607336486</v>
      </c>
      <c r="L88" s="46">
        <f ca="1">_xll.DBRW($B$17,L$7,$H$33,$D$9,$H88,$D$11,L$12,L$13)</f>
        <v>1687962.0398659573</v>
      </c>
      <c r="M88" s="46">
        <f ca="1">_xll.DBRW($B$17,M$7,$H$33,$D$9,$H88,$D$11,M$12,M$13)</f>
        <v>1736836.4912561278</v>
      </c>
      <c r="N88" s="46">
        <f ca="1">_xll.DBRW($B$17,N$7,$H$33,$D$9,$H88,$D$11,N$12,N$13)</f>
        <v>1762139.1068407251</v>
      </c>
      <c r="O88" s="46">
        <f ca="1">_xll.DBRW($B$17,O$7,$H$33,$D$9,$H88,$D$11,O$12,O$13)</f>
        <v>1789575.6354315882</v>
      </c>
      <c r="P88" s="46">
        <f ca="1">_xll.DBRW($B$17,P$7,$H$33,$D$9,$H88,$D$11,P$12,P$13)</f>
        <v>1754184.5686699804</v>
      </c>
      <c r="Q88" s="46">
        <f ca="1">_xll.DBRW($B$17,Q$7,$H$33,$D$9,$H88,$D$11,Q$12,Q$13)</f>
        <v>1745742.543442918</v>
      </c>
      <c r="R88" s="46">
        <f ca="1">_xll.DBRW($B$17,R$7,$H$33,$D$9,$H88,$D$11,R$12,R$13)</f>
        <v>1774627.627253999</v>
      </c>
      <c r="S88" s="46">
        <f ca="1">_xll.DBRW($B$17,S$7,$H$33,$D$9,$H88,$D$11,S$12,S$13)</f>
        <v>1823502.0786441697</v>
      </c>
      <c r="T88" s="46">
        <f ca="1">_xll.DBRW($B$17,T$7,$H$33,$D$9,$H88,$D$11,T$12,T$13)</f>
        <v>1862083.8730804846</v>
      </c>
      <c r="U88" s="46">
        <f ca="1">_xll.DBRW($B$17,U$7,$H$33,$D$9,$H88,$D$11,U$12,U$13)</f>
        <v>1926222.3159533679</v>
      </c>
      <c r="V88" s="16"/>
      <c r="W88" s="46" t="str">
        <f ca="1">_xll.DBRW($B$17,W$7,$H$33,$D$9,$H88,$D$11,W$12,W$13)</f>
        <v>*KEY_ERR</v>
      </c>
      <c r="X88" s="99" t="e">
        <f ca="1">IF(W88=0,"",(#REF!/W88-1)*$C88)</f>
        <v>#REF!</v>
      </c>
      <c r="Y88" s="16"/>
      <c r="Z88" s="46" t="str">
        <f ca="1">_xll.DBRW($B$17,Z$7,$H$33,$D$9,$H88,$D$11,Z$12,Z$13)</f>
        <v>*KEY_ERR</v>
      </c>
      <c r="AA88" s="99" t="e">
        <f ca="1">IF(Z88=0,"",(#REF!/Z88-1)*$C88)</f>
        <v>#REF!</v>
      </c>
      <c r="AB88" s="16"/>
      <c r="AC88" s="109" t="str">
        <f ca="1">_xll.DBRW($B$17,AC$7,$H$33,$D$9,$H88,$D$11,AC$12,AC$13)</f>
        <v>*KEY_ERR</v>
      </c>
      <c r="AD88" s="109" t="str">
        <f ca="1">_xll.DBRW($B$17,AD$7,$H$33,$D$9,$H88,$D$11,AD$12,AD$13)</f>
        <v>*KEY_ERR</v>
      </c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  <c r="DL88" s="16"/>
      <c r="DM88" s="16"/>
      <c r="DN88" s="16"/>
      <c r="DO88" s="16"/>
      <c r="DP88" s="16"/>
      <c r="DQ88" s="16"/>
      <c r="DR88" s="16"/>
      <c r="DS88" s="16"/>
      <c r="DT88" s="16"/>
      <c r="DU88" s="16"/>
      <c r="DV88" s="16"/>
      <c r="DW88" s="16"/>
      <c r="DX88" s="16"/>
      <c r="DY88" s="16"/>
      <c r="DZ88" s="16"/>
      <c r="EA88" s="16"/>
      <c r="EB88" s="16"/>
      <c r="EC88" s="16"/>
      <c r="ED88" s="16"/>
      <c r="EE88" s="16"/>
      <c r="EF88" s="16"/>
      <c r="EG88" s="16"/>
      <c r="EH88" s="16"/>
      <c r="EI88" s="16"/>
      <c r="EJ88" s="16"/>
      <c r="EK88" s="16"/>
      <c r="EL88" s="16"/>
      <c r="EM88" s="16"/>
      <c r="EN88" s="16"/>
      <c r="EO88" s="16"/>
      <c r="EP88" s="16"/>
      <c r="EQ88" s="16"/>
      <c r="ER88" s="16"/>
      <c r="ES88" s="16"/>
      <c r="ET88" s="16"/>
      <c r="EU88" s="16"/>
      <c r="EV88" s="16"/>
      <c r="EW88" s="16"/>
      <c r="EX88" s="16"/>
      <c r="EY88" s="16"/>
      <c r="EZ88" s="16"/>
      <c r="FA88" s="16"/>
      <c r="FB88" s="16"/>
      <c r="FC88" s="16"/>
      <c r="FD88" s="16"/>
      <c r="FE88" s="16"/>
      <c r="FF88" s="16"/>
      <c r="FG88" s="16"/>
      <c r="FH88" s="16"/>
      <c r="FI88" s="16"/>
      <c r="FJ88" s="16"/>
      <c r="FK88" s="16"/>
      <c r="FL88" s="16"/>
      <c r="FM88" s="16"/>
      <c r="FN88" s="16"/>
      <c r="FO88" s="16"/>
      <c r="FP88" s="16"/>
      <c r="FQ88" s="16"/>
      <c r="FR88" s="16"/>
      <c r="FS88" s="16"/>
      <c r="FT88" s="16"/>
      <c r="FU88" s="16"/>
      <c r="FV88" s="16"/>
      <c r="FW88" s="16"/>
      <c r="FX88" s="16"/>
      <c r="FY88" s="16"/>
      <c r="FZ88" s="16"/>
      <c r="GA88" s="16"/>
      <c r="GB88" s="16"/>
      <c r="GC88" s="16"/>
      <c r="GD88" s="16"/>
      <c r="GE88" s="16"/>
      <c r="GF88" s="16"/>
      <c r="GG88" s="16"/>
      <c r="GH88" s="16"/>
      <c r="GI88" s="16"/>
      <c r="GJ88" s="16"/>
      <c r="GK88" s="16"/>
      <c r="GL88" s="16"/>
      <c r="GM88" s="16"/>
      <c r="GN88" s="16"/>
      <c r="GO88" s="16"/>
      <c r="GP88" s="16"/>
      <c r="GQ88" s="16"/>
      <c r="GR88" s="16"/>
      <c r="GS88" s="16"/>
      <c r="GT88" s="16"/>
      <c r="GU88" s="16"/>
      <c r="GV88" s="16"/>
      <c r="GW88" s="16"/>
      <c r="GX88" s="16"/>
      <c r="GY88" s="16"/>
      <c r="GZ88" s="16"/>
      <c r="HA88" s="16"/>
      <c r="HB88" s="16"/>
      <c r="HC88" s="16"/>
      <c r="HD88" s="16"/>
      <c r="HE88" s="16"/>
      <c r="HF88" s="16"/>
      <c r="HG88" s="16"/>
      <c r="HH88" s="16"/>
      <c r="HI88" s="16"/>
      <c r="HJ88" s="16"/>
      <c r="HK88" s="16"/>
      <c r="HL88" s="16"/>
      <c r="HM88" s="16"/>
      <c r="HN88" s="16"/>
      <c r="HO88" s="16"/>
      <c r="HP88" s="16"/>
      <c r="HQ88" s="16"/>
      <c r="HR88" s="16"/>
      <c r="HS88" s="16"/>
      <c r="HT88" s="16"/>
      <c r="HU88" s="16"/>
      <c r="HV88" s="16"/>
      <c r="HW88" s="16"/>
      <c r="HX88" s="16"/>
      <c r="HY88" s="16"/>
      <c r="HZ88" s="16"/>
      <c r="IA88" s="16"/>
      <c r="IB88" s="16"/>
      <c r="IC88" s="16"/>
      <c r="ID88" s="16"/>
      <c r="IE88" s="16"/>
      <c r="IF88" s="16"/>
      <c r="IG88" s="16"/>
      <c r="IH88" s="16"/>
      <c r="II88" s="16"/>
      <c r="IJ88" s="16"/>
      <c r="IK88" s="16"/>
      <c r="IL88" s="16"/>
      <c r="IM88" s="16"/>
      <c r="IN88" s="16"/>
      <c r="IO88" s="16"/>
      <c r="IP88" s="16"/>
      <c r="IQ88" s="16"/>
      <c r="IR88" s="16"/>
      <c r="IS88" s="16"/>
      <c r="IT88" s="16"/>
      <c r="IU88" s="16"/>
      <c r="IV88" s="16"/>
      <c r="IW88" s="16"/>
      <c r="IX88" s="16"/>
      <c r="IY88" s="16"/>
      <c r="IZ88" s="16"/>
      <c r="JA88" s="16"/>
      <c r="JB88" s="16"/>
      <c r="JC88" s="16"/>
      <c r="JD88" s="16"/>
      <c r="JE88" s="16"/>
      <c r="JF88" s="16"/>
      <c r="JG88" s="16"/>
      <c r="JH88" s="16"/>
      <c r="JI88" s="16"/>
      <c r="JJ88" s="16"/>
      <c r="JK88" s="16"/>
      <c r="JL88" s="16"/>
      <c r="JM88" s="16"/>
      <c r="JN88" s="16"/>
      <c r="JO88" s="16"/>
      <c r="JP88" s="16"/>
      <c r="JQ88" s="16"/>
      <c r="JR88" s="16"/>
      <c r="JS88" s="16"/>
      <c r="JT88" s="16"/>
      <c r="JU88" s="16"/>
      <c r="JV88" s="16"/>
      <c r="JW88" s="16"/>
      <c r="JX88" s="16"/>
      <c r="JY88" s="16"/>
      <c r="JZ88" s="16"/>
      <c r="KA88" s="16"/>
      <c r="KB88" s="16"/>
      <c r="KC88" s="16"/>
      <c r="KD88" s="16"/>
      <c r="KE88" s="16"/>
      <c r="KF88" s="16"/>
      <c r="KG88" s="16"/>
      <c r="KH88" s="16"/>
      <c r="KI88" s="16"/>
      <c r="KJ88" s="16"/>
      <c r="KK88" s="16"/>
      <c r="KL88" s="16"/>
      <c r="KM88" s="16"/>
      <c r="KN88" s="16"/>
      <c r="KO88" s="16"/>
      <c r="KP88" s="16"/>
      <c r="KQ88" s="16"/>
      <c r="KR88" s="16"/>
      <c r="KS88" s="16"/>
      <c r="KT88" s="16"/>
      <c r="KU88" s="16"/>
      <c r="KV88" s="16"/>
      <c r="KW88" s="16"/>
      <c r="KX88" s="16"/>
      <c r="KY88" s="16"/>
      <c r="KZ88" s="16"/>
      <c r="LA88" s="16"/>
      <c r="LB88" s="16"/>
      <c r="LC88" s="16"/>
      <c r="LD88" s="16"/>
      <c r="LE88" s="16"/>
      <c r="LF88" s="16"/>
      <c r="LG88" s="16"/>
      <c r="LH88" s="16"/>
      <c r="LI88" s="16"/>
      <c r="LJ88" s="16"/>
      <c r="LK88" s="16"/>
      <c r="LL88" s="16"/>
      <c r="LM88" s="16"/>
      <c r="LN88" s="16"/>
      <c r="LO88" s="16"/>
      <c r="LP88" s="16"/>
      <c r="LQ88" s="16"/>
      <c r="LR88" s="16"/>
      <c r="LS88" s="16"/>
      <c r="LT88" s="16"/>
      <c r="LU88" s="16"/>
      <c r="LV88" s="16"/>
      <c r="LW88" s="16"/>
      <c r="LX88" s="16"/>
      <c r="LY88" s="16"/>
      <c r="LZ88" s="16"/>
      <c r="MA88" s="16"/>
      <c r="MB88" s="16"/>
      <c r="MC88" s="16"/>
      <c r="MD88" s="16"/>
      <c r="ME88" s="16"/>
      <c r="MF88" s="16"/>
      <c r="MG88" s="16"/>
      <c r="MH88" s="16"/>
      <c r="MI88" s="16"/>
      <c r="MJ88" s="16"/>
      <c r="MK88" s="16"/>
      <c r="ML88" s="16"/>
      <c r="MM88" s="16"/>
      <c r="MN88" s="16"/>
      <c r="MO88" s="16"/>
      <c r="MP88" s="16"/>
      <c r="MQ88" s="16"/>
      <c r="MR88" s="16"/>
      <c r="MS88" s="16"/>
      <c r="MT88" s="16"/>
      <c r="MU88" s="16"/>
      <c r="MV88" s="16"/>
      <c r="MW88" s="16"/>
      <c r="MX88" s="16"/>
      <c r="MY88" s="16"/>
      <c r="MZ88" s="16"/>
      <c r="NA88" s="16"/>
      <c r="NB88" s="16"/>
      <c r="NC88" s="16"/>
      <c r="ND88" s="16"/>
      <c r="NE88" s="16"/>
      <c r="NF88" s="16"/>
      <c r="NG88" s="16"/>
      <c r="NH88" s="16"/>
      <c r="NI88" s="16"/>
      <c r="NJ88" s="16"/>
      <c r="NK88" s="16"/>
      <c r="NL88" s="16"/>
      <c r="NM88" s="16"/>
      <c r="NN88" s="16"/>
      <c r="NO88" s="16"/>
      <c r="NP88" s="16"/>
      <c r="NQ88" s="16"/>
      <c r="NR88" s="16"/>
      <c r="NS88" s="16"/>
      <c r="NT88" s="16"/>
      <c r="NU88" s="16"/>
      <c r="NV88" s="16"/>
      <c r="NW88" s="16"/>
      <c r="NX88" s="16"/>
      <c r="NY88" s="16"/>
      <c r="NZ88" s="16"/>
      <c r="OA88" s="16"/>
      <c r="OB88" s="16"/>
      <c r="OC88" s="16"/>
      <c r="OD88" s="16"/>
      <c r="OE88" s="16"/>
      <c r="OF88" s="16"/>
      <c r="OG88" s="16"/>
      <c r="OH88" s="16"/>
      <c r="OI88" s="16"/>
      <c r="OJ88" s="16"/>
      <c r="OK88" s="16"/>
      <c r="OL88" s="16"/>
      <c r="OM88" s="16"/>
      <c r="ON88" s="16"/>
      <c r="OO88" s="16"/>
      <c r="OP88" s="16"/>
      <c r="OQ88" s="16"/>
      <c r="OR88" s="16"/>
      <c r="OS88" s="16"/>
      <c r="OT88" s="16"/>
      <c r="OU88" s="16"/>
      <c r="OV88" s="16"/>
      <c r="OW88" s="16"/>
      <c r="OX88" s="16"/>
      <c r="OY88" s="16"/>
      <c r="OZ88" s="16"/>
      <c r="PA88" s="16"/>
      <c r="PB88" s="16"/>
      <c r="PC88" s="16"/>
      <c r="PD88" s="16"/>
      <c r="PE88" s="16"/>
      <c r="PF88" s="16"/>
      <c r="PG88" s="16"/>
      <c r="PH88" s="16"/>
      <c r="PI88" s="16"/>
      <c r="PJ88" s="16"/>
      <c r="PK88" s="16"/>
      <c r="PL88" s="16"/>
      <c r="PM88" s="16"/>
      <c r="PN88" s="16"/>
      <c r="PO88" s="16"/>
      <c r="PP88" s="16"/>
      <c r="PQ88" s="16"/>
      <c r="PR88" s="16"/>
      <c r="PS88" s="16"/>
      <c r="PT88" s="16"/>
      <c r="PU88" s="16"/>
      <c r="PV88" s="16"/>
      <c r="PW88" s="16"/>
      <c r="PX88" s="16"/>
      <c r="PY88" s="16"/>
      <c r="PZ88" s="16"/>
      <c r="QA88" s="16"/>
      <c r="QB88" s="16"/>
      <c r="QC88" s="16"/>
      <c r="QD88" s="16"/>
      <c r="QE88" s="16"/>
      <c r="QF88" s="16"/>
      <c r="QG88" s="16"/>
      <c r="QH88" s="16"/>
      <c r="QI88" s="16"/>
      <c r="QJ88" s="16"/>
      <c r="QK88" s="16"/>
      <c r="QL88" s="16"/>
      <c r="QM88" s="16"/>
      <c r="QN88" s="16"/>
      <c r="QO88" s="16"/>
      <c r="QP88" s="16"/>
      <c r="QQ88" s="16"/>
      <c r="QR88" s="16"/>
      <c r="QS88" s="16"/>
      <c r="QT88" s="16"/>
      <c r="QU88" s="16"/>
      <c r="QV88" s="16"/>
      <c r="QW88" s="16"/>
      <c r="QX88" s="16"/>
      <c r="QY88" s="16"/>
      <c r="QZ88" s="16"/>
      <c r="RA88" s="16"/>
      <c r="RB88" s="16"/>
      <c r="RC88" s="16"/>
      <c r="RD88" s="16"/>
      <c r="RE88" s="16"/>
      <c r="RF88" s="16"/>
      <c r="RG88" s="16"/>
      <c r="RH88" s="16"/>
      <c r="RI88" s="16"/>
      <c r="RJ88" s="16"/>
      <c r="RK88" s="16"/>
      <c r="RL88" s="16"/>
      <c r="RM88" s="16"/>
      <c r="RN88" s="16"/>
      <c r="RO88" s="16"/>
      <c r="RP88" s="16"/>
      <c r="RQ88" s="16"/>
      <c r="RR88" s="16"/>
      <c r="RS88" s="16"/>
      <c r="RT88" s="16"/>
      <c r="RU88" s="16"/>
      <c r="RV88" s="16"/>
      <c r="RW88" s="16"/>
      <c r="RX88" s="16"/>
      <c r="RY88" s="16"/>
      <c r="RZ88" s="16"/>
      <c r="SA88" s="16"/>
      <c r="SB88" s="16"/>
      <c r="SC88" s="16"/>
      <c r="SD88" s="16"/>
      <c r="SE88" s="16"/>
      <c r="SF88" s="16"/>
      <c r="SG88" s="16"/>
      <c r="SH88" s="16"/>
      <c r="SI88" s="16"/>
      <c r="SJ88" s="16"/>
      <c r="SK88" s="16"/>
      <c r="SL88" s="16"/>
      <c r="SM88" s="16"/>
      <c r="SN88" s="16"/>
      <c r="SO88" s="16"/>
      <c r="SP88" s="16"/>
      <c r="SQ88" s="16"/>
      <c r="SR88" s="16"/>
      <c r="SS88" s="16"/>
      <c r="ST88" s="16"/>
      <c r="SU88" s="16"/>
      <c r="SV88" s="16"/>
      <c r="SW88" s="16"/>
      <c r="SX88" s="16"/>
      <c r="SY88" s="16"/>
      <c r="SZ88" s="16"/>
      <c r="TA88" s="16"/>
      <c r="TB88" s="16"/>
      <c r="TC88" s="16"/>
      <c r="TD88" s="16"/>
      <c r="TE88" s="16"/>
      <c r="TF88" s="16"/>
      <c r="TG88" s="16"/>
      <c r="TH88" s="16"/>
      <c r="TI88" s="16"/>
      <c r="TJ88" s="16"/>
      <c r="TK88" s="16"/>
      <c r="TL88" s="16"/>
      <c r="TM88" s="16"/>
      <c r="TN88" s="16"/>
      <c r="TO88" s="16"/>
      <c r="TP88" s="16"/>
      <c r="TQ88" s="16"/>
      <c r="TR88" s="16"/>
      <c r="TS88" s="16"/>
      <c r="TT88" s="16"/>
      <c r="TU88" s="16"/>
      <c r="TV88" s="16"/>
      <c r="TW88" s="16"/>
      <c r="TX88" s="16"/>
      <c r="TY88" s="16"/>
      <c r="TZ88" s="16"/>
      <c r="UA88" s="16"/>
      <c r="UB88" s="16"/>
      <c r="UC88" s="16"/>
      <c r="UD88" s="16"/>
      <c r="UE88" s="16"/>
      <c r="UF88" s="16"/>
      <c r="UG88" s="16"/>
      <c r="UH88" s="16"/>
      <c r="UI88" s="16"/>
      <c r="UJ88" s="16"/>
      <c r="UK88" s="16"/>
      <c r="UL88" s="16"/>
      <c r="UM88" s="16"/>
      <c r="UN88" s="16"/>
      <c r="UO88" s="16"/>
      <c r="UP88" s="16"/>
      <c r="UQ88" s="16"/>
      <c r="UR88" s="16"/>
      <c r="US88" s="16"/>
      <c r="UT88" s="16"/>
      <c r="UU88" s="16"/>
      <c r="UV88" s="16"/>
      <c r="UW88" s="16"/>
      <c r="UX88" s="16"/>
      <c r="UY88" s="16"/>
      <c r="UZ88" s="16"/>
      <c r="VA88" s="16"/>
      <c r="VB88" s="16"/>
      <c r="VC88" s="16"/>
      <c r="VD88" s="16"/>
      <c r="VE88" s="16"/>
      <c r="VF88" s="16"/>
      <c r="VG88" s="16"/>
      <c r="VH88" s="16"/>
      <c r="VI88" s="16"/>
      <c r="VJ88" s="16"/>
      <c r="VK88" s="16"/>
      <c r="VL88" s="16"/>
      <c r="VM88" s="16"/>
      <c r="VN88" s="16"/>
      <c r="VO88" s="16"/>
      <c r="VP88" s="16"/>
      <c r="VQ88" s="16"/>
      <c r="VR88" s="16"/>
      <c r="VS88" s="16"/>
      <c r="VT88" s="16"/>
      <c r="VU88" s="16"/>
      <c r="VV88" s="16"/>
      <c r="VW88" s="16"/>
      <c r="VX88" s="16"/>
      <c r="VY88" s="16"/>
      <c r="VZ88" s="16"/>
      <c r="WA88" s="16"/>
      <c r="WB88" s="16"/>
      <c r="WC88" s="16"/>
      <c r="WD88" s="16"/>
      <c r="WE88" s="16"/>
      <c r="WF88" s="16"/>
      <c r="WG88" s="16"/>
      <c r="WH88" s="16"/>
      <c r="WI88" s="16"/>
      <c r="WJ88" s="16"/>
      <c r="WK88" s="16"/>
      <c r="WL88" s="16"/>
      <c r="WM88" s="16"/>
      <c r="WN88" s="16"/>
      <c r="WO88" s="16"/>
      <c r="WP88" s="16"/>
      <c r="WQ88" s="16"/>
      <c r="WR88" s="16"/>
      <c r="WS88" s="16"/>
      <c r="WT88" s="16"/>
      <c r="WU88" s="16"/>
      <c r="WV88" s="16"/>
      <c r="WW88" s="16"/>
      <c r="WX88" s="16"/>
      <c r="WY88" s="16"/>
      <c r="WZ88" s="16"/>
      <c r="XA88" s="16"/>
      <c r="XB88" s="16"/>
      <c r="XC88" s="16"/>
      <c r="XD88" s="16"/>
      <c r="XE88" s="16"/>
      <c r="XF88" s="16"/>
      <c r="XG88" s="16"/>
      <c r="XH88" s="16"/>
      <c r="XI88" s="16"/>
      <c r="XJ88" s="16"/>
      <c r="XK88" s="16"/>
      <c r="XL88" s="16"/>
      <c r="XM88" s="16"/>
      <c r="XN88" s="16"/>
      <c r="XO88" s="16"/>
      <c r="XP88" s="16"/>
      <c r="XQ88" s="16"/>
      <c r="XR88" s="16"/>
      <c r="XS88" s="16"/>
      <c r="XT88" s="16"/>
      <c r="XU88" s="16"/>
      <c r="XV88" s="16"/>
      <c r="XW88" s="16"/>
      <c r="XX88" s="16"/>
      <c r="XY88" s="16"/>
      <c r="XZ88" s="16"/>
      <c r="YA88" s="16"/>
      <c r="YB88" s="16"/>
      <c r="YC88" s="16"/>
      <c r="YD88" s="16"/>
      <c r="YE88" s="16"/>
      <c r="YF88" s="16"/>
      <c r="YG88" s="16"/>
      <c r="YH88" s="16"/>
      <c r="YI88" s="16"/>
      <c r="YJ88" s="16"/>
      <c r="YK88" s="16"/>
      <c r="YL88" s="16"/>
      <c r="YM88" s="16"/>
      <c r="YN88" s="16"/>
      <c r="YO88" s="16"/>
      <c r="YP88" s="16"/>
      <c r="YQ88" s="16"/>
      <c r="YR88" s="16"/>
      <c r="YS88" s="16"/>
      <c r="YT88" s="16"/>
      <c r="YU88" s="16"/>
      <c r="YV88" s="16"/>
      <c r="YW88" s="16"/>
      <c r="YX88" s="16"/>
      <c r="YY88" s="16"/>
      <c r="YZ88" s="16"/>
      <c r="ZA88" s="16"/>
      <c r="ZB88" s="16"/>
      <c r="ZC88" s="16"/>
      <c r="ZD88" s="16"/>
      <c r="ZE88" s="16"/>
      <c r="ZF88" s="16"/>
      <c r="ZG88" s="16"/>
      <c r="ZH88" s="16"/>
      <c r="ZI88" s="16"/>
      <c r="ZJ88" s="16"/>
      <c r="ZK88" s="16"/>
      <c r="ZL88" s="16"/>
      <c r="ZM88" s="16"/>
      <c r="ZN88" s="16"/>
      <c r="ZO88" s="16"/>
      <c r="ZP88" s="16"/>
      <c r="ZQ88" s="16"/>
      <c r="ZR88" s="16"/>
      <c r="ZS88" s="16"/>
      <c r="ZT88" s="16"/>
      <c r="ZU88" s="16"/>
      <c r="ZV88" s="16"/>
      <c r="ZW88" s="16"/>
      <c r="ZX88" s="16"/>
      <c r="ZY88" s="16"/>
      <c r="ZZ88" s="16"/>
      <c r="AAA88" s="16"/>
      <c r="AAB88" s="16"/>
      <c r="AAC88" s="16"/>
      <c r="AAD88" s="16"/>
      <c r="AAE88" s="16"/>
      <c r="AAF88" s="16"/>
      <c r="AAG88" s="16"/>
      <c r="AAH88" s="16"/>
      <c r="AAI88" s="16"/>
      <c r="AAJ88" s="16"/>
      <c r="AAK88" s="16"/>
      <c r="AAL88" s="16"/>
      <c r="AAM88" s="16"/>
      <c r="AAN88" s="16"/>
      <c r="AAO88" s="16"/>
      <c r="AAP88" s="16"/>
      <c r="AAQ88" s="16"/>
      <c r="AAR88" s="16"/>
      <c r="AAS88" s="16"/>
      <c r="AAT88" s="16"/>
      <c r="AAU88" s="16"/>
      <c r="AAV88" s="16"/>
      <c r="AAW88" s="16"/>
      <c r="AAX88" s="16"/>
      <c r="AAY88" s="16"/>
      <c r="AAZ88" s="16"/>
      <c r="ABA88" s="16"/>
      <c r="ABB88" s="16"/>
      <c r="ABC88" s="16"/>
      <c r="ABD88" s="16"/>
      <c r="ABE88" s="16"/>
      <c r="ABF88" s="16"/>
      <c r="ABG88" s="16"/>
      <c r="ABH88" s="16"/>
      <c r="ABI88" s="16"/>
      <c r="ABJ88" s="16"/>
      <c r="ABK88" s="16"/>
      <c r="ABL88" s="16"/>
      <c r="ABM88" s="16"/>
      <c r="ABN88" s="16"/>
      <c r="ABO88" s="16"/>
      <c r="ABP88" s="16"/>
      <c r="ABQ88" s="16"/>
      <c r="ABR88" s="16"/>
      <c r="ABS88" s="16"/>
      <c r="ABT88" s="16"/>
      <c r="ABU88" s="16"/>
      <c r="ABV88" s="16"/>
      <c r="ABW88" s="16"/>
      <c r="ABX88" s="16"/>
      <c r="ABY88" s="16"/>
      <c r="ABZ88" s="16"/>
      <c r="ACA88" s="16"/>
      <c r="ACB88" s="16"/>
      <c r="ACC88" s="16"/>
      <c r="ACD88" s="16"/>
      <c r="ACE88" s="16"/>
      <c r="ACF88" s="16"/>
      <c r="ACG88" s="16"/>
      <c r="ACH88" s="16"/>
      <c r="ACI88" s="16"/>
      <c r="ACJ88" s="16"/>
      <c r="ACK88" s="16"/>
      <c r="ACL88" s="16"/>
      <c r="ACM88" s="16"/>
      <c r="ACN88" s="16"/>
      <c r="ACO88" s="16"/>
      <c r="ACP88" s="16"/>
      <c r="ACQ88" s="16"/>
      <c r="ACR88" s="16"/>
      <c r="ACS88" s="16"/>
      <c r="ACT88" s="16"/>
      <c r="ACU88" s="16"/>
      <c r="ACV88" s="16"/>
      <c r="ACW88" s="16"/>
      <c r="ACX88" s="16"/>
      <c r="ACY88" s="16"/>
      <c r="ACZ88" s="16"/>
      <c r="ADA88" s="16"/>
      <c r="ADB88" s="16"/>
      <c r="ADC88" s="16"/>
      <c r="ADD88" s="16"/>
      <c r="ADE88" s="16"/>
      <c r="ADF88" s="16"/>
      <c r="ADG88" s="16"/>
      <c r="ADH88" s="16"/>
      <c r="ADI88" s="16"/>
      <c r="ADJ88" s="16"/>
      <c r="ADK88" s="16"/>
      <c r="ADL88" s="16"/>
      <c r="ADM88" s="16"/>
      <c r="ADN88" s="16"/>
      <c r="ADO88" s="16"/>
      <c r="ADP88" s="16"/>
      <c r="ADQ88" s="16"/>
      <c r="ADR88" s="16"/>
      <c r="ADS88" s="16"/>
      <c r="ADT88" s="16"/>
      <c r="ADU88" s="16"/>
      <c r="ADV88" s="16"/>
      <c r="ADW88" s="16"/>
      <c r="ADX88" s="16"/>
      <c r="ADY88" s="16"/>
      <c r="ADZ88" s="16"/>
      <c r="AEA88" s="16"/>
      <c r="AEB88" s="16"/>
      <c r="AEC88" s="16"/>
      <c r="AED88" s="16"/>
      <c r="AEE88" s="16"/>
      <c r="AEF88" s="16"/>
      <c r="AEG88" s="16"/>
      <c r="AEH88" s="16"/>
      <c r="AEI88" s="16"/>
      <c r="AEJ88" s="16"/>
      <c r="AEK88" s="16"/>
      <c r="AEL88" s="16"/>
      <c r="AEM88" s="16"/>
      <c r="AEN88" s="16"/>
      <c r="AEO88" s="16"/>
      <c r="AEP88" s="16"/>
      <c r="AEQ88" s="16"/>
      <c r="AER88" s="16"/>
      <c r="AES88" s="16"/>
      <c r="AET88" s="16"/>
      <c r="AEU88" s="16"/>
      <c r="AEV88" s="16"/>
      <c r="AEW88" s="16"/>
      <c r="AEX88" s="16"/>
      <c r="AEY88" s="16"/>
      <c r="AEZ88" s="16"/>
      <c r="AFA88" s="16"/>
      <c r="AFB88" s="16"/>
      <c r="AFC88" s="16"/>
      <c r="AFD88" s="16"/>
      <c r="AFE88" s="16"/>
      <c r="AFF88" s="16"/>
      <c r="AFG88" s="16"/>
      <c r="AFH88" s="16"/>
      <c r="AFI88" s="16"/>
      <c r="AFJ88" s="16"/>
      <c r="AFK88" s="16"/>
      <c r="AFL88" s="16"/>
      <c r="AFM88" s="16"/>
      <c r="AFN88" s="16"/>
      <c r="AFO88" s="16"/>
      <c r="AFP88" s="16"/>
      <c r="AFQ88" s="16"/>
      <c r="AFR88" s="16"/>
      <c r="AFS88" s="16"/>
      <c r="AFT88" s="16"/>
      <c r="AFU88" s="16"/>
      <c r="AFV88" s="16"/>
      <c r="AFW88" s="16"/>
      <c r="AFX88" s="16"/>
      <c r="AFY88" s="16"/>
      <c r="AFZ88" s="16"/>
      <c r="AGA88" s="16"/>
      <c r="AGB88" s="16"/>
      <c r="AGC88" s="16"/>
      <c r="AGD88" s="16"/>
      <c r="AGE88" s="16"/>
      <c r="AGF88" s="16"/>
      <c r="AGG88" s="16"/>
      <c r="AGH88" s="16"/>
      <c r="AGI88" s="16"/>
      <c r="AGJ88" s="16"/>
      <c r="AGK88" s="16"/>
      <c r="AGL88" s="16"/>
      <c r="AGM88" s="16"/>
      <c r="AGN88" s="16"/>
      <c r="AGO88" s="16"/>
      <c r="AGP88" s="16"/>
      <c r="AGQ88" s="16"/>
      <c r="AGR88" s="16"/>
      <c r="AGS88" s="16"/>
      <c r="AGT88" s="16"/>
      <c r="AGU88" s="16"/>
      <c r="AGV88" s="16"/>
      <c r="AGW88" s="16"/>
      <c r="AGX88" s="16"/>
      <c r="AGY88" s="16"/>
      <c r="AGZ88" s="16"/>
      <c r="AHA88" s="16"/>
      <c r="AHB88" s="16"/>
      <c r="AHC88" s="16"/>
      <c r="AHD88" s="16"/>
      <c r="AHE88" s="16"/>
      <c r="AHF88" s="16"/>
      <c r="AHG88" s="16"/>
      <c r="AHH88" s="16"/>
      <c r="AHI88" s="16"/>
      <c r="AHJ88" s="16"/>
      <c r="AHK88" s="16"/>
      <c r="AHL88" s="16"/>
      <c r="AHM88" s="16"/>
      <c r="AHN88" s="16"/>
      <c r="AHO88" s="16"/>
      <c r="AHP88" s="16"/>
      <c r="AHQ88" s="16"/>
      <c r="AHR88" s="16"/>
      <c r="AHS88" s="16"/>
      <c r="AHT88" s="16"/>
      <c r="AHU88" s="16"/>
      <c r="AHV88" s="16"/>
      <c r="AHW88" s="16"/>
      <c r="AHX88" s="16"/>
      <c r="AHY88" s="16"/>
      <c r="AHZ88" s="16"/>
      <c r="AIA88" s="16"/>
      <c r="AIB88" s="16"/>
      <c r="AIC88" s="16"/>
      <c r="AID88" s="16"/>
      <c r="AIE88" s="16"/>
      <c r="AIF88" s="16"/>
      <c r="AIG88" s="16"/>
      <c r="AIH88" s="16"/>
      <c r="AII88" s="16"/>
      <c r="AIJ88" s="16"/>
      <c r="AIK88" s="16"/>
      <c r="AIL88" s="16"/>
      <c r="AIM88" s="16"/>
      <c r="AIN88" s="16"/>
      <c r="AIO88" s="16"/>
      <c r="AIP88" s="16"/>
      <c r="AIQ88" s="16"/>
      <c r="AIR88" s="16"/>
      <c r="AIS88" s="16"/>
      <c r="AIT88" s="16"/>
      <c r="AIU88" s="16"/>
      <c r="AIV88" s="16"/>
      <c r="AIW88" s="16"/>
      <c r="AIX88" s="16"/>
      <c r="AIY88" s="16"/>
      <c r="AIZ88" s="16"/>
      <c r="AJA88" s="16"/>
      <c r="AJB88" s="16"/>
      <c r="AJC88" s="16"/>
      <c r="AJD88" s="16"/>
      <c r="AJE88" s="16"/>
      <c r="AJF88" s="16"/>
      <c r="AJG88" s="16"/>
      <c r="AJH88" s="16"/>
      <c r="AJI88" s="16"/>
      <c r="AJJ88" s="16"/>
      <c r="AJK88" s="16"/>
      <c r="AJL88" s="16"/>
      <c r="AJM88" s="16"/>
      <c r="AJN88" s="16"/>
      <c r="AJO88" s="16"/>
      <c r="AJP88" s="16"/>
      <c r="AJQ88" s="16"/>
      <c r="AJR88" s="16"/>
      <c r="AJS88" s="16"/>
      <c r="AJT88" s="16"/>
      <c r="AJU88" s="16"/>
      <c r="AJV88" s="16"/>
      <c r="AJW88" s="16"/>
      <c r="AJX88" s="16"/>
      <c r="AJY88" s="16"/>
      <c r="AJZ88" s="16"/>
      <c r="AKA88" s="16"/>
      <c r="AKB88" s="16"/>
      <c r="AKC88" s="16"/>
      <c r="AKD88" s="16"/>
      <c r="AKE88" s="16"/>
      <c r="AKF88" s="16"/>
      <c r="AKG88" s="16"/>
      <c r="AKH88" s="16"/>
      <c r="AKI88" s="16"/>
      <c r="AKJ88" s="16"/>
      <c r="AKK88" s="16"/>
      <c r="AKL88" s="16"/>
      <c r="AKM88" s="16"/>
      <c r="AKN88" s="16"/>
      <c r="AKO88" s="16"/>
      <c r="AKP88" s="16"/>
      <c r="AKQ88" s="16"/>
      <c r="AKR88" s="16"/>
      <c r="AKS88" s="16"/>
      <c r="AKT88" s="16"/>
      <c r="AKU88" s="16"/>
      <c r="AKV88" s="16"/>
      <c r="AKW88" s="16"/>
      <c r="AKX88" s="16"/>
      <c r="AKY88" s="16"/>
      <c r="AKZ88" s="16"/>
      <c r="ALA88" s="16"/>
      <c r="ALB88" s="16"/>
      <c r="ALC88" s="16"/>
      <c r="ALD88" s="16"/>
      <c r="ALE88" s="16"/>
      <c r="ALF88" s="16"/>
      <c r="ALG88" s="16"/>
      <c r="ALH88" s="16"/>
      <c r="ALI88" s="16"/>
      <c r="ALJ88" s="16"/>
      <c r="ALK88" s="16"/>
      <c r="ALL88" s="16"/>
    </row>
    <row r="89" spans="1:1000" customFormat="1" ht="12.75" x14ac:dyDescent="0.2">
      <c r="A89" s="41" t="str">
        <f ca="1">IF(_xll.TM1RPTELLEV($H$75,$H89)=0,"Root",IF(OR(_xll.ELLEV($B$10,$H89)=0,_xll.TM1RPTELLEV($H$75,$H89)+1&gt;=VALUE($L$29)),"Base","Default"))</f>
        <v>Base</v>
      </c>
      <c r="B89" s="16"/>
      <c r="C89" s="16" t="str">
        <f ca="1">_xll.DBRW($G$16,$H89,C$38)</f>
        <v>-1</v>
      </c>
      <c r="D89" s="16">
        <f ca="1">_xll.DBRW($D$16,E$7,$H$33,$E$9,$H89,$D$11,$H$34,$D$38)</f>
        <v>0</v>
      </c>
      <c r="E89" s="25">
        <f ca="1">_xll.DBRW($E$16,E$7,$H$33,$E$9,$H89,$D$11,E$38,E$12,E$13)</f>
        <v>0</v>
      </c>
      <c r="F89" s="22"/>
      <c r="G89" s="89" t="str">
        <f ca="1">_xll.DBRW($G$16,$H89,G$13)&amp;IF(_xll.ELLEV($B$10,$H89)&lt;&gt;0,"",IF($D89&lt;&gt;0,"Annual",IF($E89&lt;&gt;0,"LID","")))</f>
        <v/>
      </c>
      <c r="H89" s="94" t="s">
        <v>201</v>
      </c>
      <c r="I89" s="91">
        <f ca="1">_xll.DBRW($B$17,I$7,$H$33,$D$9,$H89,$D$11,I$12,I$13)</f>
        <v>1543834.950894505</v>
      </c>
      <c r="J89" s="91">
        <f ca="1">_xll.DBRW($B$17,J$7,$H$33,$D$9,$H89,$D$11,J$12,J$13)</f>
        <v>1593237.8945141339</v>
      </c>
      <c r="K89" s="91">
        <f ca="1">_xll.DBRW($B$17,K$7,$H$33,$D$9,$H89,$D$11,K$12,K$13)</f>
        <v>1626835.5720995541</v>
      </c>
      <c r="L89" s="91">
        <f ca="1">_xll.DBRW($B$17,L$7,$H$33,$D$9,$H89,$D$11,L$12,L$13)</f>
        <v>1627233.2299717043</v>
      </c>
      <c r="M89" s="91">
        <f ca="1">_xll.DBRW($B$17,M$7,$H$33,$D$9,$H89,$D$11,M$12,M$13)</f>
        <v>1648626.8550864891</v>
      </c>
      <c r="N89" s="91">
        <f ca="1">_xll.DBRW($B$17,N$7,$H$33,$D$9,$H89,$D$11,N$12,N$13)</f>
        <v>1678790.266869423</v>
      </c>
      <c r="O89" s="91">
        <f ca="1">_xll.DBRW($B$17,O$7,$H$33,$D$9,$H89,$D$11,O$12,O$13)</f>
        <v>1706233.8464092987</v>
      </c>
      <c r="P89" s="91">
        <f ca="1">_xll.DBRW($B$17,P$7,$H$33,$D$9,$H89,$D$11,P$12,P$13)</f>
        <v>1755636.7900289276</v>
      </c>
      <c r="Q89" s="91">
        <f ca="1">_xll.DBRW($B$17,Q$7,$H$33,$D$9,$H89,$D$11,Q$12,Q$13)</f>
        <v>1789234.467614348</v>
      </c>
      <c r="R89" s="91">
        <f ca="1">_xll.DBRW($B$17,R$7,$H$33,$D$9,$H89,$D$11,R$12,R$13)</f>
        <v>1809921.9725271293</v>
      </c>
      <c r="S89" s="91">
        <f ca="1">_xll.DBRW($B$17,S$7,$H$33,$D$9,$H89,$D$11,S$12,S$13)</f>
        <v>1831315.5976419144</v>
      </c>
      <c r="T89" s="91">
        <f ca="1">_xll.DBRW($B$17,T$7,$H$33,$D$9,$H89,$D$11,T$12,T$13)</f>
        <v>1861053.3766251206</v>
      </c>
      <c r="U89" s="91">
        <f ca="1">_xll.DBRW($B$17,U$7,$H$33,$D$9,$H89,$D$11,U$12,U$13)</f>
        <v>1869021.8247115472</v>
      </c>
      <c r="V89" s="16"/>
      <c r="W89" s="92" t="str">
        <f ca="1">_xll.DBRW($B$17,W$7,$H$33,$D$9,$H89,$D$11,W$12,W$13)</f>
        <v>*KEY_ERR</v>
      </c>
      <c r="X89" s="93" t="e">
        <f ca="1">IF(W89=0,"",(#REF!/W89-1)*$C89)</f>
        <v>#REF!</v>
      </c>
      <c r="Y89" s="16"/>
      <c r="Z89" s="92" t="str">
        <f ca="1">_xll.DBRW($B$17,Z$7,$H$33,$D$9,$H89,$D$11,Z$12,Z$13)</f>
        <v>*KEY_ERR</v>
      </c>
      <c r="AA89" s="93" t="e">
        <f ca="1">IF(Z89=0,"",(#REF!/Z89-1)*$C89)</f>
        <v>#REF!</v>
      </c>
      <c r="AB89" s="16"/>
      <c r="AC89" s="111" t="str">
        <f ca="1">_xll.DBRW($B$17,AC$7,$H$33,$D$9,$H89,$D$11,AC$12,AC$13)</f>
        <v>*KEY_ERR</v>
      </c>
      <c r="AD89" s="111" t="str">
        <f ca="1">_xll.DBRW($B$17,AD$7,$H$33,$D$9,$H89,$D$11,AD$12,AD$13)</f>
        <v>*KEY_ERR</v>
      </c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16"/>
      <c r="DV89" s="16"/>
      <c r="DW89" s="16"/>
      <c r="DX89" s="16"/>
      <c r="DY89" s="16"/>
      <c r="DZ89" s="16"/>
      <c r="EA89" s="16"/>
      <c r="EB89" s="16"/>
      <c r="EC89" s="16"/>
      <c r="ED89" s="16"/>
      <c r="EE89" s="16"/>
      <c r="EF89" s="16"/>
      <c r="EG89" s="16"/>
      <c r="EH89" s="16"/>
      <c r="EI89" s="16"/>
      <c r="EJ89" s="16"/>
      <c r="EK89" s="16"/>
      <c r="EL89" s="16"/>
      <c r="EM89" s="16"/>
      <c r="EN89" s="16"/>
      <c r="EO89" s="16"/>
      <c r="EP89" s="16"/>
      <c r="EQ89" s="16"/>
      <c r="ER89" s="16"/>
      <c r="ES89" s="16"/>
      <c r="ET89" s="16"/>
      <c r="EU89" s="16"/>
      <c r="EV89" s="16"/>
      <c r="EW89" s="16"/>
      <c r="EX89" s="16"/>
      <c r="EY89" s="16"/>
      <c r="EZ89" s="16"/>
      <c r="FA89" s="16"/>
      <c r="FB89" s="16"/>
      <c r="FC89" s="16"/>
      <c r="FD89" s="16"/>
      <c r="FE89" s="16"/>
      <c r="FF89" s="16"/>
      <c r="FG89" s="16"/>
      <c r="FH89" s="16"/>
      <c r="FI89" s="16"/>
      <c r="FJ89" s="16"/>
      <c r="FK89" s="16"/>
      <c r="FL89" s="16"/>
      <c r="FM89" s="16"/>
      <c r="FN89" s="16"/>
      <c r="FO89" s="16"/>
      <c r="FP89" s="16"/>
      <c r="FQ89" s="16"/>
      <c r="FR89" s="16"/>
      <c r="FS89" s="16"/>
      <c r="FT89" s="16"/>
      <c r="FU89" s="16"/>
      <c r="FV89" s="16"/>
      <c r="FW89" s="16"/>
      <c r="FX89" s="16"/>
      <c r="FY89" s="16"/>
      <c r="FZ89" s="16"/>
      <c r="GA89" s="16"/>
      <c r="GB89" s="16"/>
      <c r="GC89" s="16"/>
      <c r="GD89" s="16"/>
      <c r="GE89" s="16"/>
      <c r="GF89" s="16"/>
      <c r="GG89" s="16"/>
      <c r="GH89" s="16"/>
      <c r="GI89" s="16"/>
      <c r="GJ89" s="16"/>
      <c r="GK89" s="16"/>
      <c r="GL89" s="16"/>
      <c r="GM89" s="16"/>
      <c r="GN89" s="16"/>
      <c r="GO89" s="16"/>
      <c r="GP89" s="16"/>
      <c r="GQ89" s="16"/>
      <c r="GR89" s="16"/>
      <c r="GS89" s="16"/>
      <c r="GT89" s="16"/>
      <c r="GU89" s="16"/>
      <c r="GV89" s="16"/>
      <c r="GW89" s="16"/>
      <c r="GX89" s="16"/>
      <c r="GY89" s="16"/>
      <c r="GZ89" s="16"/>
      <c r="HA89" s="16"/>
      <c r="HB89" s="16"/>
      <c r="HC89" s="16"/>
      <c r="HD89" s="16"/>
      <c r="HE89" s="16"/>
      <c r="HF89" s="16"/>
      <c r="HG89" s="16"/>
      <c r="HH89" s="16"/>
      <c r="HI89" s="16"/>
      <c r="HJ89" s="16"/>
      <c r="HK89" s="16"/>
      <c r="HL89" s="16"/>
      <c r="HM89" s="16"/>
      <c r="HN89" s="16"/>
      <c r="HO89" s="16"/>
      <c r="HP89" s="16"/>
      <c r="HQ89" s="16"/>
      <c r="HR89" s="16"/>
      <c r="HS89" s="16"/>
      <c r="HT89" s="16"/>
      <c r="HU89" s="16"/>
      <c r="HV89" s="16"/>
      <c r="HW89" s="16"/>
      <c r="HX89" s="16"/>
      <c r="HY89" s="16"/>
      <c r="HZ89" s="16"/>
      <c r="IA89" s="16"/>
      <c r="IB89" s="16"/>
      <c r="IC89" s="16"/>
      <c r="ID89" s="16"/>
      <c r="IE89" s="16"/>
      <c r="IF89" s="16"/>
      <c r="IG89" s="16"/>
      <c r="IH89" s="16"/>
      <c r="II89" s="16"/>
      <c r="IJ89" s="16"/>
      <c r="IK89" s="16"/>
      <c r="IL89" s="16"/>
      <c r="IM89" s="16"/>
      <c r="IN89" s="16"/>
      <c r="IO89" s="16"/>
      <c r="IP89" s="16"/>
      <c r="IQ89" s="16"/>
      <c r="IR89" s="16"/>
      <c r="IS89" s="16"/>
      <c r="IT89" s="16"/>
      <c r="IU89" s="16"/>
      <c r="IV89" s="16"/>
      <c r="IW89" s="16"/>
      <c r="IX89" s="16"/>
      <c r="IY89" s="16"/>
      <c r="IZ89" s="16"/>
      <c r="JA89" s="16"/>
      <c r="JB89" s="16"/>
      <c r="JC89" s="16"/>
      <c r="JD89" s="16"/>
      <c r="JE89" s="16"/>
      <c r="JF89" s="16"/>
      <c r="JG89" s="16"/>
      <c r="JH89" s="16"/>
      <c r="JI89" s="16"/>
      <c r="JJ89" s="16"/>
      <c r="JK89" s="16"/>
      <c r="JL89" s="16"/>
      <c r="JM89" s="16"/>
      <c r="JN89" s="16"/>
      <c r="JO89" s="16"/>
      <c r="JP89" s="16"/>
      <c r="JQ89" s="16"/>
      <c r="JR89" s="16"/>
      <c r="JS89" s="16"/>
      <c r="JT89" s="16"/>
      <c r="JU89" s="16"/>
      <c r="JV89" s="16"/>
      <c r="JW89" s="16"/>
      <c r="JX89" s="16"/>
      <c r="JY89" s="16"/>
      <c r="JZ89" s="16"/>
      <c r="KA89" s="16"/>
      <c r="KB89" s="16"/>
      <c r="KC89" s="16"/>
      <c r="KD89" s="16"/>
      <c r="KE89" s="16"/>
      <c r="KF89" s="16"/>
      <c r="KG89" s="16"/>
      <c r="KH89" s="16"/>
      <c r="KI89" s="16"/>
      <c r="KJ89" s="16"/>
      <c r="KK89" s="16"/>
      <c r="KL89" s="16"/>
      <c r="KM89" s="16"/>
      <c r="KN89" s="16"/>
      <c r="KO89" s="16"/>
      <c r="KP89" s="16"/>
      <c r="KQ89" s="16"/>
      <c r="KR89" s="16"/>
      <c r="KS89" s="16"/>
      <c r="KT89" s="16"/>
      <c r="KU89" s="16"/>
      <c r="KV89" s="16"/>
      <c r="KW89" s="16"/>
      <c r="KX89" s="16"/>
      <c r="KY89" s="16"/>
      <c r="KZ89" s="16"/>
      <c r="LA89" s="16"/>
      <c r="LB89" s="16"/>
      <c r="LC89" s="16"/>
      <c r="LD89" s="16"/>
      <c r="LE89" s="16"/>
      <c r="LF89" s="16"/>
      <c r="LG89" s="16"/>
      <c r="LH89" s="16"/>
      <c r="LI89" s="16"/>
      <c r="LJ89" s="16"/>
      <c r="LK89" s="16"/>
      <c r="LL89" s="16"/>
      <c r="LM89" s="16"/>
      <c r="LN89" s="16"/>
      <c r="LO89" s="16"/>
      <c r="LP89" s="16"/>
      <c r="LQ89" s="16"/>
      <c r="LR89" s="16"/>
      <c r="LS89" s="16"/>
      <c r="LT89" s="16"/>
      <c r="LU89" s="16"/>
      <c r="LV89" s="16"/>
      <c r="LW89" s="16"/>
      <c r="LX89" s="16"/>
      <c r="LY89" s="16"/>
      <c r="LZ89" s="16"/>
      <c r="MA89" s="16"/>
      <c r="MB89" s="16"/>
      <c r="MC89" s="16"/>
      <c r="MD89" s="16"/>
      <c r="ME89" s="16"/>
      <c r="MF89" s="16"/>
      <c r="MG89" s="16"/>
      <c r="MH89" s="16"/>
      <c r="MI89" s="16"/>
      <c r="MJ89" s="16"/>
      <c r="MK89" s="16"/>
      <c r="ML89" s="16"/>
      <c r="MM89" s="16"/>
      <c r="MN89" s="16"/>
      <c r="MO89" s="16"/>
      <c r="MP89" s="16"/>
      <c r="MQ89" s="16"/>
      <c r="MR89" s="16"/>
      <c r="MS89" s="16"/>
      <c r="MT89" s="16"/>
      <c r="MU89" s="16"/>
      <c r="MV89" s="16"/>
      <c r="MW89" s="16"/>
      <c r="MX89" s="16"/>
      <c r="MY89" s="16"/>
      <c r="MZ89" s="16"/>
      <c r="NA89" s="16"/>
      <c r="NB89" s="16"/>
      <c r="NC89" s="16"/>
      <c r="ND89" s="16"/>
      <c r="NE89" s="16"/>
      <c r="NF89" s="16"/>
      <c r="NG89" s="16"/>
      <c r="NH89" s="16"/>
      <c r="NI89" s="16"/>
      <c r="NJ89" s="16"/>
      <c r="NK89" s="16"/>
      <c r="NL89" s="16"/>
      <c r="NM89" s="16"/>
      <c r="NN89" s="16"/>
      <c r="NO89" s="16"/>
      <c r="NP89" s="16"/>
      <c r="NQ89" s="16"/>
      <c r="NR89" s="16"/>
      <c r="NS89" s="16"/>
      <c r="NT89" s="16"/>
      <c r="NU89" s="16"/>
      <c r="NV89" s="16"/>
      <c r="NW89" s="16"/>
      <c r="NX89" s="16"/>
      <c r="NY89" s="16"/>
      <c r="NZ89" s="16"/>
      <c r="OA89" s="16"/>
      <c r="OB89" s="16"/>
      <c r="OC89" s="16"/>
      <c r="OD89" s="16"/>
      <c r="OE89" s="16"/>
      <c r="OF89" s="16"/>
      <c r="OG89" s="16"/>
      <c r="OH89" s="16"/>
      <c r="OI89" s="16"/>
      <c r="OJ89" s="16"/>
      <c r="OK89" s="16"/>
      <c r="OL89" s="16"/>
      <c r="OM89" s="16"/>
      <c r="ON89" s="16"/>
      <c r="OO89" s="16"/>
      <c r="OP89" s="16"/>
      <c r="OQ89" s="16"/>
      <c r="OR89" s="16"/>
      <c r="OS89" s="16"/>
      <c r="OT89" s="16"/>
      <c r="OU89" s="16"/>
      <c r="OV89" s="16"/>
      <c r="OW89" s="16"/>
      <c r="OX89" s="16"/>
      <c r="OY89" s="16"/>
      <c r="OZ89" s="16"/>
      <c r="PA89" s="16"/>
      <c r="PB89" s="16"/>
      <c r="PC89" s="16"/>
      <c r="PD89" s="16"/>
      <c r="PE89" s="16"/>
      <c r="PF89" s="16"/>
      <c r="PG89" s="16"/>
      <c r="PH89" s="16"/>
      <c r="PI89" s="16"/>
      <c r="PJ89" s="16"/>
      <c r="PK89" s="16"/>
      <c r="PL89" s="16"/>
      <c r="PM89" s="16"/>
      <c r="PN89" s="16"/>
      <c r="PO89" s="16"/>
      <c r="PP89" s="16"/>
      <c r="PQ89" s="16"/>
      <c r="PR89" s="16"/>
      <c r="PS89" s="16"/>
      <c r="PT89" s="16"/>
      <c r="PU89" s="16"/>
      <c r="PV89" s="16"/>
      <c r="PW89" s="16"/>
      <c r="PX89" s="16"/>
      <c r="PY89" s="16"/>
      <c r="PZ89" s="16"/>
      <c r="QA89" s="16"/>
      <c r="QB89" s="16"/>
      <c r="QC89" s="16"/>
      <c r="QD89" s="16"/>
      <c r="QE89" s="16"/>
      <c r="QF89" s="16"/>
      <c r="QG89" s="16"/>
      <c r="QH89" s="16"/>
      <c r="QI89" s="16"/>
      <c r="QJ89" s="16"/>
      <c r="QK89" s="16"/>
      <c r="QL89" s="16"/>
      <c r="QM89" s="16"/>
      <c r="QN89" s="16"/>
      <c r="QO89" s="16"/>
      <c r="QP89" s="16"/>
      <c r="QQ89" s="16"/>
      <c r="QR89" s="16"/>
      <c r="QS89" s="16"/>
      <c r="QT89" s="16"/>
      <c r="QU89" s="16"/>
      <c r="QV89" s="16"/>
      <c r="QW89" s="16"/>
      <c r="QX89" s="16"/>
      <c r="QY89" s="16"/>
      <c r="QZ89" s="16"/>
      <c r="RA89" s="16"/>
      <c r="RB89" s="16"/>
      <c r="RC89" s="16"/>
      <c r="RD89" s="16"/>
      <c r="RE89" s="16"/>
      <c r="RF89" s="16"/>
      <c r="RG89" s="16"/>
      <c r="RH89" s="16"/>
      <c r="RI89" s="16"/>
      <c r="RJ89" s="16"/>
      <c r="RK89" s="16"/>
      <c r="RL89" s="16"/>
      <c r="RM89" s="16"/>
      <c r="RN89" s="16"/>
      <c r="RO89" s="16"/>
      <c r="RP89" s="16"/>
      <c r="RQ89" s="16"/>
      <c r="RR89" s="16"/>
      <c r="RS89" s="16"/>
      <c r="RT89" s="16"/>
      <c r="RU89" s="16"/>
      <c r="RV89" s="16"/>
      <c r="RW89" s="16"/>
      <c r="RX89" s="16"/>
      <c r="RY89" s="16"/>
      <c r="RZ89" s="16"/>
      <c r="SA89" s="16"/>
      <c r="SB89" s="16"/>
      <c r="SC89" s="16"/>
      <c r="SD89" s="16"/>
      <c r="SE89" s="16"/>
      <c r="SF89" s="16"/>
      <c r="SG89" s="16"/>
      <c r="SH89" s="16"/>
      <c r="SI89" s="16"/>
      <c r="SJ89" s="16"/>
      <c r="SK89" s="16"/>
      <c r="SL89" s="16"/>
      <c r="SM89" s="16"/>
      <c r="SN89" s="16"/>
      <c r="SO89" s="16"/>
      <c r="SP89" s="16"/>
      <c r="SQ89" s="16"/>
      <c r="SR89" s="16"/>
      <c r="SS89" s="16"/>
      <c r="ST89" s="16"/>
      <c r="SU89" s="16"/>
      <c r="SV89" s="16"/>
      <c r="SW89" s="16"/>
      <c r="SX89" s="16"/>
      <c r="SY89" s="16"/>
      <c r="SZ89" s="16"/>
      <c r="TA89" s="16"/>
      <c r="TB89" s="16"/>
      <c r="TC89" s="16"/>
      <c r="TD89" s="16"/>
      <c r="TE89" s="16"/>
      <c r="TF89" s="16"/>
      <c r="TG89" s="16"/>
      <c r="TH89" s="16"/>
      <c r="TI89" s="16"/>
      <c r="TJ89" s="16"/>
      <c r="TK89" s="16"/>
      <c r="TL89" s="16"/>
      <c r="TM89" s="16"/>
      <c r="TN89" s="16"/>
      <c r="TO89" s="16"/>
      <c r="TP89" s="16"/>
      <c r="TQ89" s="16"/>
      <c r="TR89" s="16"/>
      <c r="TS89" s="16"/>
      <c r="TT89" s="16"/>
      <c r="TU89" s="16"/>
      <c r="TV89" s="16"/>
      <c r="TW89" s="16"/>
      <c r="TX89" s="16"/>
      <c r="TY89" s="16"/>
      <c r="TZ89" s="16"/>
      <c r="UA89" s="16"/>
      <c r="UB89" s="16"/>
      <c r="UC89" s="16"/>
      <c r="UD89" s="16"/>
      <c r="UE89" s="16"/>
      <c r="UF89" s="16"/>
      <c r="UG89" s="16"/>
      <c r="UH89" s="16"/>
      <c r="UI89" s="16"/>
      <c r="UJ89" s="16"/>
      <c r="UK89" s="16"/>
      <c r="UL89" s="16"/>
      <c r="UM89" s="16"/>
      <c r="UN89" s="16"/>
      <c r="UO89" s="16"/>
      <c r="UP89" s="16"/>
      <c r="UQ89" s="16"/>
      <c r="UR89" s="16"/>
      <c r="US89" s="16"/>
      <c r="UT89" s="16"/>
      <c r="UU89" s="16"/>
      <c r="UV89" s="16"/>
      <c r="UW89" s="16"/>
      <c r="UX89" s="16"/>
      <c r="UY89" s="16"/>
      <c r="UZ89" s="16"/>
      <c r="VA89" s="16"/>
      <c r="VB89" s="16"/>
      <c r="VC89" s="16"/>
      <c r="VD89" s="16"/>
      <c r="VE89" s="16"/>
      <c r="VF89" s="16"/>
      <c r="VG89" s="16"/>
      <c r="VH89" s="16"/>
      <c r="VI89" s="16"/>
      <c r="VJ89" s="16"/>
      <c r="VK89" s="16"/>
      <c r="VL89" s="16"/>
      <c r="VM89" s="16"/>
      <c r="VN89" s="16"/>
      <c r="VO89" s="16"/>
      <c r="VP89" s="16"/>
      <c r="VQ89" s="16"/>
      <c r="VR89" s="16"/>
      <c r="VS89" s="16"/>
      <c r="VT89" s="16"/>
      <c r="VU89" s="16"/>
      <c r="VV89" s="16"/>
      <c r="VW89" s="16"/>
      <c r="VX89" s="16"/>
      <c r="VY89" s="16"/>
      <c r="VZ89" s="16"/>
      <c r="WA89" s="16"/>
      <c r="WB89" s="16"/>
      <c r="WC89" s="16"/>
      <c r="WD89" s="16"/>
      <c r="WE89" s="16"/>
      <c r="WF89" s="16"/>
      <c r="WG89" s="16"/>
      <c r="WH89" s="16"/>
      <c r="WI89" s="16"/>
      <c r="WJ89" s="16"/>
      <c r="WK89" s="16"/>
      <c r="WL89" s="16"/>
      <c r="WM89" s="16"/>
      <c r="WN89" s="16"/>
      <c r="WO89" s="16"/>
      <c r="WP89" s="16"/>
      <c r="WQ89" s="16"/>
      <c r="WR89" s="16"/>
      <c r="WS89" s="16"/>
      <c r="WT89" s="16"/>
      <c r="WU89" s="16"/>
      <c r="WV89" s="16"/>
      <c r="WW89" s="16"/>
      <c r="WX89" s="16"/>
      <c r="WY89" s="16"/>
      <c r="WZ89" s="16"/>
      <c r="XA89" s="16"/>
      <c r="XB89" s="16"/>
      <c r="XC89" s="16"/>
      <c r="XD89" s="16"/>
      <c r="XE89" s="16"/>
      <c r="XF89" s="16"/>
      <c r="XG89" s="16"/>
      <c r="XH89" s="16"/>
      <c r="XI89" s="16"/>
      <c r="XJ89" s="16"/>
      <c r="XK89" s="16"/>
      <c r="XL89" s="16"/>
      <c r="XM89" s="16"/>
      <c r="XN89" s="16"/>
      <c r="XO89" s="16"/>
      <c r="XP89" s="16"/>
      <c r="XQ89" s="16"/>
      <c r="XR89" s="16"/>
      <c r="XS89" s="16"/>
      <c r="XT89" s="16"/>
      <c r="XU89" s="16"/>
      <c r="XV89" s="16"/>
      <c r="XW89" s="16"/>
      <c r="XX89" s="16"/>
      <c r="XY89" s="16"/>
      <c r="XZ89" s="16"/>
      <c r="YA89" s="16"/>
      <c r="YB89" s="16"/>
      <c r="YC89" s="16"/>
      <c r="YD89" s="16"/>
      <c r="YE89" s="16"/>
      <c r="YF89" s="16"/>
      <c r="YG89" s="16"/>
      <c r="YH89" s="16"/>
      <c r="YI89" s="16"/>
      <c r="YJ89" s="16"/>
      <c r="YK89" s="16"/>
      <c r="YL89" s="16"/>
      <c r="YM89" s="16"/>
      <c r="YN89" s="16"/>
      <c r="YO89" s="16"/>
      <c r="YP89" s="16"/>
      <c r="YQ89" s="16"/>
      <c r="YR89" s="16"/>
      <c r="YS89" s="16"/>
      <c r="YT89" s="16"/>
      <c r="YU89" s="16"/>
      <c r="YV89" s="16"/>
      <c r="YW89" s="16"/>
      <c r="YX89" s="16"/>
      <c r="YY89" s="16"/>
      <c r="YZ89" s="16"/>
      <c r="ZA89" s="16"/>
      <c r="ZB89" s="16"/>
      <c r="ZC89" s="16"/>
      <c r="ZD89" s="16"/>
      <c r="ZE89" s="16"/>
      <c r="ZF89" s="16"/>
      <c r="ZG89" s="16"/>
      <c r="ZH89" s="16"/>
      <c r="ZI89" s="16"/>
      <c r="ZJ89" s="16"/>
      <c r="ZK89" s="16"/>
      <c r="ZL89" s="16"/>
      <c r="ZM89" s="16"/>
      <c r="ZN89" s="16"/>
      <c r="ZO89" s="16"/>
      <c r="ZP89" s="16"/>
      <c r="ZQ89" s="16"/>
      <c r="ZR89" s="16"/>
      <c r="ZS89" s="16"/>
      <c r="ZT89" s="16"/>
      <c r="ZU89" s="16"/>
      <c r="ZV89" s="16"/>
      <c r="ZW89" s="16"/>
      <c r="ZX89" s="16"/>
      <c r="ZY89" s="16"/>
      <c r="ZZ89" s="16"/>
      <c r="AAA89" s="16"/>
      <c r="AAB89" s="16"/>
      <c r="AAC89" s="16"/>
      <c r="AAD89" s="16"/>
      <c r="AAE89" s="16"/>
      <c r="AAF89" s="16"/>
      <c r="AAG89" s="16"/>
      <c r="AAH89" s="16"/>
      <c r="AAI89" s="16"/>
      <c r="AAJ89" s="16"/>
      <c r="AAK89" s="16"/>
      <c r="AAL89" s="16"/>
      <c r="AAM89" s="16"/>
      <c r="AAN89" s="16"/>
      <c r="AAO89" s="16"/>
      <c r="AAP89" s="16"/>
      <c r="AAQ89" s="16"/>
      <c r="AAR89" s="16"/>
      <c r="AAS89" s="16"/>
      <c r="AAT89" s="16"/>
      <c r="AAU89" s="16"/>
      <c r="AAV89" s="16"/>
      <c r="AAW89" s="16"/>
      <c r="AAX89" s="16"/>
      <c r="AAY89" s="16"/>
      <c r="AAZ89" s="16"/>
      <c r="ABA89" s="16"/>
      <c r="ABB89" s="16"/>
      <c r="ABC89" s="16"/>
      <c r="ABD89" s="16"/>
      <c r="ABE89" s="16"/>
      <c r="ABF89" s="16"/>
      <c r="ABG89" s="16"/>
      <c r="ABH89" s="16"/>
      <c r="ABI89" s="16"/>
      <c r="ABJ89" s="16"/>
      <c r="ABK89" s="16"/>
      <c r="ABL89" s="16"/>
      <c r="ABM89" s="16"/>
      <c r="ABN89" s="16"/>
      <c r="ABO89" s="16"/>
      <c r="ABP89" s="16"/>
      <c r="ABQ89" s="16"/>
      <c r="ABR89" s="16"/>
      <c r="ABS89" s="16"/>
      <c r="ABT89" s="16"/>
      <c r="ABU89" s="16"/>
      <c r="ABV89" s="16"/>
      <c r="ABW89" s="16"/>
      <c r="ABX89" s="16"/>
      <c r="ABY89" s="16"/>
      <c r="ABZ89" s="16"/>
      <c r="ACA89" s="16"/>
      <c r="ACB89" s="16"/>
      <c r="ACC89" s="16"/>
      <c r="ACD89" s="16"/>
      <c r="ACE89" s="16"/>
      <c r="ACF89" s="16"/>
      <c r="ACG89" s="16"/>
      <c r="ACH89" s="16"/>
      <c r="ACI89" s="16"/>
      <c r="ACJ89" s="16"/>
      <c r="ACK89" s="16"/>
      <c r="ACL89" s="16"/>
      <c r="ACM89" s="16"/>
      <c r="ACN89" s="16"/>
      <c r="ACO89" s="16"/>
      <c r="ACP89" s="16"/>
      <c r="ACQ89" s="16"/>
      <c r="ACR89" s="16"/>
      <c r="ACS89" s="16"/>
      <c r="ACT89" s="16"/>
      <c r="ACU89" s="16"/>
      <c r="ACV89" s="16"/>
      <c r="ACW89" s="16"/>
      <c r="ACX89" s="16"/>
      <c r="ACY89" s="16"/>
      <c r="ACZ89" s="16"/>
      <c r="ADA89" s="16"/>
      <c r="ADB89" s="16"/>
      <c r="ADC89" s="16"/>
      <c r="ADD89" s="16"/>
      <c r="ADE89" s="16"/>
      <c r="ADF89" s="16"/>
      <c r="ADG89" s="16"/>
      <c r="ADH89" s="16"/>
      <c r="ADI89" s="16"/>
      <c r="ADJ89" s="16"/>
      <c r="ADK89" s="16"/>
      <c r="ADL89" s="16"/>
      <c r="ADM89" s="16"/>
      <c r="ADN89" s="16"/>
      <c r="ADO89" s="16"/>
      <c r="ADP89" s="16"/>
      <c r="ADQ89" s="16"/>
      <c r="ADR89" s="16"/>
      <c r="ADS89" s="16"/>
      <c r="ADT89" s="16"/>
      <c r="ADU89" s="16"/>
      <c r="ADV89" s="16"/>
      <c r="ADW89" s="16"/>
      <c r="ADX89" s="16"/>
      <c r="ADY89" s="16"/>
      <c r="ADZ89" s="16"/>
      <c r="AEA89" s="16"/>
      <c r="AEB89" s="16"/>
      <c r="AEC89" s="16"/>
      <c r="AED89" s="16"/>
      <c r="AEE89" s="16"/>
      <c r="AEF89" s="16"/>
      <c r="AEG89" s="16"/>
      <c r="AEH89" s="16"/>
      <c r="AEI89" s="16"/>
      <c r="AEJ89" s="16"/>
      <c r="AEK89" s="16"/>
      <c r="AEL89" s="16"/>
      <c r="AEM89" s="16"/>
      <c r="AEN89" s="16"/>
      <c r="AEO89" s="16"/>
      <c r="AEP89" s="16"/>
      <c r="AEQ89" s="16"/>
      <c r="AER89" s="16"/>
      <c r="AES89" s="16"/>
      <c r="AET89" s="16"/>
      <c r="AEU89" s="16"/>
      <c r="AEV89" s="16"/>
      <c r="AEW89" s="16"/>
      <c r="AEX89" s="16"/>
      <c r="AEY89" s="16"/>
      <c r="AEZ89" s="16"/>
      <c r="AFA89" s="16"/>
      <c r="AFB89" s="16"/>
      <c r="AFC89" s="16"/>
      <c r="AFD89" s="16"/>
      <c r="AFE89" s="16"/>
      <c r="AFF89" s="16"/>
      <c r="AFG89" s="16"/>
      <c r="AFH89" s="16"/>
      <c r="AFI89" s="16"/>
      <c r="AFJ89" s="16"/>
      <c r="AFK89" s="16"/>
      <c r="AFL89" s="16"/>
      <c r="AFM89" s="16"/>
      <c r="AFN89" s="16"/>
      <c r="AFO89" s="16"/>
      <c r="AFP89" s="16"/>
      <c r="AFQ89" s="16"/>
      <c r="AFR89" s="16"/>
      <c r="AFS89" s="16"/>
      <c r="AFT89" s="16"/>
      <c r="AFU89" s="16"/>
      <c r="AFV89" s="16"/>
      <c r="AFW89" s="16"/>
      <c r="AFX89" s="16"/>
      <c r="AFY89" s="16"/>
      <c r="AFZ89" s="16"/>
      <c r="AGA89" s="16"/>
      <c r="AGB89" s="16"/>
      <c r="AGC89" s="16"/>
      <c r="AGD89" s="16"/>
      <c r="AGE89" s="16"/>
      <c r="AGF89" s="16"/>
      <c r="AGG89" s="16"/>
      <c r="AGH89" s="16"/>
      <c r="AGI89" s="16"/>
      <c r="AGJ89" s="16"/>
      <c r="AGK89" s="16"/>
      <c r="AGL89" s="16"/>
      <c r="AGM89" s="16"/>
      <c r="AGN89" s="16"/>
      <c r="AGO89" s="16"/>
      <c r="AGP89" s="16"/>
      <c r="AGQ89" s="16"/>
      <c r="AGR89" s="16"/>
      <c r="AGS89" s="16"/>
      <c r="AGT89" s="16"/>
      <c r="AGU89" s="16"/>
      <c r="AGV89" s="16"/>
      <c r="AGW89" s="16"/>
      <c r="AGX89" s="16"/>
      <c r="AGY89" s="16"/>
      <c r="AGZ89" s="16"/>
      <c r="AHA89" s="16"/>
      <c r="AHB89" s="16"/>
      <c r="AHC89" s="16"/>
      <c r="AHD89" s="16"/>
      <c r="AHE89" s="16"/>
      <c r="AHF89" s="16"/>
      <c r="AHG89" s="16"/>
      <c r="AHH89" s="16"/>
      <c r="AHI89" s="16"/>
      <c r="AHJ89" s="16"/>
      <c r="AHK89" s="16"/>
      <c r="AHL89" s="16"/>
      <c r="AHM89" s="16"/>
      <c r="AHN89" s="16"/>
      <c r="AHO89" s="16"/>
      <c r="AHP89" s="16"/>
      <c r="AHQ89" s="16"/>
      <c r="AHR89" s="16"/>
      <c r="AHS89" s="16"/>
      <c r="AHT89" s="16"/>
      <c r="AHU89" s="16"/>
      <c r="AHV89" s="16"/>
      <c r="AHW89" s="16"/>
      <c r="AHX89" s="16"/>
      <c r="AHY89" s="16"/>
      <c r="AHZ89" s="16"/>
      <c r="AIA89" s="16"/>
      <c r="AIB89" s="16"/>
      <c r="AIC89" s="16"/>
      <c r="AID89" s="16"/>
      <c r="AIE89" s="16"/>
      <c r="AIF89" s="16"/>
      <c r="AIG89" s="16"/>
      <c r="AIH89" s="16"/>
      <c r="AII89" s="16"/>
      <c r="AIJ89" s="16"/>
      <c r="AIK89" s="16"/>
      <c r="AIL89" s="16"/>
      <c r="AIM89" s="16"/>
      <c r="AIN89" s="16"/>
      <c r="AIO89" s="16"/>
      <c r="AIP89" s="16"/>
      <c r="AIQ89" s="16"/>
      <c r="AIR89" s="16"/>
      <c r="AIS89" s="16"/>
      <c r="AIT89" s="16"/>
      <c r="AIU89" s="16"/>
      <c r="AIV89" s="16"/>
      <c r="AIW89" s="16"/>
      <c r="AIX89" s="16"/>
      <c r="AIY89" s="16"/>
      <c r="AIZ89" s="16"/>
      <c r="AJA89" s="16"/>
      <c r="AJB89" s="16"/>
      <c r="AJC89" s="16"/>
      <c r="AJD89" s="16"/>
      <c r="AJE89" s="16"/>
      <c r="AJF89" s="16"/>
      <c r="AJG89" s="16"/>
      <c r="AJH89" s="16"/>
      <c r="AJI89" s="16"/>
      <c r="AJJ89" s="16"/>
      <c r="AJK89" s="16"/>
      <c r="AJL89" s="16"/>
      <c r="AJM89" s="16"/>
      <c r="AJN89" s="16"/>
      <c r="AJO89" s="16"/>
      <c r="AJP89" s="16"/>
      <c r="AJQ89" s="16"/>
      <c r="AJR89" s="16"/>
      <c r="AJS89" s="16"/>
      <c r="AJT89" s="16"/>
      <c r="AJU89" s="16"/>
      <c r="AJV89" s="16"/>
      <c r="AJW89" s="16"/>
      <c r="AJX89" s="16"/>
      <c r="AJY89" s="16"/>
      <c r="AJZ89" s="16"/>
      <c r="AKA89" s="16"/>
      <c r="AKB89" s="16"/>
      <c r="AKC89" s="16"/>
      <c r="AKD89" s="16"/>
      <c r="AKE89" s="16"/>
      <c r="AKF89" s="16"/>
      <c r="AKG89" s="16"/>
      <c r="AKH89" s="16"/>
      <c r="AKI89" s="16"/>
      <c r="AKJ89" s="16"/>
      <c r="AKK89" s="16"/>
      <c r="AKL89" s="16"/>
      <c r="AKM89" s="16"/>
      <c r="AKN89" s="16"/>
      <c r="AKO89" s="16"/>
      <c r="AKP89" s="16"/>
      <c r="AKQ89" s="16"/>
      <c r="AKR89" s="16"/>
      <c r="AKS89" s="16"/>
      <c r="AKT89" s="16"/>
      <c r="AKU89" s="16"/>
      <c r="AKV89" s="16"/>
      <c r="AKW89" s="16"/>
      <c r="AKX89" s="16"/>
      <c r="AKY89" s="16"/>
      <c r="AKZ89" s="16"/>
      <c r="ALA89" s="16"/>
      <c r="ALB89" s="16"/>
      <c r="ALC89" s="16"/>
      <c r="ALD89" s="16"/>
      <c r="ALE89" s="16"/>
      <c r="ALF89" s="16"/>
      <c r="ALG89" s="16"/>
      <c r="ALH89" s="16"/>
      <c r="ALI89" s="16"/>
      <c r="ALJ89" s="16"/>
      <c r="ALK89" s="16"/>
      <c r="ALL89" s="16"/>
    </row>
    <row r="90" spans="1:1000" customFormat="1" ht="12.75" x14ac:dyDescent="0.2">
      <c r="A90" s="41" t="str">
        <f ca="1">IF(_xll.TM1RPTELLEV($H$75,$H90)=0,"Root",IF(OR(_xll.ELLEV($B$10,$H90)=0,_xll.TM1RPTELLEV($H$75,$H90)+1&gt;=VALUE($L$29)),"Base","Default"))</f>
        <v>Base</v>
      </c>
      <c r="B90" s="16"/>
      <c r="C90" s="16" t="str">
        <f ca="1">_xll.DBRW($G$16,$H90,C$38)</f>
        <v>-1</v>
      </c>
      <c r="D90" s="16">
        <f ca="1">_xll.DBRW($D$16,E$7,$H$33,$E$9,$H90,$D$11,$H$34,$D$38)</f>
        <v>0</v>
      </c>
      <c r="E90" s="25">
        <f ca="1">_xll.DBRW($E$16,E$7,$H$33,$E$9,$H90,$D$11,E$38,E$12,E$13)</f>
        <v>0</v>
      </c>
      <c r="F90" s="22"/>
      <c r="G90" s="89" t="str">
        <f ca="1">_xll.DBRW($G$16,$H90,G$13)&amp;IF(_xll.ELLEV($B$10,$H90)&lt;&gt;0,"",IF($D90&lt;&gt;0,"Annual",IF($E90&lt;&gt;0,"LID","")))</f>
        <v/>
      </c>
      <c r="H90" s="94" t="s">
        <v>202</v>
      </c>
      <c r="I90" s="91">
        <f ca="1">_xll.DBRW($B$17,I$7,$H$33,$D$9,$H90,$D$11,I$12,I$13)</f>
        <v>1748485.163905815</v>
      </c>
      <c r="J90" s="91">
        <f ca="1">_xll.DBRW($B$17,J$7,$H$33,$D$9,$H90,$D$11,J$12,J$13)</f>
        <v>1812804.5584206805</v>
      </c>
      <c r="K90" s="91">
        <f ca="1">_xll.DBRW($B$17,K$7,$H$33,$D$9,$H90,$D$11,K$12,K$13)</f>
        <v>1816855.1939985908</v>
      </c>
      <c r="L90" s="91">
        <f ca="1">_xll.DBRW($B$17,L$7,$H$33,$D$9,$H90,$D$11,L$12,L$13)</f>
        <v>1817931.200685381</v>
      </c>
      <c r="M90" s="91">
        <f ca="1">_xll.DBRW($B$17,M$7,$H$33,$D$9,$H90,$D$11,M$12,M$13)</f>
        <v>1748235.9827565509</v>
      </c>
      <c r="N90" s="91">
        <f ca="1">_xll.DBRW($B$17,N$7,$H$33,$D$9,$H90,$D$11,N$12,N$13)</f>
        <v>1806420.0474977468</v>
      </c>
      <c r="O90" s="91">
        <f ca="1">_xll.DBRW($B$17,O$7,$H$33,$D$9,$H90,$D$11,O$12,O$13)</f>
        <v>1810107.0706666829</v>
      </c>
      <c r="P90" s="91">
        <f ca="1">_xll.DBRW($B$17,P$7,$H$33,$D$9,$H90,$D$11,P$12,P$13)</f>
        <v>1874426.4651815484</v>
      </c>
      <c r="Q90" s="91">
        <f ca="1">_xll.DBRW($B$17,Q$7,$H$33,$D$9,$H90,$D$11,Q$12,Q$13)</f>
        <v>1878477.1007594587</v>
      </c>
      <c r="R90" s="91">
        <f ca="1">_xll.DBRW($B$17,R$7,$H$33,$D$9,$H90,$D$11,R$12,R$13)</f>
        <v>1934454.600962843</v>
      </c>
      <c r="S90" s="91">
        <f ca="1">_xll.DBRW($B$17,S$7,$H$33,$D$9,$H90,$D$11,S$12,S$13)</f>
        <v>1864759.383034013</v>
      </c>
      <c r="T90" s="91">
        <f ca="1">_xll.DBRW($B$17,T$7,$H$33,$D$9,$H90,$D$11,T$12,T$13)</f>
        <v>1798415.9487720283</v>
      </c>
      <c r="U90" s="91">
        <f ca="1">_xll.DBRW($B$17,U$7,$H$33,$D$9,$H90,$D$11,U$12,U$13)</f>
        <v>1852854.3462097945</v>
      </c>
      <c r="V90" s="16"/>
      <c r="W90" s="92" t="str">
        <f ca="1">_xll.DBRW($B$17,W$7,$H$33,$D$9,$H90,$D$11,W$12,W$13)</f>
        <v>*KEY_ERR</v>
      </c>
      <c r="X90" s="93" t="e">
        <f ca="1">IF(W90=0,"",(#REF!/W90-1)*$C90)</f>
        <v>#REF!</v>
      </c>
      <c r="Y90" s="16"/>
      <c r="Z90" s="92" t="str">
        <f ca="1">_xll.DBRW($B$17,Z$7,$H$33,$D$9,$H90,$D$11,Z$12,Z$13)</f>
        <v>*KEY_ERR</v>
      </c>
      <c r="AA90" s="93" t="e">
        <f ca="1">IF(Z90=0,"",(#REF!/Z90-1)*$C90)</f>
        <v>#REF!</v>
      </c>
      <c r="AB90" s="16"/>
      <c r="AC90" s="111" t="str">
        <f ca="1">_xll.DBRW($B$17,AC$7,$H$33,$D$9,$H90,$D$11,AC$12,AC$13)</f>
        <v>*KEY_ERR</v>
      </c>
      <c r="AD90" s="111" t="str">
        <f ca="1">_xll.DBRW($B$17,AD$7,$H$33,$D$9,$H90,$D$11,AD$12,AD$13)</f>
        <v>*KEY_ERR</v>
      </c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16"/>
      <c r="DV90" s="16"/>
      <c r="DW90" s="16"/>
      <c r="DX90" s="16"/>
      <c r="DY90" s="16"/>
      <c r="DZ90" s="16"/>
      <c r="EA90" s="16"/>
      <c r="EB90" s="16"/>
      <c r="EC90" s="16"/>
      <c r="ED90" s="16"/>
      <c r="EE90" s="16"/>
      <c r="EF90" s="16"/>
      <c r="EG90" s="16"/>
      <c r="EH90" s="16"/>
      <c r="EI90" s="16"/>
      <c r="EJ90" s="16"/>
      <c r="EK90" s="16"/>
      <c r="EL90" s="16"/>
      <c r="EM90" s="16"/>
      <c r="EN90" s="16"/>
      <c r="EO90" s="16"/>
      <c r="EP90" s="16"/>
      <c r="EQ90" s="16"/>
      <c r="ER90" s="16"/>
      <c r="ES90" s="16"/>
      <c r="ET90" s="16"/>
      <c r="EU90" s="16"/>
      <c r="EV90" s="16"/>
      <c r="EW90" s="16"/>
      <c r="EX90" s="16"/>
      <c r="EY90" s="16"/>
      <c r="EZ90" s="16"/>
      <c r="FA90" s="16"/>
      <c r="FB90" s="16"/>
      <c r="FC90" s="16"/>
      <c r="FD90" s="16"/>
      <c r="FE90" s="16"/>
      <c r="FF90" s="16"/>
      <c r="FG90" s="16"/>
      <c r="FH90" s="16"/>
      <c r="FI90" s="16"/>
      <c r="FJ90" s="16"/>
      <c r="FK90" s="16"/>
      <c r="FL90" s="16"/>
      <c r="FM90" s="16"/>
      <c r="FN90" s="16"/>
      <c r="FO90" s="16"/>
      <c r="FP90" s="16"/>
      <c r="FQ90" s="16"/>
      <c r="FR90" s="16"/>
      <c r="FS90" s="16"/>
      <c r="FT90" s="16"/>
      <c r="FU90" s="16"/>
      <c r="FV90" s="16"/>
      <c r="FW90" s="16"/>
      <c r="FX90" s="16"/>
      <c r="FY90" s="16"/>
      <c r="FZ90" s="16"/>
      <c r="GA90" s="16"/>
      <c r="GB90" s="16"/>
      <c r="GC90" s="16"/>
      <c r="GD90" s="16"/>
      <c r="GE90" s="16"/>
      <c r="GF90" s="16"/>
      <c r="GG90" s="16"/>
      <c r="GH90" s="16"/>
      <c r="GI90" s="16"/>
      <c r="GJ90" s="16"/>
      <c r="GK90" s="16"/>
      <c r="GL90" s="16"/>
      <c r="GM90" s="16"/>
      <c r="GN90" s="16"/>
      <c r="GO90" s="16"/>
      <c r="GP90" s="16"/>
      <c r="GQ90" s="16"/>
      <c r="GR90" s="16"/>
      <c r="GS90" s="16"/>
      <c r="GT90" s="16"/>
      <c r="GU90" s="16"/>
      <c r="GV90" s="16"/>
      <c r="GW90" s="16"/>
      <c r="GX90" s="16"/>
      <c r="GY90" s="16"/>
      <c r="GZ90" s="16"/>
      <c r="HA90" s="16"/>
      <c r="HB90" s="16"/>
      <c r="HC90" s="16"/>
      <c r="HD90" s="16"/>
      <c r="HE90" s="16"/>
      <c r="HF90" s="16"/>
      <c r="HG90" s="16"/>
      <c r="HH90" s="16"/>
      <c r="HI90" s="16"/>
      <c r="HJ90" s="16"/>
      <c r="HK90" s="16"/>
      <c r="HL90" s="16"/>
      <c r="HM90" s="16"/>
      <c r="HN90" s="16"/>
      <c r="HO90" s="16"/>
      <c r="HP90" s="16"/>
      <c r="HQ90" s="16"/>
      <c r="HR90" s="16"/>
      <c r="HS90" s="16"/>
      <c r="HT90" s="16"/>
      <c r="HU90" s="16"/>
      <c r="HV90" s="16"/>
      <c r="HW90" s="16"/>
      <c r="HX90" s="16"/>
      <c r="HY90" s="16"/>
      <c r="HZ90" s="16"/>
      <c r="IA90" s="16"/>
      <c r="IB90" s="16"/>
      <c r="IC90" s="16"/>
      <c r="ID90" s="16"/>
      <c r="IE90" s="16"/>
      <c r="IF90" s="16"/>
      <c r="IG90" s="16"/>
      <c r="IH90" s="16"/>
      <c r="II90" s="16"/>
      <c r="IJ90" s="16"/>
      <c r="IK90" s="16"/>
      <c r="IL90" s="16"/>
      <c r="IM90" s="16"/>
      <c r="IN90" s="16"/>
      <c r="IO90" s="16"/>
      <c r="IP90" s="16"/>
      <c r="IQ90" s="16"/>
      <c r="IR90" s="16"/>
      <c r="IS90" s="16"/>
      <c r="IT90" s="16"/>
      <c r="IU90" s="16"/>
      <c r="IV90" s="16"/>
      <c r="IW90" s="16"/>
      <c r="IX90" s="16"/>
      <c r="IY90" s="16"/>
      <c r="IZ90" s="16"/>
      <c r="JA90" s="16"/>
      <c r="JB90" s="16"/>
      <c r="JC90" s="16"/>
      <c r="JD90" s="16"/>
      <c r="JE90" s="16"/>
      <c r="JF90" s="16"/>
      <c r="JG90" s="16"/>
      <c r="JH90" s="16"/>
      <c r="JI90" s="16"/>
      <c r="JJ90" s="16"/>
      <c r="JK90" s="16"/>
      <c r="JL90" s="16"/>
      <c r="JM90" s="16"/>
      <c r="JN90" s="16"/>
      <c r="JO90" s="16"/>
      <c r="JP90" s="16"/>
      <c r="JQ90" s="16"/>
      <c r="JR90" s="16"/>
      <c r="JS90" s="16"/>
      <c r="JT90" s="16"/>
      <c r="JU90" s="16"/>
      <c r="JV90" s="16"/>
      <c r="JW90" s="16"/>
      <c r="JX90" s="16"/>
      <c r="JY90" s="16"/>
      <c r="JZ90" s="16"/>
      <c r="KA90" s="16"/>
      <c r="KB90" s="16"/>
      <c r="KC90" s="16"/>
      <c r="KD90" s="16"/>
      <c r="KE90" s="16"/>
      <c r="KF90" s="16"/>
      <c r="KG90" s="16"/>
      <c r="KH90" s="16"/>
      <c r="KI90" s="16"/>
      <c r="KJ90" s="16"/>
      <c r="KK90" s="16"/>
      <c r="KL90" s="16"/>
      <c r="KM90" s="16"/>
      <c r="KN90" s="16"/>
      <c r="KO90" s="16"/>
      <c r="KP90" s="16"/>
      <c r="KQ90" s="16"/>
      <c r="KR90" s="16"/>
      <c r="KS90" s="16"/>
      <c r="KT90" s="16"/>
      <c r="KU90" s="16"/>
      <c r="KV90" s="16"/>
      <c r="KW90" s="16"/>
      <c r="KX90" s="16"/>
      <c r="KY90" s="16"/>
      <c r="KZ90" s="16"/>
      <c r="LA90" s="16"/>
      <c r="LB90" s="16"/>
      <c r="LC90" s="16"/>
      <c r="LD90" s="16"/>
      <c r="LE90" s="16"/>
      <c r="LF90" s="16"/>
      <c r="LG90" s="16"/>
      <c r="LH90" s="16"/>
      <c r="LI90" s="16"/>
      <c r="LJ90" s="16"/>
      <c r="LK90" s="16"/>
      <c r="LL90" s="16"/>
      <c r="LM90" s="16"/>
      <c r="LN90" s="16"/>
      <c r="LO90" s="16"/>
      <c r="LP90" s="16"/>
      <c r="LQ90" s="16"/>
      <c r="LR90" s="16"/>
      <c r="LS90" s="16"/>
      <c r="LT90" s="16"/>
      <c r="LU90" s="16"/>
      <c r="LV90" s="16"/>
      <c r="LW90" s="16"/>
      <c r="LX90" s="16"/>
      <c r="LY90" s="16"/>
      <c r="LZ90" s="16"/>
      <c r="MA90" s="16"/>
      <c r="MB90" s="16"/>
      <c r="MC90" s="16"/>
      <c r="MD90" s="16"/>
      <c r="ME90" s="16"/>
      <c r="MF90" s="16"/>
      <c r="MG90" s="16"/>
      <c r="MH90" s="16"/>
      <c r="MI90" s="16"/>
      <c r="MJ90" s="16"/>
      <c r="MK90" s="16"/>
      <c r="ML90" s="16"/>
      <c r="MM90" s="16"/>
      <c r="MN90" s="16"/>
      <c r="MO90" s="16"/>
      <c r="MP90" s="16"/>
      <c r="MQ90" s="16"/>
      <c r="MR90" s="16"/>
      <c r="MS90" s="16"/>
      <c r="MT90" s="16"/>
      <c r="MU90" s="16"/>
      <c r="MV90" s="16"/>
      <c r="MW90" s="16"/>
      <c r="MX90" s="16"/>
      <c r="MY90" s="16"/>
      <c r="MZ90" s="16"/>
      <c r="NA90" s="16"/>
      <c r="NB90" s="16"/>
      <c r="NC90" s="16"/>
      <c r="ND90" s="16"/>
      <c r="NE90" s="16"/>
      <c r="NF90" s="16"/>
      <c r="NG90" s="16"/>
      <c r="NH90" s="16"/>
      <c r="NI90" s="16"/>
      <c r="NJ90" s="16"/>
      <c r="NK90" s="16"/>
      <c r="NL90" s="16"/>
      <c r="NM90" s="16"/>
      <c r="NN90" s="16"/>
      <c r="NO90" s="16"/>
      <c r="NP90" s="16"/>
      <c r="NQ90" s="16"/>
      <c r="NR90" s="16"/>
      <c r="NS90" s="16"/>
      <c r="NT90" s="16"/>
      <c r="NU90" s="16"/>
      <c r="NV90" s="16"/>
      <c r="NW90" s="16"/>
      <c r="NX90" s="16"/>
      <c r="NY90" s="16"/>
      <c r="NZ90" s="16"/>
      <c r="OA90" s="16"/>
      <c r="OB90" s="16"/>
      <c r="OC90" s="16"/>
      <c r="OD90" s="16"/>
      <c r="OE90" s="16"/>
      <c r="OF90" s="16"/>
      <c r="OG90" s="16"/>
      <c r="OH90" s="16"/>
      <c r="OI90" s="16"/>
      <c r="OJ90" s="16"/>
      <c r="OK90" s="16"/>
      <c r="OL90" s="16"/>
      <c r="OM90" s="16"/>
      <c r="ON90" s="16"/>
      <c r="OO90" s="16"/>
      <c r="OP90" s="16"/>
      <c r="OQ90" s="16"/>
      <c r="OR90" s="16"/>
      <c r="OS90" s="16"/>
      <c r="OT90" s="16"/>
      <c r="OU90" s="16"/>
      <c r="OV90" s="16"/>
      <c r="OW90" s="16"/>
      <c r="OX90" s="16"/>
      <c r="OY90" s="16"/>
      <c r="OZ90" s="16"/>
      <c r="PA90" s="16"/>
      <c r="PB90" s="16"/>
      <c r="PC90" s="16"/>
      <c r="PD90" s="16"/>
      <c r="PE90" s="16"/>
      <c r="PF90" s="16"/>
      <c r="PG90" s="16"/>
      <c r="PH90" s="16"/>
      <c r="PI90" s="16"/>
      <c r="PJ90" s="16"/>
      <c r="PK90" s="16"/>
      <c r="PL90" s="16"/>
      <c r="PM90" s="16"/>
      <c r="PN90" s="16"/>
      <c r="PO90" s="16"/>
      <c r="PP90" s="16"/>
      <c r="PQ90" s="16"/>
      <c r="PR90" s="16"/>
      <c r="PS90" s="16"/>
      <c r="PT90" s="16"/>
      <c r="PU90" s="16"/>
      <c r="PV90" s="16"/>
      <c r="PW90" s="16"/>
      <c r="PX90" s="16"/>
      <c r="PY90" s="16"/>
      <c r="PZ90" s="16"/>
      <c r="QA90" s="16"/>
      <c r="QB90" s="16"/>
      <c r="QC90" s="16"/>
      <c r="QD90" s="16"/>
      <c r="QE90" s="16"/>
      <c r="QF90" s="16"/>
      <c r="QG90" s="16"/>
      <c r="QH90" s="16"/>
      <c r="QI90" s="16"/>
      <c r="QJ90" s="16"/>
      <c r="QK90" s="16"/>
      <c r="QL90" s="16"/>
      <c r="QM90" s="16"/>
      <c r="QN90" s="16"/>
      <c r="QO90" s="16"/>
      <c r="QP90" s="16"/>
      <c r="QQ90" s="16"/>
      <c r="QR90" s="16"/>
      <c r="QS90" s="16"/>
      <c r="QT90" s="16"/>
      <c r="QU90" s="16"/>
      <c r="QV90" s="16"/>
      <c r="QW90" s="16"/>
      <c r="QX90" s="16"/>
      <c r="QY90" s="16"/>
      <c r="QZ90" s="16"/>
      <c r="RA90" s="16"/>
      <c r="RB90" s="16"/>
      <c r="RC90" s="16"/>
      <c r="RD90" s="16"/>
      <c r="RE90" s="16"/>
      <c r="RF90" s="16"/>
      <c r="RG90" s="16"/>
      <c r="RH90" s="16"/>
      <c r="RI90" s="16"/>
      <c r="RJ90" s="16"/>
      <c r="RK90" s="16"/>
      <c r="RL90" s="16"/>
      <c r="RM90" s="16"/>
      <c r="RN90" s="16"/>
      <c r="RO90" s="16"/>
      <c r="RP90" s="16"/>
      <c r="RQ90" s="16"/>
      <c r="RR90" s="16"/>
      <c r="RS90" s="16"/>
      <c r="RT90" s="16"/>
      <c r="RU90" s="16"/>
      <c r="RV90" s="16"/>
      <c r="RW90" s="16"/>
      <c r="RX90" s="16"/>
      <c r="RY90" s="16"/>
      <c r="RZ90" s="16"/>
      <c r="SA90" s="16"/>
      <c r="SB90" s="16"/>
      <c r="SC90" s="16"/>
      <c r="SD90" s="16"/>
      <c r="SE90" s="16"/>
      <c r="SF90" s="16"/>
      <c r="SG90" s="16"/>
      <c r="SH90" s="16"/>
      <c r="SI90" s="16"/>
      <c r="SJ90" s="16"/>
      <c r="SK90" s="16"/>
      <c r="SL90" s="16"/>
      <c r="SM90" s="16"/>
      <c r="SN90" s="16"/>
      <c r="SO90" s="16"/>
      <c r="SP90" s="16"/>
      <c r="SQ90" s="16"/>
      <c r="SR90" s="16"/>
      <c r="SS90" s="16"/>
      <c r="ST90" s="16"/>
      <c r="SU90" s="16"/>
      <c r="SV90" s="16"/>
      <c r="SW90" s="16"/>
      <c r="SX90" s="16"/>
      <c r="SY90" s="16"/>
      <c r="SZ90" s="16"/>
      <c r="TA90" s="16"/>
      <c r="TB90" s="16"/>
      <c r="TC90" s="16"/>
      <c r="TD90" s="16"/>
      <c r="TE90" s="16"/>
      <c r="TF90" s="16"/>
      <c r="TG90" s="16"/>
      <c r="TH90" s="16"/>
      <c r="TI90" s="16"/>
      <c r="TJ90" s="16"/>
      <c r="TK90" s="16"/>
      <c r="TL90" s="16"/>
      <c r="TM90" s="16"/>
      <c r="TN90" s="16"/>
      <c r="TO90" s="16"/>
      <c r="TP90" s="16"/>
      <c r="TQ90" s="16"/>
      <c r="TR90" s="16"/>
      <c r="TS90" s="16"/>
      <c r="TT90" s="16"/>
      <c r="TU90" s="16"/>
      <c r="TV90" s="16"/>
      <c r="TW90" s="16"/>
      <c r="TX90" s="16"/>
      <c r="TY90" s="16"/>
      <c r="TZ90" s="16"/>
      <c r="UA90" s="16"/>
      <c r="UB90" s="16"/>
      <c r="UC90" s="16"/>
      <c r="UD90" s="16"/>
      <c r="UE90" s="16"/>
      <c r="UF90" s="16"/>
      <c r="UG90" s="16"/>
      <c r="UH90" s="16"/>
      <c r="UI90" s="16"/>
      <c r="UJ90" s="16"/>
      <c r="UK90" s="16"/>
      <c r="UL90" s="16"/>
      <c r="UM90" s="16"/>
      <c r="UN90" s="16"/>
      <c r="UO90" s="16"/>
      <c r="UP90" s="16"/>
      <c r="UQ90" s="16"/>
      <c r="UR90" s="16"/>
      <c r="US90" s="16"/>
      <c r="UT90" s="16"/>
      <c r="UU90" s="16"/>
      <c r="UV90" s="16"/>
      <c r="UW90" s="16"/>
      <c r="UX90" s="16"/>
      <c r="UY90" s="16"/>
      <c r="UZ90" s="16"/>
      <c r="VA90" s="16"/>
      <c r="VB90" s="16"/>
      <c r="VC90" s="16"/>
      <c r="VD90" s="16"/>
      <c r="VE90" s="16"/>
      <c r="VF90" s="16"/>
      <c r="VG90" s="16"/>
      <c r="VH90" s="16"/>
      <c r="VI90" s="16"/>
      <c r="VJ90" s="16"/>
      <c r="VK90" s="16"/>
      <c r="VL90" s="16"/>
      <c r="VM90" s="16"/>
      <c r="VN90" s="16"/>
      <c r="VO90" s="16"/>
      <c r="VP90" s="16"/>
      <c r="VQ90" s="16"/>
      <c r="VR90" s="16"/>
      <c r="VS90" s="16"/>
      <c r="VT90" s="16"/>
      <c r="VU90" s="16"/>
      <c r="VV90" s="16"/>
      <c r="VW90" s="16"/>
      <c r="VX90" s="16"/>
      <c r="VY90" s="16"/>
      <c r="VZ90" s="16"/>
      <c r="WA90" s="16"/>
      <c r="WB90" s="16"/>
      <c r="WC90" s="16"/>
      <c r="WD90" s="16"/>
      <c r="WE90" s="16"/>
      <c r="WF90" s="16"/>
      <c r="WG90" s="16"/>
      <c r="WH90" s="16"/>
      <c r="WI90" s="16"/>
      <c r="WJ90" s="16"/>
      <c r="WK90" s="16"/>
      <c r="WL90" s="16"/>
      <c r="WM90" s="16"/>
      <c r="WN90" s="16"/>
      <c r="WO90" s="16"/>
      <c r="WP90" s="16"/>
      <c r="WQ90" s="16"/>
      <c r="WR90" s="16"/>
      <c r="WS90" s="16"/>
      <c r="WT90" s="16"/>
      <c r="WU90" s="16"/>
      <c r="WV90" s="16"/>
      <c r="WW90" s="16"/>
      <c r="WX90" s="16"/>
      <c r="WY90" s="16"/>
      <c r="WZ90" s="16"/>
      <c r="XA90" s="16"/>
      <c r="XB90" s="16"/>
      <c r="XC90" s="16"/>
      <c r="XD90" s="16"/>
      <c r="XE90" s="16"/>
      <c r="XF90" s="16"/>
      <c r="XG90" s="16"/>
      <c r="XH90" s="16"/>
      <c r="XI90" s="16"/>
      <c r="XJ90" s="16"/>
      <c r="XK90" s="16"/>
      <c r="XL90" s="16"/>
      <c r="XM90" s="16"/>
      <c r="XN90" s="16"/>
      <c r="XO90" s="16"/>
      <c r="XP90" s="16"/>
      <c r="XQ90" s="16"/>
      <c r="XR90" s="16"/>
      <c r="XS90" s="16"/>
      <c r="XT90" s="16"/>
      <c r="XU90" s="16"/>
      <c r="XV90" s="16"/>
      <c r="XW90" s="16"/>
      <c r="XX90" s="16"/>
      <c r="XY90" s="16"/>
      <c r="XZ90" s="16"/>
      <c r="YA90" s="16"/>
      <c r="YB90" s="16"/>
      <c r="YC90" s="16"/>
      <c r="YD90" s="16"/>
      <c r="YE90" s="16"/>
      <c r="YF90" s="16"/>
      <c r="YG90" s="16"/>
      <c r="YH90" s="16"/>
      <c r="YI90" s="16"/>
      <c r="YJ90" s="16"/>
      <c r="YK90" s="16"/>
      <c r="YL90" s="16"/>
      <c r="YM90" s="16"/>
      <c r="YN90" s="16"/>
      <c r="YO90" s="16"/>
      <c r="YP90" s="16"/>
      <c r="YQ90" s="16"/>
      <c r="YR90" s="16"/>
      <c r="YS90" s="16"/>
      <c r="YT90" s="16"/>
      <c r="YU90" s="16"/>
      <c r="YV90" s="16"/>
      <c r="YW90" s="16"/>
      <c r="YX90" s="16"/>
      <c r="YY90" s="16"/>
      <c r="YZ90" s="16"/>
      <c r="ZA90" s="16"/>
      <c r="ZB90" s="16"/>
      <c r="ZC90" s="16"/>
      <c r="ZD90" s="16"/>
      <c r="ZE90" s="16"/>
      <c r="ZF90" s="16"/>
      <c r="ZG90" s="16"/>
      <c r="ZH90" s="16"/>
      <c r="ZI90" s="16"/>
      <c r="ZJ90" s="16"/>
      <c r="ZK90" s="16"/>
      <c r="ZL90" s="16"/>
      <c r="ZM90" s="16"/>
      <c r="ZN90" s="16"/>
      <c r="ZO90" s="16"/>
      <c r="ZP90" s="16"/>
      <c r="ZQ90" s="16"/>
      <c r="ZR90" s="16"/>
      <c r="ZS90" s="16"/>
      <c r="ZT90" s="16"/>
      <c r="ZU90" s="16"/>
      <c r="ZV90" s="16"/>
      <c r="ZW90" s="16"/>
      <c r="ZX90" s="16"/>
      <c r="ZY90" s="16"/>
      <c r="ZZ90" s="16"/>
      <c r="AAA90" s="16"/>
      <c r="AAB90" s="16"/>
      <c r="AAC90" s="16"/>
      <c r="AAD90" s="16"/>
      <c r="AAE90" s="16"/>
      <c r="AAF90" s="16"/>
      <c r="AAG90" s="16"/>
      <c r="AAH90" s="16"/>
      <c r="AAI90" s="16"/>
      <c r="AAJ90" s="16"/>
      <c r="AAK90" s="16"/>
      <c r="AAL90" s="16"/>
      <c r="AAM90" s="16"/>
      <c r="AAN90" s="16"/>
      <c r="AAO90" s="16"/>
      <c r="AAP90" s="16"/>
      <c r="AAQ90" s="16"/>
      <c r="AAR90" s="16"/>
      <c r="AAS90" s="16"/>
      <c r="AAT90" s="16"/>
      <c r="AAU90" s="16"/>
      <c r="AAV90" s="16"/>
      <c r="AAW90" s="16"/>
      <c r="AAX90" s="16"/>
      <c r="AAY90" s="16"/>
      <c r="AAZ90" s="16"/>
      <c r="ABA90" s="16"/>
      <c r="ABB90" s="16"/>
      <c r="ABC90" s="16"/>
      <c r="ABD90" s="16"/>
      <c r="ABE90" s="16"/>
      <c r="ABF90" s="16"/>
      <c r="ABG90" s="16"/>
      <c r="ABH90" s="16"/>
      <c r="ABI90" s="16"/>
      <c r="ABJ90" s="16"/>
      <c r="ABK90" s="16"/>
      <c r="ABL90" s="16"/>
      <c r="ABM90" s="16"/>
      <c r="ABN90" s="16"/>
      <c r="ABO90" s="16"/>
      <c r="ABP90" s="16"/>
      <c r="ABQ90" s="16"/>
      <c r="ABR90" s="16"/>
      <c r="ABS90" s="16"/>
      <c r="ABT90" s="16"/>
      <c r="ABU90" s="16"/>
      <c r="ABV90" s="16"/>
      <c r="ABW90" s="16"/>
      <c r="ABX90" s="16"/>
      <c r="ABY90" s="16"/>
      <c r="ABZ90" s="16"/>
      <c r="ACA90" s="16"/>
      <c r="ACB90" s="16"/>
      <c r="ACC90" s="16"/>
      <c r="ACD90" s="16"/>
      <c r="ACE90" s="16"/>
      <c r="ACF90" s="16"/>
      <c r="ACG90" s="16"/>
      <c r="ACH90" s="16"/>
      <c r="ACI90" s="16"/>
      <c r="ACJ90" s="16"/>
      <c r="ACK90" s="16"/>
      <c r="ACL90" s="16"/>
      <c r="ACM90" s="16"/>
      <c r="ACN90" s="16"/>
      <c r="ACO90" s="16"/>
      <c r="ACP90" s="16"/>
      <c r="ACQ90" s="16"/>
      <c r="ACR90" s="16"/>
      <c r="ACS90" s="16"/>
      <c r="ACT90" s="16"/>
      <c r="ACU90" s="16"/>
      <c r="ACV90" s="16"/>
      <c r="ACW90" s="16"/>
      <c r="ACX90" s="16"/>
      <c r="ACY90" s="16"/>
      <c r="ACZ90" s="16"/>
      <c r="ADA90" s="16"/>
      <c r="ADB90" s="16"/>
      <c r="ADC90" s="16"/>
      <c r="ADD90" s="16"/>
      <c r="ADE90" s="16"/>
      <c r="ADF90" s="16"/>
      <c r="ADG90" s="16"/>
      <c r="ADH90" s="16"/>
      <c r="ADI90" s="16"/>
      <c r="ADJ90" s="16"/>
      <c r="ADK90" s="16"/>
      <c r="ADL90" s="16"/>
      <c r="ADM90" s="16"/>
      <c r="ADN90" s="16"/>
      <c r="ADO90" s="16"/>
      <c r="ADP90" s="16"/>
      <c r="ADQ90" s="16"/>
      <c r="ADR90" s="16"/>
      <c r="ADS90" s="16"/>
      <c r="ADT90" s="16"/>
      <c r="ADU90" s="16"/>
      <c r="ADV90" s="16"/>
      <c r="ADW90" s="16"/>
      <c r="ADX90" s="16"/>
      <c r="ADY90" s="16"/>
      <c r="ADZ90" s="16"/>
      <c r="AEA90" s="16"/>
      <c r="AEB90" s="16"/>
      <c r="AEC90" s="16"/>
      <c r="AED90" s="16"/>
      <c r="AEE90" s="16"/>
      <c r="AEF90" s="16"/>
      <c r="AEG90" s="16"/>
      <c r="AEH90" s="16"/>
      <c r="AEI90" s="16"/>
      <c r="AEJ90" s="16"/>
      <c r="AEK90" s="16"/>
      <c r="AEL90" s="16"/>
      <c r="AEM90" s="16"/>
      <c r="AEN90" s="16"/>
      <c r="AEO90" s="16"/>
      <c r="AEP90" s="16"/>
      <c r="AEQ90" s="16"/>
      <c r="AER90" s="16"/>
      <c r="AES90" s="16"/>
      <c r="AET90" s="16"/>
      <c r="AEU90" s="16"/>
      <c r="AEV90" s="16"/>
      <c r="AEW90" s="16"/>
      <c r="AEX90" s="16"/>
      <c r="AEY90" s="16"/>
      <c r="AEZ90" s="16"/>
      <c r="AFA90" s="16"/>
      <c r="AFB90" s="16"/>
      <c r="AFC90" s="16"/>
      <c r="AFD90" s="16"/>
      <c r="AFE90" s="16"/>
      <c r="AFF90" s="16"/>
      <c r="AFG90" s="16"/>
      <c r="AFH90" s="16"/>
      <c r="AFI90" s="16"/>
      <c r="AFJ90" s="16"/>
      <c r="AFK90" s="16"/>
      <c r="AFL90" s="16"/>
      <c r="AFM90" s="16"/>
      <c r="AFN90" s="16"/>
      <c r="AFO90" s="16"/>
      <c r="AFP90" s="16"/>
      <c r="AFQ90" s="16"/>
      <c r="AFR90" s="16"/>
      <c r="AFS90" s="16"/>
      <c r="AFT90" s="16"/>
      <c r="AFU90" s="16"/>
      <c r="AFV90" s="16"/>
      <c r="AFW90" s="16"/>
      <c r="AFX90" s="16"/>
      <c r="AFY90" s="16"/>
      <c r="AFZ90" s="16"/>
      <c r="AGA90" s="16"/>
      <c r="AGB90" s="16"/>
      <c r="AGC90" s="16"/>
      <c r="AGD90" s="16"/>
      <c r="AGE90" s="16"/>
      <c r="AGF90" s="16"/>
      <c r="AGG90" s="16"/>
      <c r="AGH90" s="16"/>
      <c r="AGI90" s="16"/>
      <c r="AGJ90" s="16"/>
      <c r="AGK90" s="16"/>
      <c r="AGL90" s="16"/>
      <c r="AGM90" s="16"/>
      <c r="AGN90" s="16"/>
      <c r="AGO90" s="16"/>
      <c r="AGP90" s="16"/>
      <c r="AGQ90" s="16"/>
      <c r="AGR90" s="16"/>
      <c r="AGS90" s="16"/>
      <c r="AGT90" s="16"/>
      <c r="AGU90" s="16"/>
      <c r="AGV90" s="16"/>
      <c r="AGW90" s="16"/>
      <c r="AGX90" s="16"/>
      <c r="AGY90" s="16"/>
      <c r="AGZ90" s="16"/>
      <c r="AHA90" s="16"/>
      <c r="AHB90" s="16"/>
      <c r="AHC90" s="16"/>
      <c r="AHD90" s="16"/>
      <c r="AHE90" s="16"/>
      <c r="AHF90" s="16"/>
      <c r="AHG90" s="16"/>
      <c r="AHH90" s="16"/>
      <c r="AHI90" s="16"/>
      <c r="AHJ90" s="16"/>
      <c r="AHK90" s="16"/>
      <c r="AHL90" s="16"/>
      <c r="AHM90" s="16"/>
      <c r="AHN90" s="16"/>
      <c r="AHO90" s="16"/>
      <c r="AHP90" s="16"/>
      <c r="AHQ90" s="16"/>
      <c r="AHR90" s="16"/>
      <c r="AHS90" s="16"/>
      <c r="AHT90" s="16"/>
      <c r="AHU90" s="16"/>
      <c r="AHV90" s="16"/>
      <c r="AHW90" s="16"/>
      <c r="AHX90" s="16"/>
      <c r="AHY90" s="16"/>
      <c r="AHZ90" s="16"/>
      <c r="AIA90" s="16"/>
      <c r="AIB90" s="16"/>
      <c r="AIC90" s="16"/>
      <c r="AID90" s="16"/>
      <c r="AIE90" s="16"/>
      <c r="AIF90" s="16"/>
      <c r="AIG90" s="16"/>
      <c r="AIH90" s="16"/>
      <c r="AII90" s="16"/>
      <c r="AIJ90" s="16"/>
      <c r="AIK90" s="16"/>
      <c r="AIL90" s="16"/>
      <c r="AIM90" s="16"/>
      <c r="AIN90" s="16"/>
      <c r="AIO90" s="16"/>
      <c r="AIP90" s="16"/>
      <c r="AIQ90" s="16"/>
      <c r="AIR90" s="16"/>
      <c r="AIS90" s="16"/>
      <c r="AIT90" s="16"/>
      <c r="AIU90" s="16"/>
      <c r="AIV90" s="16"/>
      <c r="AIW90" s="16"/>
      <c r="AIX90" s="16"/>
      <c r="AIY90" s="16"/>
      <c r="AIZ90" s="16"/>
      <c r="AJA90" s="16"/>
      <c r="AJB90" s="16"/>
      <c r="AJC90" s="16"/>
      <c r="AJD90" s="16"/>
      <c r="AJE90" s="16"/>
      <c r="AJF90" s="16"/>
      <c r="AJG90" s="16"/>
      <c r="AJH90" s="16"/>
      <c r="AJI90" s="16"/>
      <c r="AJJ90" s="16"/>
      <c r="AJK90" s="16"/>
      <c r="AJL90" s="16"/>
      <c r="AJM90" s="16"/>
      <c r="AJN90" s="16"/>
      <c r="AJO90" s="16"/>
      <c r="AJP90" s="16"/>
      <c r="AJQ90" s="16"/>
      <c r="AJR90" s="16"/>
      <c r="AJS90" s="16"/>
      <c r="AJT90" s="16"/>
      <c r="AJU90" s="16"/>
      <c r="AJV90" s="16"/>
      <c r="AJW90" s="16"/>
      <c r="AJX90" s="16"/>
      <c r="AJY90" s="16"/>
      <c r="AJZ90" s="16"/>
      <c r="AKA90" s="16"/>
      <c r="AKB90" s="16"/>
      <c r="AKC90" s="16"/>
      <c r="AKD90" s="16"/>
      <c r="AKE90" s="16"/>
      <c r="AKF90" s="16"/>
      <c r="AKG90" s="16"/>
      <c r="AKH90" s="16"/>
      <c r="AKI90" s="16"/>
      <c r="AKJ90" s="16"/>
      <c r="AKK90" s="16"/>
      <c r="AKL90" s="16"/>
      <c r="AKM90" s="16"/>
      <c r="AKN90" s="16"/>
      <c r="AKO90" s="16"/>
      <c r="AKP90" s="16"/>
      <c r="AKQ90" s="16"/>
      <c r="AKR90" s="16"/>
      <c r="AKS90" s="16"/>
      <c r="AKT90" s="16"/>
      <c r="AKU90" s="16"/>
      <c r="AKV90" s="16"/>
      <c r="AKW90" s="16"/>
      <c r="AKX90" s="16"/>
      <c r="AKY90" s="16"/>
      <c r="AKZ90" s="16"/>
      <c r="ALA90" s="16"/>
      <c r="ALB90" s="16"/>
      <c r="ALC90" s="16"/>
      <c r="ALD90" s="16"/>
      <c r="ALE90" s="16"/>
      <c r="ALF90" s="16"/>
      <c r="ALG90" s="16"/>
      <c r="ALH90" s="16"/>
      <c r="ALI90" s="16"/>
      <c r="ALJ90" s="16"/>
      <c r="ALK90" s="16"/>
      <c r="ALL90" s="16"/>
    </row>
    <row r="91" spans="1:1000" customFormat="1" ht="12.75" x14ac:dyDescent="0.2">
      <c r="A91" s="41" t="str">
        <f ca="1">IF(_xll.TM1RPTELLEV($H$75,$H91)=0,"Root",IF(OR(_xll.ELLEV($B$10,$H91)=0,_xll.TM1RPTELLEV($H$75,$H91)+1&gt;=VALUE($L$29)),"Base","Default"))</f>
        <v>Default</v>
      </c>
      <c r="B91" s="16"/>
      <c r="C91" s="16" t="str">
        <f ca="1">_xll.DBRW($G$16,$H91,C$38)</f>
        <v>-1</v>
      </c>
      <c r="D91" s="16">
        <f ca="1">_xll.DBRW($D$16,E$7,$H$33,$E$9,$H91,$D$11,$H$34,$D$38)</f>
        <v>0</v>
      </c>
      <c r="E91" s="25">
        <f ca="1">_xll.DBRW($E$16,E$7,$H$33,$E$9,$H91,$D$11,E$38,E$12,E$13)</f>
        <v>0</v>
      </c>
      <c r="F91" s="22"/>
      <c r="G91" s="44" t="str">
        <f ca="1">_xll.DBRW($G$16,$H91,G$13)&amp;IF(_xll.ELLEV($B$10,$H91)&lt;&gt;0,"",IF($D91&lt;&gt;0,"Annual",IF($E91&lt;&gt;0,"LID","")))</f>
        <v/>
      </c>
      <c r="H91" s="114" t="s">
        <v>203</v>
      </c>
      <c r="I91" s="46">
        <f ca="1">_xll.DBRW($B$17,I$7,$H$33,$D$9,$H91,$D$11,I$12,I$13)</f>
        <v>3292320.11480032</v>
      </c>
      <c r="J91" s="46">
        <f ca="1">_xll.DBRW($B$17,J$7,$H$33,$D$9,$H91,$D$11,J$12,J$13)</f>
        <v>3406042.4529348146</v>
      </c>
      <c r="K91" s="46">
        <f ca="1">_xll.DBRW($B$17,K$7,$H$33,$D$9,$H91,$D$11,K$12,K$13)</f>
        <v>3443690.7660981449</v>
      </c>
      <c r="L91" s="46">
        <f ca="1">_xll.DBRW($B$17,L$7,$H$33,$D$9,$H91,$D$11,L$12,L$13)</f>
        <v>3445164.430657085</v>
      </c>
      <c r="M91" s="46">
        <f ca="1">_xll.DBRW($B$17,M$7,$H$33,$D$9,$H91,$D$11,M$12,M$13)</f>
        <v>3396862.83784304</v>
      </c>
      <c r="N91" s="46">
        <f ca="1">_xll.DBRW($B$17,N$7,$H$33,$D$9,$H91,$D$11,N$12,N$13)</f>
        <v>3485210.3143671695</v>
      </c>
      <c r="O91" s="46">
        <f ca="1">_xll.DBRW($B$17,O$7,$H$33,$D$9,$H91,$D$11,O$12,O$13)</f>
        <v>3516340.9170759814</v>
      </c>
      <c r="P91" s="46">
        <f ca="1">_xll.DBRW($B$17,P$7,$H$33,$D$9,$H91,$D$11,P$12,P$13)</f>
        <v>3630063.255210476</v>
      </c>
      <c r="Q91" s="46">
        <f ca="1">_xll.DBRW($B$17,Q$7,$H$33,$D$9,$H91,$D$11,Q$12,Q$13)</f>
        <v>3667711.5683738068</v>
      </c>
      <c r="R91" s="46">
        <f ca="1">_xll.DBRW($B$17,R$7,$H$33,$D$9,$H91,$D$11,R$12,R$13)</f>
        <v>3744376.5734899724</v>
      </c>
      <c r="S91" s="46">
        <f ca="1">_xll.DBRW($B$17,S$7,$H$33,$D$9,$H91,$D$11,S$12,S$13)</f>
        <v>3696074.9806759274</v>
      </c>
      <c r="T91" s="46">
        <f ca="1">_xll.DBRW($B$17,T$7,$H$33,$D$9,$H91,$D$11,T$12,T$13)</f>
        <v>3659469.3253971487</v>
      </c>
      <c r="U91" s="46">
        <f ca="1">_xll.DBRW($B$17,U$7,$H$33,$D$9,$H91,$D$11,U$12,U$13)</f>
        <v>3721876.1709213415</v>
      </c>
      <c r="V91" s="16"/>
      <c r="W91" s="46" t="str">
        <f ca="1">_xll.DBRW($B$17,W$7,$H$33,$D$9,$H91,$D$11,W$12,W$13)</f>
        <v>*KEY_ERR</v>
      </c>
      <c r="X91" s="99" t="e">
        <f ca="1">IF(W91=0,"",(#REF!/W91-1)*$C91)</f>
        <v>#REF!</v>
      </c>
      <c r="Y91" s="16"/>
      <c r="Z91" s="46" t="str">
        <f ca="1">_xll.DBRW($B$17,Z$7,$H$33,$D$9,$H91,$D$11,Z$12,Z$13)</f>
        <v>*KEY_ERR</v>
      </c>
      <c r="AA91" s="99" t="e">
        <f ca="1">IF(Z91=0,"",(#REF!/Z91-1)*$C91)</f>
        <v>#REF!</v>
      </c>
      <c r="AB91" s="16"/>
      <c r="AC91" s="109" t="str">
        <f ca="1">_xll.DBRW($B$17,AC$7,$H$33,$D$9,$H91,$D$11,AC$12,AC$13)</f>
        <v>*KEY_ERR</v>
      </c>
      <c r="AD91" s="109" t="str">
        <f ca="1">_xll.DBRW($B$17,AD$7,$H$33,$D$9,$H91,$D$11,AD$12,AD$13)</f>
        <v>*KEY_ERR</v>
      </c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16"/>
      <c r="EM91" s="16"/>
      <c r="EN91" s="16"/>
      <c r="EO91" s="16"/>
      <c r="EP91" s="16"/>
      <c r="EQ91" s="16"/>
      <c r="ER91" s="16"/>
      <c r="ES91" s="16"/>
      <c r="ET91" s="16"/>
      <c r="EU91" s="16"/>
      <c r="EV91" s="16"/>
      <c r="EW91" s="16"/>
      <c r="EX91" s="16"/>
      <c r="EY91" s="16"/>
      <c r="EZ91" s="16"/>
      <c r="FA91" s="16"/>
      <c r="FB91" s="16"/>
      <c r="FC91" s="16"/>
      <c r="FD91" s="16"/>
      <c r="FE91" s="16"/>
      <c r="FF91" s="16"/>
      <c r="FG91" s="16"/>
      <c r="FH91" s="16"/>
      <c r="FI91" s="16"/>
      <c r="FJ91" s="16"/>
      <c r="FK91" s="16"/>
      <c r="FL91" s="16"/>
      <c r="FM91" s="16"/>
      <c r="FN91" s="16"/>
      <c r="FO91" s="16"/>
      <c r="FP91" s="16"/>
      <c r="FQ91" s="16"/>
      <c r="FR91" s="16"/>
      <c r="FS91" s="16"/>
      <c r="FT91" s="16"/>
      <c r="FU91" s="16"/>
      <c r="FV91" s="16"/>
      <c r="FW91" s="16"/>
      <c r="FX91" s="16"/>
      <c r="FY91" s="16"/>
      <c r="FZ91" s="16"/>
      <c r="GA91" s="16"/>
      <c r="GB91" s="16"/>
      <c r="GC91" s="16"/>
      <c r="GD91" s="16"/>
      <c r="GE91" s="16"/>
      <c r="GF91" s="16"/>
      <c r="GG91" s="16"/>
      <c r="GH91" s="16"/>
      <c r="GI91" s="16"/>
      <c r="GJ91" s="16"/>
      <c r="GK91" s="16"/>
      <c r="GL91" s="16"/>
      <c r="GM91" s="16"/>
      <c r="GN91" s="16"/>
      <c r="GO91" s="16"/>
      <c r="GP91" s="16"/>
      <c r="GQ91" s="16"/>
      <c r="GR91" s="16"/>
      <c r="GS91" s="16"/>
      <c r="GT91" s="16"/>
      <c r="GU91" s="16"/>
      <c r="GV91" s="16"/>
      <c r="GW91" s="16"/>
      <c r="GX91" s="16"/>
      <c r="GY91" s="16"/>
      <c r="GZ91" s="16"/>
      <c r="HA91" s="16"/>
      <c r="HB91" s="16"/>
      <c r="HC91" s="16"/>
      <c r="HD91" s="16"/>
      <c r="HE91" s="16"/>
      <c r="HF91" s="16"/>
      <c r="HG91" s="16"/>
      <c r="HH91" s="16"/>
      <c r="HI91" s="16"/>
      <c r="HJ91" s="16"/>
      <c r="HK91" s="16"/>
      <c r="HL91" s="16"/>
      <c r="HM91" s="16"/>
      <c r="HN91" s="16"/>
      <c r="HO91" s="16"/>
      <c r="HP91" s="16"/>
      <c r="HQ91" s="16"/>
      <c r="HR91" s="16"/>
      <c r="HS91" s="16"/>
      <c r="HT91" s="16"/>
      <c r="HU91" s="16"/>
      <c r="HV91" s="16"/>
      <c r="HW91" s="16"/>
      <c r="HX91" s="16"/>
      <c r="HY91" s="16"/>
      <c r="HZ91" s="16"/>
      <c r="IA91" s="16"/>
      <c r="IB91" s="16"/>
      <c r="IC91" s="16"/>
      <c r="ID91" s="16"/>
      <c r="IE91" s="16"/>
      <c r="IF91" s="16"/>
      <c r="IG91" s="16"/>
      <c r="IH91" s="16"/>
      <c r="II91" s="16"/>
      <c r="IJ91" s="16"/>
      <c r="IK91" s="16"/>
      <c r="IL91" s="16"/>
      <c r="IM91" s="16"/>
      <c r="IN91" s="16"/>
      <c r="IO91" s="16"/>
      <c r="IP91" s="16"/>
      <c r="IQ91" s="16"/>
      <c r="IR91" s="16"/>
      <c r="IS91" s="16"/>
      <c r="IT91" s="16"/>
      <c r="IU91" s="16"/>
      <c r="IV91" s="16"/>
      <c r="IW91" s="16"/>
      <c r="IX91" s="16"/>
      <c r="IY91" s="16"/>
      <c r="IZ91" s="16"/>
      <c r="JA91" s="16"/>
      <c r="JB91" s="16"/>
      <c r="JC91" s="16"/>
      <c r="JD91" s="16"/>
      <c r="JE91" s="16"/>
      <c r="JF91" s="16"/>
      <c r="JG91" s="16"/>
      <c r="JH91" s="16"/>
      <c r="JI91" s="16"/>
      <c r="JJ91" s="16"/>
      <c r="JK91" s="16"/>
      <c r="JL91" s="16"/>
      <c r="JM91" s="16"/>
      <c r="JN91" s="16"/>
      <c r="JO91" s="16"/>
      <c r="JP91" s="16"/>
      <c r="JQ91" s="16"/>
      <c r="JR91" s="16"/>
      <c r="JS91" s="16"/>
      <c r="JT91" s="16"/>
      <c r="JU91" s="16"/>
      <c r="JV91" s="16"/>
      <c r="JW91" s="16"/>
      <c r="JX91" s="16"/>
      <c r="JY91" s="16"/>
      <c r="JZ91" s="16"/>
      <c r="KA91" s="16"/>
      <c r="KB91" s="16"/>
      <c r="KC91" s="16"/>
      <c r="KD91" s="16"/>
      <c r="KE91" s="16"/>
      <c r="KF91" s="16"/>
      <c r="KG91" s="16"/>
      <c r="KH91" s="16"/>
      <c r="KI91" s="16"/>
      <c r="KJ91" s="16"/>
      <c r="KK91" s="16"/>
      <c r="KL91" s="16"/>
      <c r="KM91" s="16"/>
      <c r="KN91" s="16"/>
      <c r="KO91" s="16"/>
      <c r="KP91" s="16"/>
      <c r="KQ91" s="16"/>
      <c r="KR91" s="16"/>
      <c r="KS91" s="16"/>
      <c r="KT91" s="16"/>
      <c r="KU91" s="16"/>
      <c r="KV91" s="16"/>
      <c r="KW91" s="16"/>
      <c r="KX91" s="16"/>
      <c r="KY91" s="16"/>
      <c r="KZ91" s="16"/>
      <c r="LA91" s="16"/>
      <c r="LB91" s="16"/>
      <c r="LC91" s="16"/>
      <c r="LD91" s="16"/>
      <c r="LE91" s="16"/>
      <c r="LF91" s="16"/>
      <c r="LG91" s="16"/>
      <c r="LH91" s="16"/>
      <c r="LI91" s="16"/>
      <c r="LJ91" s="16"/>
      <c r="LK91" s="16"/>
      <c r="LL91" s="16"/>
      <c r="LM91" s="16"/>
      <c r="LN91" s="16"/>
      <c r="LO91" s="16"/>
      <c r="LP91" s="16"/>
      <c r="LQ91" s="16"/>
      <c r="LR91" s="16"/>
      <c r="LS91" s="16"/>
      <c r="LT91" s="16"/>
      <c r="LU91" s="16"/>
      <c r="LV91" s="16"/>
      <c r="LW91" s="16"/>
      <c r="LX91" s="16"/>
      <c r="LY91" s="16"/>
      <c r="LZ91" s="16"/>
      <c r="MA91" s="16"/>
      <c r="MB91" s="16"/>
      <c r="MC91" s="16"/>
      <c r="MD91" s="16"/>
      <c r="ME91" s="16"/>
      <c r="MF91" s="16"/>
      <c r="MG91" s="16"/>
      <c r="MH91" s="16"/>
      <c r="MI91" s="16"/>
      <c r="MJ91" s="16"/>
      <c r="MK91" s="16"/>
      <c r="ML91" s="16"/>
      <c r="MM91" s="16"/>
      <c r="MN91" s="16"/>
      <c r="MO91" s="16"/>
      <c r="MP91" s="16"/>
      <c r="MQ91" s="16"/>
      <c r="MR91" s="16"/>
      <c r="MS91" s="16"/>
      <c r="MT91" s="16"/>
      <c r="MU91" s="16"/>
      <c r="MV91" s="16"/>
      <c r="MW91" s="16"/>
      <c r="MX91" s="16"/>
      <c r="MY91" s="16"/>
      <c r="MZ91" s="16"/>
      <c r="NA91" s="16"/>
      <c r="NB91" s="16"/>
      <c r="NC91" s="16"/>
      <c r="ND91" s="16"/>
      <c r="NE91" s="16"/>
      <c r="NF91" s="16"/>
      <c r="NG91" s="16"/>
      <c r="NH91" s="16"/>
      <c r="NI91" s="16"/>
      <c r="NJ91" s="16"/>
      <c r="NK91" s="16"/>
      <c r="NL91" s="16"/>
      <c r="NM91" s="16"/>
      <c r="NN91" s="16"/>
      <c r="NO91" s="16"/>
      <c r="NP91" s="16"/>
      <c r="NQ91" s="16"/>
      <c r="NR91" s="16"/>
      <c r="NS91" s="16"/>
      <c r="NT91" s="16"/>
      <c r="NU91" s="16"/>
      <c r="NV91" s="16"/>
      <c r="NW91" s="16"/>
      <c r="NX91" s="16"/>
      <c r="NY91" s="16"/>
      <c r="NZ91" s="16"/>
      <c r="OA91" s="16"/>
      <c r="OB91" s="16"/>
      <c r="OC91" s="16"/>
      <c r="OD91" s="16"/>
      <c r="OE91" s="16"/>
      <c r="OF91" s="16"/>
      <c r="OG91" s="16"/>
      <c r="OH91" s="16"/>
      <c r="OI91" s="16"/>
      <c r="OJ91" s="16"/>
      <c r="OK91" s="16"/>
      <c r="OL91" s="16"/>
      <c r="OM91" s="16"/>
      <c r="ON91" s="16"/>
      <c r="OO91" s="16"/>
      <c r="OP91" s="16"/>
      <c r="OQ91" s="16"/>
      <c r="OR91" s="16"/>
      <c r="OS91" s="16"/>
      <c r="OT91" s="16"/>
      <c r="OU91" s="16"/>
      <c r="OV91" s="16"/>
      <c r="OW91" s="16"/>
      <c r="OX91" s="16"/>
      <c r="OY91" s="16"/>
      <c r="OZ91" s="16"/>
      <c r="PA91" s="16"/>
      <c r="PB91" s="16"/>
      <c r="PC91" s="16"/>
      <c r="PD91" s="16"/>
      <c r="PE91" s="16"/>
      <c r="PF91" s="16"/>
      <c r="PG91" s="16"/>
      <c r="PH91" s="16"/>
      <c r="PI91" s="16"/>
      <c r="PJ91" s="16"/>
      <c r="PK91" s="16"/>
      <c r="PL91" s="16"/>
      <c r="PM91" s="16"/>
      <c r="PN91" s="16"/>
      <c r="PO91" s="16"/>
      <c r="PP91" s="16"/>
      <c r="PQ91" s="16"/>
      <c r="PR91" s="16"/>
      <c r="PS91" s="16"/>
      <c r="PT91" s="16"/>
      <c r="PU91" s="16"/>
      <c r="PV91" s="16"/>
      <c r="PW91" s="16"/>
      <c r="PX91" s="16"/>
      <c r="PY91" s="16"/>
      <c r="PZ91" s="16"/>
      <c r="QA91" s="16"/>
      <c r="QB91" s="16"/>
      <c r="QC91" s="16"/>
      <c r="QD91" s="16"/>
      <c r="QE91" s="16"/>
      <c r="QF91" s="16"/>
      <c r="QG91" s="16"/>
      <c r="QH91" s="16"/>
      <c r="QI91" s="16"/>
      <c r="QJ91" s="16"/>
      <c r="QK91" s="16"/>
      <c r="QL91" s="16"/>
      <c r="QM91" s="16"/>
      <c r="QN91" s="16"/>
      <c r="QO91" s="16"/>
      <c r="QP91" s="16"/>
      <c r="QQ91" s="16"/>
      <c r="QR91" s="16"/>
      <c r="QS91" s="16"/>
      <c r="QT91" s="16"/>
      <c r="QU91" s="16"/>
      <c r="QV91" s="16"/>
      <c r="QW91" s="16"/>
      <c r="QX91" s="16"/>
      <c r="QY91" s="16"/>
      <c r="QZ91" s="16"/>
      <c r="RA91" s="16"/>
      <c r="RB91" s="16"/>
      <c r="RC91" s="16"/>
      <c r="RD91" s="16"/>
      <c r="RE91" s="16"/>
      <c r="RF91" s="16"/>
      <c r="RG91" s="16"/>
      <c r="RH91" s="16"/>
      <c r="RI91" s="16"/>
      <c r="RJ91" s="16"/>
      <c r="RK91" s="16"/>
      <c r="RL91" s="16"/>
      <c r="RM91" s="16"/>
      <c r="RN91" s="16"/>
      <c r="RO91" s="16"/>
      <c r="RP91" s="16"/>
      <c r="RQ91" s="16"/>
      <c r="RR91" s="16"/>
      <c r="RS91" s="16"/>
      <c r="RT91" s="16"/>
      <c r="RU91" s="16"/>
      <c r="RV91" s="16"/>
      <c r="RW91" s="16"/>
      <c r="RX91" s="16"/>
      <c r="RY91" s="16"/>
      <c r="RZ91" s="16"/>
      <c r="SA91" s="16"/>
      <c r="SB91" s="16"/>
      <c r="SC91" s="16"/>
      <c r="SD91" s="16"/>
      <c r="SE91" s="16"/>
      <c r="SF91" s="16"/>
      <c r="SG91" s="16"/>
      <c r="SH91" s="16"/>
      <c r="SI91" s="16"/>
      <c r="SJ91" s="16"/>
      <c r="SK91" s="16"/>
      <c r="SL91" s="16"/>
      <c r="SM91" s="16"/>
      <c r="SN91" s="16"/>
      <c r="SO91" s="16"/>
      <c r="SP91" s="16"/>
      <c r="SQ91" s="16"/>
      <c r="SR91" s="16"/>
      <c r="SS91" s="16"/>
      <c r="ST91" s="16"/>
      <c r="SU91" s="16"/>
      <c r="SV91" s="16"/>
      <c r="SW91" s="16"/>
      <c r="SX91" s="16"/>
      <c r="SY91" s="16"/>
      <c r="SZ91" s="16"/>
      <c r="TA91" s="16"/>
      <c r="TB91" s="16"/>
      <c r="TC91" s="16"/>
      <c r="TD91" s="16"/>
      <c r="TE91" s="16"/>
      <c r="TF91" s="16"/>
      <c r="TG91" s="16"/>
      <c r="TH91" s="16"/>
      <c r="TI91" s="16"/>
      <c r="TJ91" s="16"/>
      <c r="TK91" s="16"/>
      <c r="TL91" s="16"/>
      <c r="TM91" s="16"/>
      <c r="TN91" s="16"/>
      <c r="TO91" s="16"/>
      <c r="TP91" s="16"/>
      <c r="TQ91" s="16"/>
      <c r="TR91" s="16"/>
      <c r="TS91" s="16"/>
      <c r="TT91" s="16"/>
      <c r="TU91" s="16"/>
      <c r="TV91" s="16"/>
      <c r="TW91" s="16"/>
      <c r="TX91" s="16"/>
      <c r="TY91" s="16"/>
      <c r="TZ91" s="16"/>
      <c r="UA91" s="16"/>
      <c r="UB91" s="16"/>
      <c r="UC91" s="16"/>
      <c r="UD91" s="16"/>
      <c r="UE91" s="16"/>
      <c r="UF91" s="16"/>
      <c r="UG91" s="16"/>
      <c r="UH91" s="16"/>
      <c r="UI91" s="16"/>
      <c r="UJ91" s="16"/>
      <c r="UK91" s="16"/>
      <c r="UL91" s="16"/>
      <c r="UM91" s="16"/>
      <c r="UN91" s="16"/>
      <c r="UO91" s="16"/>
      <c r="UP91" s="16"/>
      <c r="UQ91" s="16"/>
      <c r="UR91" s="16"/>
      <c r="US91" s="16"/>
      <c r="UT91" s="16"/>
      <c r="UU91" s="16"/>
      <c r="UV91" s="16"/>
      <c r="UW91" s="16"/>
      <c r="UX91" s="16"/>
      <c r="UY91" s="16"/>
      <c r="UZ91" s="16"/>
      <c r="VA91" s="16"/>
      <c r="VB91" s="16"/>
      <c r="VC91" s="16"/>
      <c r="VD91" s="16"/>
      <c r="VE91" s="16"/>
      <c r="VF91" s="16"/>
      <c r="VG91" s="16"/>
      <c r="VH91" s="16"/>
      <c r="VI91" s="16"/>
      <c r="VJ91" s="16"/>
      <c r="VK91" s="16"/>
      <c r="VL91" s="16"/>
      <c r="VM91" s="16"/>
      <c r="VN91" s="16"/>
      <c r="VO91" s="16"/>
      <c r="VP91" s="16"/>
      <c r="VQ91" s="16"/>
      <c r="VR91" s="16"/>
      <c r="VS91" s="16"/>
      <c r="VT91" s="16"/>
      <c r="VU91" s="16"/>
      <c r="VV91" s="16"/>
      <c r="VW91" s="16"/>
      <c r="VX91" s="16"/>
      <c r="VY91" s="16"/>
      <c r="VZ91" s="16"/>
      <c r="WA91" s="16"/>
      <c r="WB91" s="16"/>
      <c r="WC91" s="16"/>
      <c r="WD91" s="16"/>
      <c r="WE91" s="16"/>
      <c r="WF91" s="16"/>
      <c r="WG91" s="16"/>
      <c r="WH91" s="16"/>
      <c r="WI91" s="16"/>
      <c r="WJ91" s="16"/>
      <c r="WK91" s="16"/>
      <c r="WL91" s="16"/>
      <c r="WM91" s="16"/>
      <c r="WN91" s="16"/>
      <c r="WO91" s="16"/>
      <c r="WP91" s="16"/>
      <c r="WQ91" s="16"/>
      <c r="WR91" s="16"/>
      <c r="WS91" s="16"/>
      <c r="WT91" s="16"/>
      <c r="WU91" s="16"/>
      <c r="WV91" s="16"/>
      <c r="WW91" s="16"/>
      <c r="WX91" s="16"/>
      <c r="WY91" s="16"/>
      <c r="WZ91" s="16"/>
      <c r="XA91" s="16"/>
      <c r="XB91" s="16"/>
      <c r="XC91" s="16"/>
      <c r="XD91" s="16"/>
      <c r="XE91" s="16"/>
      <c r="XF91" s="16"/>
      <c r="XG91" s="16"/>
      <c r="XH91" s="16"/>
      <c r="XI91" s="16"/>
      <c r="XJ91" s="16"/>
      <c r="XK91" s="16"/>
      <c r="XL91" s="16"/>
      <c r="XM91" s="16"/>
      <c r="XN91" s="16"/>
      <c r="XO91" s="16"/>
      <c r="XP91" s="16"/>
      <c r="XQ91" s="16"/>
      <c r="XR91" s="16"/>
      <c r="XS91" s="16"/>
      <c r="XT91" s="16"/>
      <c r="XU91" s="16"/>
      <c r="XV91" s="16"/>
      <c r="XW91" s="16"/>
      <c r="XX91" s="16"/>
      <c r="XY91" s="16"/>
      <c r="XZ91" s="16"/>
      <c r="YA91" s="16"/>
      <c r="YB91" s="16"/>
      <c r="YC91" s="16"/>
      <c r="YD91" s="16"/>
      <c r="YE91" s="16"/>
      <c r="YF91" s="16"/>
      <c r="YG91" s="16"/>
      <c r="YH91" s="16"/>
      <c r="YI91" s="16"/>
      <c r="YJ91" s="16"/>
      <c r="YK91" s="16"/>
      <c r="YL91" s="16"/>
      <c r="YM91" s="16"/>
      <c r="YN91" s="16"/>
      <c r="YO91" s="16"/>
      <c r="YP91" s="16"/>
      <c r="YQ91" s="16"/>
      <c r="YR91" s="16"/>
      <c r="YS91" s="16"/>
      <c r="YT91" s="16"/>
      <c r="YU91" s="16"/>
      <c r="YV91" s="16"/>
      <c r="YW91" s="16"/>
      <c r="YX91" s="16"/>
      <c r="YY91" s="16"/>
      <c r="YZ91" s="16"/>
      <c r="ZA91" s="16"/>
      <c r="ZB91" s="16"/>
      <c r="ZC91" s="16"/>
      <c r="ZD91" s="16"/>
      <c r="ZE91" s="16"/>
      <c r="ZF91" s="16"/>
      <c r="ZG91" s="16"/>
      <c r="ZH91" s="16"/>
      <c r="ZI91" s="16"/>
      <c r="ZJ91" s="16"/>
      <c r="ZK91" s="16"/>
      <c r="ZL91" s="16"/>
      <c r="ZM91" s="16"/>
      <c r="ZN91" s="16"/>
      <c r="ZO91" s="16"/>
      <c r="ZP91" s="16"/>
      <c r="ZQ91" s="16"/>
      <c r="ZR91" s="16"/>
      <c r="ZS91" s="16"/>
      <c r="ZT91" s="16"/>
      <c r="ZU91" s="16"/>
      <c r="ZV91" s="16"/>
      <c r="ZW91" s="16"/>
      <c r="ZX91" s="16"/>
      <c r="ZY91" s="16"/>
      <c r="ZZ91" s="16"/>
      <c r="AAA91" s="16"/>
      <c r="AAB91" s="16"/>
      <c r="AAC91" s="16"/>
      <c r="AAD91" s="16"/>
      <c r="AAE91" s="16"/>
      <c r="AAF91" s="16"/>
      <c r="AAG91" s="16"/>
      <c r="AAH91" s="16"/>
      <c r="AAI91" s="16"/>
      <c r="AAJ91" s="16"/>
      <c r="AAK91" s="16"/>
      <c r="AAL91" s="16"/>
      <c r="AAM91" s="16"/>
      <c r="AAN91" s="16"/>
      <c r="AAO91" s="16"/>
      <c r="AAP91" s="16"/>
      <c r="AAQ91" s="16"/>
      <c r="AAR91" s="16"/>
      <c r="AAS91" s="16"/>
      <c r="AAT91" s="16"/>
      <c r="AAU91" s="16"/>
      <c r="AAV91" s="16"/>
      <c r="AAW91" s="16"/>
      <c r="AAX91" s="16"/>
      <c r="AAY91" s="16"/>
      <c r="AAZ91" s="16"/>
      <c r="ABA91" s="16"/>
      <c r="ABB91" s="16"/>
      <c r="ABC91" s="16"/>
      <c r="ABD91" s="16"/>
      <c r="ABE91" s="16"/>
      <c r="ABF91" s="16"/>
      <c r="ABG91" s="16"/>
      <c r="ABH91" s="16"/>
      <c r="ABI91" s="16"/>
      <c r="ABJ91" s="16"/>
      <c r="ABK91" s="16"/>
      <c r="ABL91" s="16"/>
      <c r="ABM91" s="16"/>
      <c r="ABN91" s="16"/>
      <c r="ABO91" s="16"/>
      <c r="ABP91" s="16"/>
      <c r="ABQ91" s="16"/>
      <c r="ABR91" s="16"/>
      <c r="ABS91" s="16"/>
      <c r="ABT91" s="16"/>
      <c r="ABU91" s="16"/>
      <c r="ABV91" s="16"/>
      <c r="ABW91" s="16"/>
      <c r="ABX91" s="16"/>
      <c r="ABY91" s="16"/>
      <c r="ABZ91" s="16"/>
      <c r="ACA91" s="16"/>
      <c r="ACB91" s="16"/>
      <c r="ACC91" s="16"/>
      <c r="ACD91" s="16"/>
      <c r="ACE91" s="16"/>
      <c r="ACF91" s="16"/>
      <c r="ACG91" s="16"/>
      <c r="ACH91" s="16"/>
      <c r="ACI91" s="16"/>
      <c r="ACJ91" s="16"/>
      <c r="ACK91" s="16"/>
      <c r="ACL91" s="16"/>
      <c r="ACM91" s="16"/>
      <c r="ACN91" s="16"/>
      <c r="ACO91" s="16"/>
      <c r="ACP91" s="16"/>
      <c r="ACQ91" s="16"/>
      <c r="ACR91" s="16"/>
      <c r="ACS91" s="16"/>
      <c r="ACT91" s="16"/>
      <c r="ACU91" s="16"/>
      <c r="ACV91" s="16"/>
      <c r="ACW91" s="16"/>
      <c r="ACX91" s="16"/>
      <c r="ACY91" s="16"/>
      <c r="ACZ91" s="16"/>
      <c r="ADA91" s="16"/>
      <c r="ADB91" s="16"/>
      <c r="ADC91" s="16"/>
      <c r="ADD91" s="16"/>
      <c r="ADE91" s="16"/>
      <c r="ADF91" s="16"/>
      <c r="ADG91" s="16"/>
      <c r="ADH91" s="16"/>
      <c r="ADI91" s="16"/>
      <c r="ADJ91" s="16"/>
      <c r="ADK91" s="16"/>
      <c r="ADL91" s="16"/>
      <c r="ADM91" s="16"/>
      <c r="ADN91" s="16"/>
      <c r="ADO91" s="16"/>
      <c r="ADP91" s="16"/>
      <c r="ADQ91" s="16"/>
      <c r="ADR91" s="16"/>
      <c r="ADS91" s="16"/>
      <c r="ADT91" s="16"/>
      <c r="ADU91" s="16"/>
      <c r="ADV91" s="16"/>
      <c r="ADW91" s="16"/>
      <c r="ADX91" s="16"/>
      <c r="ADY91" s="16"/>
      <c r="ADZ91" s="16"/>
      <c r="AEA91" s="16"/>
      <c r="AEB91" s="16"/>
      <c r="AEC91" s="16"/>
      <c r="AED91" s="16"/>
      <c r="AEE91" s="16"/>
      <c r="AEF91" s="16"/>
      <c r="AEG91" s="16"/>
      <c r="AEH91" s="16"/>
      <c r="AEI91" s="16"/>
      <c r="AEJ91" s="16"/>
      <c r="AEK91" s="16"/>
      <c r="AEL91" s="16"/>
      <c r="AEM91" s="16"/>
      <c r="AEN91" s="16"/>
      <c r="AEO91" s="16"/>
      <c r="AEP91" s="16"/>
      <c r="AEQ91" s="16"/>
      <c r="AER91" s="16"/>
      <c r="AES91" s="16"/>
      <c r="AET91" s="16"/>
      <c r="AEU91" s="16"/>
      <c r="AEV91" s="16"/>
      <c r="AEW91" s="16"/>
      <c r="AEX91" s="16"/>
      <c r="AEY91" s="16"/>
      <c r="AEZ91" s="16"/>
      <c r="AFA91" s="16"/>
      <c r="AFB91" s="16"/>
      <c r="AFC91" s="16"/>
      <c r="AFD91" s="16"/>
      <c r="AFE91" s="16"/>
      <c r="AFF91" s="16"/>
      <c r="AFG91" s="16"/>
      <c r="AFH91" s="16"/>
      <c r="AFI91" s="16"/>
      <c r="AFJ91" s="16"/>
      <c r="AFK91" s="16"/>
      <c r="AFL91" s="16"/>
      <c r="AFM91" s="16"/>
      <c r="AFN91" s="16"/>
      <c r="AFO91" s="16"/>
      <c r="AFP91" s="16"/>
      <c r="AFQ91" s="16"/>
      <c r="AFR91" s="16"/>
      <c r="AFS91" s="16"/>
      <c r="AFT91" s="16"/>
      <c r="AFU91" s="16"/>
      <c r="AFV91" s="16"/>
      <c r="AFW91" s="16"/>
      <c r="AFX91" s="16"/>
      <c r="AFY91" s="16"/>
      <c r="AFZ91" s="16"/>
      <c r="AGA91" s="16"/>
      <c r="AGB91" s="16"/>
      <c r="AGC91" s="16"/>
      <c r="AGD91" s="16"/>
      <c r="AGE91" s="16"/>
      <c r="AGF91" s="16"/>
      <c r="AGG91" s="16"/>
      <c r="AGH91" s="16"/>
      <c r="AGI91" s="16"/>
      <c r="AGJ91" s="16"/>
      <c r="AGK91" s="16"/>
      <c r="AGL91" s="16"/>
      <c r="AGM91" s="16"/>
      <c r="AGN91" s="16"/>
      <c r="AGO91" s="16"/>
      <c r="AGP91" s="16"/>
      <c r="AGQ91" s="16"/>
      <c r="AGR91" s="16"/>
      <c r="AGS91" s="16"/>
      <c r="AGT91" s="16"/>
      <c r="AGU91" s="16"/>
      <c r="AGV91" s="16"/>
      <c r="AGW91" s="16"/>
      <c r="AGX91" s="16"/>
      <c r="AGY91" s="16"/>
      <c r="AGZ91" s="16"/>
      <c r="AHA91" s="16"/>
      <c r="AHB91" s="16"/>
      <c r="AHC91" s="16"/>
      <c r="AHD91" s="16"/>
      <c r="AHE91" s="16"/>
      <c r="AHF91" s="16"/>
      <c r="AHG91" s="16"/>
      <c r="AHH91" s="16"/>
      <c r="AHI91" s="16"/>
      <c r="AHJ91" s="16"/>
      <c r="AHK91" s="16"/>
      <c r="AHL91" s="16"/>
      <c r="AHM91" s="16"/>
      <c r="AHN91" s="16"/>
      <c r="AHO91" s="16"/>
      <c r="AHP91" s="16"/>
      <c r="AHQ91" s="16"/>
      <c r="AHR91" s="16"/>
      <c r="AHS91" s="16"/>
      <c r="AHT91" s="16"/>
      <c r="AHU91" s="16"/>
      <c r="AHV91" s="16"/>
      <c r="AHW91" s="16"/>
      <c r="AHX91" s="16"/>
      <c r="AHY91" s="16"/>
      <c r="AHZ91" s="16"/>
      <c r="AIA91" s="16"/>
      <c r="AIB91" s="16"/>
      <c r="AIC91" s="16"/>
      <c r="AID91" s="16"/>
      <c r="AIE91" s="16"/>
      <c r="AIF91" s="16"/>
      <c r="AIG91" s="16"/>
      <c r="AIH91" s="16"/>
      <c r="AII91" s="16"/>
      <c r="AIJ91" s="16"/>
      <c r="AIK91" s="16"/>
      <c r="AIL91" s="16"/>
      <c r="AIM91" s="16"/>
      <c r="AIN91" s="16"/>
      <c r="AIO91" s="16"/>
      <c r="AIP91" s="16"/>
      <c r="AIQ91" s="16"/>
      <c r="AIR91" s="16"/>
      <c r="AIS91" s="16"/>
      <c r="AIT91" s="16"/>
      <c r="AIU91" s="16"/>
      <c r="AIV91" s="16"/>
      <c r="AIW91" s="16"/>
      <c r="AIX91" s="16"/>
      <c r="AIY91" s="16"/>
      <c r="AIZ91" s="16"/>
      <c r="AJA91" s="16"/>
      <c r="AJB91" s="16"/>
      <c r="AJC91" s="16"/>
      <c r="AJD91" s="16"/>
      <c r="AJE91" s="16"/>
      <c r="AJF91" s="16"/>
      <c r="AJG91" s="16"/>
      <c r="AJH91" s="16"/>
      <c r="AJI91" s="16"/>
      <c r="AJJ91" s="16"/>
      <c r="AJK91" s="16"/>
      <c r="AJL91" s="16"/>
      <c r="AJM91" s="16"/>
      <c r="AJN91" s="16"/>
      <c r="AJO91" s="16"/>
      <c r="AJP91" s="16"/>
      <c r="AJQ91" s="16"/>
      <c r="AJR91" s="16"/>
      <c r="AJS91" s="16"/>
      <c r="AJT91" s="16"/>
      <c r="AJU91" s="16"/>
      <c r="AJV91" s="16"/>
      <c r="AJW91" s="16"/>
      <c r="AJX91" s="16"/>
      <c r="AJY91" s="16"/>
      <c r="AJZ91" s="16"/>
      <c r="AKA91" s="16"/>
      <c r="AKB91" s="16"/>
      <c r="AKC91" s="16"/>
      <c r="AKD91" s="16"/>
      <c r="AKE91" s="16"/>
      <c r="AKF91" s="16"/>
      <c r="AKG91" s="16"/>
      <c r="AKH91" s="16"/>
      <c r="AKI91" s="16"/>
      <c r="AKJ91" s="16"/>
      <c r="AKK91" s="16"/>
      <c r="AKL91" s="16"/>
      <c r="AKM91" s="16"/>
      <c r="AKN91" s="16"/>
      <c r="AKO91" s="16"/>
      <c r="AKP91" s="16"/>
      <c r="AKQ91" s="16"/>
      <c r="AKR91" s="16"/>
      <c r="AKS91" s="16"/>
      <c r="AKT91" s="16"/>
      <c r="AKU91" s="16"/>
      <c r="AKV91" s="16"/>
      <c r="AKW91" s="16"/>
      <c r="AKX91" s="16"/>
      <c r="AKY91" s="16"/>
      <c r="AKZ91" s="16"/>
      <c r="ALA91" s="16"/>
      <c r="ALB91" s="16"/>
      <c r="ALC91" s="16"/>
      <c r="ALD91" s="16"/>
      <c r="ALE91" s="16"/>
      <c r="ALF91" s="16"/>
      <c r="ALG91" s="16"/>
      <c r="ALH91" s="16"/>
      <c r="ALI91" s="16"/>
      <c r="ALJ91" s="16"/>
      <c r="ALK91" s="16"/>
      <c r="ALL91" s="16"/>
    </row>
    <row r="92" spans="1:1000" customFormat="1" ht="12.75" x14ac:dyDescent="0.2">
      <c r="A92" s="41" t="str">
        <f ca="1">IF(_xll.TM1RPTELLEV($H$75,$H92)=0,"Root",IF(OR(_xll.ELLEV($B$10,$H92)=0,_xll.TM1RPTELLEV($H$75,$H92)+1&gt;=VALUE($L$29)),"Base","Default"))</f>
        <v>Root</v>
      </c>
      <c r="B92" s="16"/>
      <c r="C92" s="16" t="str">
        <f ca="1">_xll.DBRW($G$16,$H92,C$38)</f>
        <v>-1</v>
      </c>
      <c r="D92" s="16">
        <f ca="1">_xll.DBRW($D$16,E$7,$H$33,$E$9,$H92,$D$11,$H$34,$D$38)</f>
        <v>0</v>
      </c>
      <c r="E92" s="25">
        <f ca="1">_xll.DBRW($E$16,E$7,$H$33,$E$9,$H92,$D$11,E$38,E$12,E$13)</f>
        <v>0</v>
      </c>
      <c r="F92" s="22"/>
      <c r="G92" s="87" t="str">
        <f ca="1">_xll.DBRW($G$16,$H92,G$13)&amp;IF(_xll.ELLEV($B$10,$H92)&lt;&gt;0,"",IF($D92&lt;&gt;0,"Annual",IF($E92&lt;&gt;0,"LID","")))</f>
        <v/>
      </c>
      <c r="H92" s="113" t="s">
        <v>180</v>
      </c>
      <c r="I92" s="95">
        <f ca="1">_xll.DBRW($B$17,I$7,$H$33,$D$9,$H92,$D$11,I$12,I$13)</f>
        <v>10677681.239834098</v>
      </c>
      <c r="J92" s="95">
        <f ca="1">_xll.DBRW($B$17,J$7,$H$33,$D$9,$H92,$D$11,J$12,J$13)</f>
        <v>10846563.200535893</v>
      </c>
      <c r="K92" s="95">
        <f ca="1">_xll.DBRW($B$17,K$7,$H$33,$D$9,$H92,$D$11,K$12,K$13)</f>
        <v>11018709.70087626</v>
      </c>
      <c r="L92" s="95">
        <f ca="1">_xll.DBRW($B$17,L$7,$H$33,$D$9,$H92,$D$11,L$12,L$13)</f>
        <v>10999110.840876259</v>
      </c>
      <c r="M92" s="95">
        <f ca="1">_xll.DBRW($B$17,M$7,$H$33,$D$9,$H92,$D$11,M$12,M$13)</f>
        <v>11045209.542111529</v>
      </c>
      <c r="N92" s="95">
        <f ca="1">_xll.DBRW($B$17,N$7,$H$33,$D$9,$H92,$D$11,N$12,N$13)</f>
        <v>11222699.893374231</v>
      </c>
      <c r="O92" s="95">
        <f ca="1">_xll.DBRW($B$17,O$7,$H$33,$D$9,$H92,$D$11,O$12,O$13)</f>
        <v>11622502.546099942</v>
      </c>
      <c r="P92" s="95">
        <f ca="1">_xll.DBRW($B$17,P$7,$H$33,$D$9,$H92,$D$11,P$12,P$13)</f>
        <v>11914501.633605089</v>
      </c>
      <c r="Q92" s="95">
        <f ca="1">_xll.DBRW($B$17,Q$7,$H$33,$D$9,$H92,$D$11,Q$12,Q$13)</f>
        <v>12263070.373256583</v>
      </c>
      <c r="R92" s="95">
        <f ca="1">_xll.DBRW($B$17,R$7,$H$33,$D$9,$H92,$D$11,R$12,R$13)</f>
        <v>12397852.899278196</v>
      </c>
      <c r="S92" s="95">
        <f ca="1">_xll.DBRW($B$17,S$7,$H$33,$D$9,$H92,$D$11,S$12,S$13)</f>
        <v>12563733.010633178</v>
      </c>
      <c r="T92" s="95">
        <f ca="1">_xll.DBRW($B$17,T$7,$H$33,$D$9,$H92,$D$11,T$12,T$13)</f>
        <v>12821809.583989926</v>
      </c>
      <c r="U92" s="95">
        <f ca="1">_xll.DBRW($B$17,U$7,$H$33,$D$9,$H92,$D$11,U$12,U$13)</f>
        <v>13162590.190722372</v>
      </c>
      <c r="V92" s="16"/>
      <c r="W92" s="95" t="str">
        <f ca="1">_xll.DBRW($B$17,W$7,$H$33,$D$9,$H92,$D$11,W$12,W$13)</f>
        <v>*KEY_ERR</v>
      </c>
      <c r="X92" s="97" t="e">
        <f ca="1">IF(W92=0,"",(#REF!/W92-1)*$C92)</f>
        <v>#REF!</v>
      </c>
      <c r="Y92" s="16"/>
      <c r="Z92" s="95" t="str">
        <f ca="1">_xll.DBRW($B$17,Z$7,$H$33,$D$9,$H92,$D$11,Z$12,Z$13)</f>
        <v>*KEY_ERR</v>
      </c>
      <c r="AA92" s="97" t="e">
        <f ca="1">IF(Z92=0,"",(#REF!/Z92-1)*$C92)</f>
        <v>#REF!</v>
      </c>
      <c r="AB92" s="16"/>
      <c r="AC92" s="107" t="str">
        <f ca="1">_xll.DBRW($B$17,AC$7,$H$33,$D$9,$H92,$D$11,AC$12,AC$13)</f>
        <v>*KEY_ERR</v>
      </c>
      <c r="AD92" s="107" t="str">
        <f ca="1">_xll.DBRW($B$17,AD$7,$H$33,$D$9,$H92,$D$11,AD$12,AD$13)</f>
        <v>*KEY_ERR</v>
      </c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6"/>
      <c r="EJ92" s="16"/>
      <c r="EK92" s="16"/>
      <c r="EL92" s="16"/>
      <c r="EM92" s="16"/>
      <c r="EN92" s="16"/>
      <c r="EO92" s="16"/>
      <c r="EP92" s="16"/>
      <c r="EQ92" s="16"/>
      <c r="ER92" s="16"/>
      <c r="ES92" s="16"/>
      <c r="ET92" s="16"/>
      <c r="EU92" s="16"/>
      <c r="EV92" s="16"/>
      <c r="EW92" s="16"/>
      <c r="EX92" s="16"/>
      <c r="EY92" s="16"/>
      <c r="EZ92" s="16"/>
      <c r="FA92" s="16"/>
      <c r="FB92" s="16"/>
      <c r="FC92" s="16"/>
      <c r="FD92" s="16"/>
      <c r="FE92" s="16"/>
      <c r="FF92" s="16"/>
      <c r="FG92" s="16"/>
      <c r="FH92" s="16"/>
      <c r="FI92" s="16"/>
      <c r="FJ92" s="16"/>
      <c r="FK92" s="16"/>
      <c r="FL92" s="16"/>
      <c r="FM92" s="16"/>
      <c r="FN92" s="16"/>
      <c r="FO92" s="16"/>
      <c r="FP92" s="16"/>
      <c r="FQ92" s="16"/>
      <c r="FR92" s="16"/>
      <c r="FS92" s="16"/>
      <c r="FT92" s="16"/>
      <c r="FU92" s="16"/>
      <c r="FV92" s="16"/>
      <c r="FW92" s="16"/>
      <c r="FX92" s="16"/>
      <c r="FY92" s="16"/>
      <c r="FZ92" s="16"/>
      <c r="GA92" s="16"/>
      <c r="GB92" s="16"/>
      <c r="GC92" s="16"/>
      <c r="GD92" s="16"/>
      <c r="GE92" s="16"/>
      <c r="GF92" s="16"/>
      <c r="GG92" s="16"/>
      <c r="GH92" s="16"/>
      <c r="GI92" s="16"/>
      <c r="GJ92" s="16"/>
      <c r="GK92" s="16"/>
      <c r="GL92" s="16"/>
      <c r="GM92" s="16"/>
      <c r="GN92" s="16"/>
      <c r="GO92" s="16"/>
      <c r="GP92" s="16"/>
      <c r="GQ92" s="16"/>
      <c r="GR92" s="16"/>
      <c r="GS92" s="16"/>
      <c r="GT92" s="16"/>
      <c r="GU92" s="16"/>
      <c r="GV92" s="16"/>
      <c r="GW92" s="16"/>
      <c r="GX92" s="16"/>
      <c r="GY92" s="16"/>
      <c r="GZ92" s="16"/>
      <c r="HA92" s="16"/>
      <c r="HB92" s="16"/>
      <c r="HC92" s="16"/>
      <c r="HD92" s="16"/>
      <c r="HE92" s="16"/>
      <c r="HF92" s="16"/>
      <c r="HG92" s="16"/>
      <c r="HH92" s="16"/>
      <c r="HI92" s="16"/>
      <c r="HJ92" s="16"/>
      <c r="HK92" s="16"/>
      <c r="HL92" s="16"/>
      <c r="HM92" s="16"/>
      <c r="HN92" s="16"/>
      <c r="HO92" s="16"/>
      <c r="HP92" s="16"/>
      <c r="HQ92" s="16"/>
      <c r="HR92" s="16"/>
      <c r="HS92" s="16"/>
      <c r="HT92" s="16"/>
      <c r="HU92" s="16"/>
      <c r="HV92" s="16"/>
      <c r="HW92" s="16"/>
      <c r="HX92" s="16"/>
      <c r="HY92" s="16"/>
      <c r="HZ92" s="16"/>
      <c r="IA92" s="16"/>
      <c r="IB92" s="16"/>
      <c r="IC92" s="16"/>
      <c r="ID92" s="16"/>
      <c r="IE92" s="16"/>
      <c r="IF92" s="16"/>
      <c r="IG92" s="16"/>
      <c r="IH92" s="16"/>
      <c r="II92" s="16"/>
      <c r="IJ92" s="16"/>
      <c r="IK92" s="16"/>
      <c r="IL92" s="16"/>
      <c r="IM92" s="16"/>
      <c r="IN92" s="16"/>
      <c r="IO92" s="16"/>
      <c r="IP92" s="16"/>
      <c r="IQ92" s="16"/>
      <c r="IR92" s="16"/>
      <c r="IS92" s="16"/>
      <c r="IT92" s="16"/>
      <c r="IU92" s="16"/>
      <c r="IV92" s="16"/>
      <c r="IW92" s="16"/>
      <c r="IX92" s="16"/>
      <c r="IY92" s="16"/>
      <c r="IZ92" s="16"/>
      <c r="JA92" s="16"/>
      <c r="JB92" s="16"/>
      <c r="JC92" s="16"/>
      <c r="JD92" s="16"/>
      <c r="JE92" s="16"/>
      <c r="JF92" s="16"/>
      <c r="JG92" s="16"/>
      <c r="JH92" s="16"/>
      <c r="JI92" s="16"/>
      <c r="JJ92" s="16"/>
      <c r="JK92" s="16"/>
      <c r="JL92" s="16"/>
      <c r="JM92" s="16"/>
      <c r="JN92" s="16"/>
      <c r="JO92" s="16"/>
      <c r="JP92" s="16"/>
      <c r="JQ92" s="16"/>
      <c r="JR92" s="16"/>
      <c r="JS92" s="16"/>
      <c r="JT92" s="16"/>
      <c r="JU92" s="16"/>
      <c r="JV92" s="16"/>
      <c r="JW92" s="16"/>
      <c r="JX92" s="16"/>
      <c r="JY92" s="16"/>
      <c r="JZ92" s="16"/>
      <c r="KA92" s="16"/>
      <c r="KB92" s="16"/>
      <c r="KC92" s="16"/>
      <c r="KD92" s="16"/>
      <c r="KE92" s="16"/>
      <c r="KF92" s="16"/>
      <c r="KG92" s="16"/>
      <c r="KH92" s="16"/>
      <c r="KI92" s="16"/>
      <c r="KJ92" s="16"/>
      <c r="KK92" s="16"/>
      <c r="KL92" s="16"/>
      <c r="KM92" s="16"/>
      <c r="KN92" s="16"/>
      <c r="KO92" s="16"/>
      <c r="KP92" s="16"/>
      <c r="KQ92" s="16"/>
      <c r="KR92" s="16"/>
      <c r="KS92" s="16"/>
      <c r="KT92" s="16"/>
      <c r="KU92" s="16"/>
      <c r="KV92" s="16"/>
      <c r="KW92" s="16"/>
      <c r="KX92" s="16"/>
      <c r="KY92" s="16"/>
      <c r="KZ92" s="16"/>
      <c r="LA92" s="16"/>
      <c r="LB92" s="16"/>
      <c r="LC92" s="16"/>
      <c r="LD92" s="16"/>
      <c r="LE92" s="16"/>
      <c r="LF92" s="16"/>
      <c r="LG92" s="16"/>
      <c r="LH92" s="16"/>
      <c r="LI92" s="16"/>
      <c r="LJ92" s="16"/>
      <c r="LK92" s="16"/>
      <c r="LL92" s="16"/>
      <c r="LM92" s="16"/>
      <c r="LN92" s="16"/>
      <c r="LO92" s="16"/>
      <c r="LP92" s="16"/>
      <c r="LQ92" s="16"/>
      <c r="LR92" s="16"/>
      <c r="LS92" s="16"/>
      <c r="LT92" s="16"/>
      <c r="LU92" s="16"/>
      <c r="LV92" s="16"/>
      <c r="LW92" s="16"/>
      <c r="LX92" s="16"/>
      <c r="LY92" s="16"/>
      <c r="LZ92" s="16"/>
      <c r="MA92" s="16"/>
      <c r="MB92" s="16"/>
      <c r="MC92" s="16"/>
      <c r="MD92" s="16"/>
      <c r="ME92" s="16"/>
      <c r="MF92" s="16"/>
      <c r="MG92" s="16"/>
      <c r="MH92" s="16"/>
      <c r="MI92" s="16"/>
      <c r="MJ92" s="16"/>
      <c r="MK92" s="16"/>
      <c r="ML92" s="16"/>
      <c r="MM92" s="16"/>
      <c r="MN92" s="16"/>
      <c r="MO92" s="16"/>
      <c r="MP92" s="16"/>
      <c r="MQ92" s="16"/>
      <c r="MR92" s="16"/>
      <c r="MS92" s="16"/>
      <c r="MT92" s="16"/>
      <c r="MU92" s="16"/>
      <c r="MV92" s="16"/>
      <c r="MW92" s="16"/>
      <c r="MX92" s="16"/>
      <c r="MY92" s="16"/>
      <c r="MZ92" s="16"/>
      <c r="NA92" s="16"/>
      <c r="NB92" s="16"/>
      <c r="NC92" s="16"/>
      <c r="ND92" s="16"/>
      <c r="NE92" s="16"/>
      <c r="NF92" s="16"/>
      <c r="NG92" s="16"/>
      <c r="NH92" s="16"/>
      <c r="NI92" s="16"/>
      <c r="NJ92" s="16"/>
      <c r="NK92" s="16"/>
      <c r="NL92" s="16"/>
      <c r="NM92" s="16"/>
      <c r="NN92" s="16"/>
      <c r="NO92" s="16"/>
      <c r="NP92" s="16"/>
      <c r="NQ92" s="16"/>
      <c r="NR92" s="16"/>
      <c r="NS92" s="16"/>
      <c r="NT92" s="16"/>
      <c r="NU92" s="16"/>
      <c r="NV92" s="16"/>
      <c r="NW92" s="16"/>
      <c r="NX92" s="16"/>
      <c r="NY92" s="16"/>
      <c r="NZ92" s="16"/>
      <c r="OA92" s="16"/>
      <c r="OB92" s="16"/>
      <c r="OC92" s="16"/>
      <c r="OD92" s="16"/>
      <c r="OE92" s="16"/>
      <c r="OF92" s="16"/>
      <c r="OG92" s="16"/>
      <c r="OH92" s="16"/>
      <c r="OI92" s="16"/>
      <c r="OJ92" s="16"/>
      <c r="OK92" s="16"/>
      <c r="OL92" s="16"/>
      <c r="OM92" s="16"/>
      <c r="ON92" s="16"/>
      <c r="OO92" s="16"/>
      <c r="OP92" s="16"/>
      <c r="OQ92" s="16"/>
      <c r="OR92" s="16"/>
      <c r="OS92" s="16"/>
      <c r="OT92" s="16"/>
      <c r="OU92" s="16"/>
      <c r="OV92" s="16"/>
      <c r="OW92" s="16"/>
      <c r="OX92" s="16"/>
      <c r="OY92" s="16"/>
      <c r="OZ92" s="16"/>
      <c r="PA92" s="16"/>
      <c r="PB92" s="16"/>
      <c r="PC92" s="16"/>
      <c r="PD92" s="16"/>
      <c r="PE92" s="16"/>
      <c r="PF92" s="16"/>
      <c r="PG92" s="16"/>
      <c r="PH92" s="16"/>
      <c r="PI92" s="16"/>
      <c r="PJ92" s="16"/>
      <c r="PK92" s="16"/>
      <c r="PL92" s="16"/>
      <c r="PM92" s="16"/>
      <c r="PN92" s="16"/>
      <c r="PO92" s="16"/>
      <c r="PP92" s="16"/>
      <c r="PQ92" s="16"/>
      <c r="PR92" s="16"/>
      <c r="PS92" s="16"/>
      <c r="PT92" s="16"/>
      <c r="PU92" s="16"/>
      <c r="PV92" s="16"/>
      <c r="PW92" s="16"/>
      <c r="PX92" s="16"/>
      <c r="PY92" s="16"/>
      <c r="PZ92" s="16"/>
      <c r="QA92" s="16"/>
      <c r="QB92" s="16"/>
      <c r="QC92" s="16"/>
      <c r="QD92" s="16"/>
      <c r="QE92" s="16"/>
      <c r="QF92" s="16"/>
      <c r="QG92" s="16"/>
      <c r="QH92" s="16"/>
      <c r="QI92" s="16"/>
      <c r="QJ92" s="16"/>
      <c r="QK92" s="16"/>
      <c r="QL92" s="16"/>
      <c r="QM92" s="16"/>
      <c r="QN92" s="16"/>
      <c r="QO92" s="16"/>
      <c r="QP92" s="16"/>
      <c r="QQ92" s="16"/>
      <c r="QR92" s="16"/>
      <c r="QS92" s="16"/>
      <c r="QT92" s="16"/>
      <c r="QU92" s="16"/>
      <c r="QV92" s="16"/>
      <c r="QW92" s="16"/>
      <c r="QX92" s="16"/>
      <c r="QY92" s="16"/>
      <c r="QZ92" s="16"/>
      <c r="RA92" s="16"/>
      <c r="RB92" s="16"/>
      <c r="RC92" s="16"/>
      <c r="RD92" s="16"/>
      <c r="RE92" s="16"/>
      <c r="RF92" s="16"/>
      <c r="RG92" s="16"/>
      <c r="RH92" s="16"/>
      <c r="RI92" s="16"/>
      <c r="RJ92" s="16"/>
      <c r="RK92" s="16"/>
      <c r="RL92" s="16"/>
      <c r="RM92" s="16"/>
      <c r="RN92" s="16"/>
      <c r="RO92" s="16"/>
      <c r="RP92" s="16"/>
      <c r="RQ92" s="16"/>
      <c r="RR92" s="16"/>
      <c r="RS92" s="16"/>
      <c r="RT92" s="16"/>
      <c r="RU92" s="16"/>
      <c r="RV92" s="16"/>
      <c r="RW92" s="16"/>
      <c r="RX92" s="16"/>
      <c r="RY92" s="16"/>
      <c r="RZ92" s="16"/>
      <c r="SA92" s="16"/>
      <c r="SB92" s="16"/>
      <c r="SC92" s="16"/>
      <c r="SD92" s="16"/>
      <c r="SE92" s="16"/>
      <c r="SF92" s="16"/>
      <c r="SG92" s="16"/>
      <c r="SH92" s="16"/>
      <c r="SI92" s="16"/>
      <c r="SJ92" s="16"/>
      <c r="SK92" s="16"/>
      <c r="SL92" s="16"/>
      <c r="SM92" s="16"/>
      <c r="SN92" s="16"/>
      <c r="SO92" s="16"/>
      <c r="SP92" s="16"/>
      <c r="SQ92" s="16"/>
      <c r="SR92" s="16"/>
      <c r="SS92" s="16"/>
      <c r="ST92" s="16"/>
      <c r="SU92" s="16"/>
      <c r="SV92" s="16"/>
      <c r="SW92" s="16"/>
      <c r="SX92" s="16"/>
      <c r="SY92" s="16"/>
      <c r="SZ92" s="16"/>
      <c r="TA92" s="16"/>
      <c r="TB92" s="16"/>
      <c r="TC92" s="16"/>
      <c r="TD92" s="16"/>
      <c r="TE92" s="16"/>
      <c r="TF92" s="16"/>
      <c r="TG92" s="16"/>
      <c r="TH92" s="16"/>
      <c r="TI92" s="16"/>
      <c r="TJ92" s="16"/>
      <c r="TK92" s="16"/>
      <c r="TL92" s="16"/>
      <c r="TM92" s="16"/>
      <c r="TN92" s="16"/>
      <c r="TO92" s="16"/>
      <c r="TP92" s="16"/>
      <c r="TQ92" s="16"/>
      <c r="TR92" s="16"/>
      <c r="TS92" s="16"/>
      <c r="TT92" s="16"/>
      <c r="TU92" s="16"/>
      <c r="TV92" s="16"/>
      <c r="TW92" s="16"/>
      <c r="TX92" s="16"/>
      <c r="TY92" s="16"/>
      <c r="TZ92" s="16"/>
      <c r="UA92" s="16"/>
      <c r="UB92" s="16"/>
      <c r="UC92" s="16"/>
      <c r="UD92" s="16"/>
      <c r="UE92" s="16"/>
      <c r="UF92" s="16"/>
      <c r="UG92" s="16"/>
      <c r="UH92" s="16"/>
      <c r="UI92" s="16"/>
      <c r="UJ92" s="16"/>
      <c r="UK92" s="16"/>
      <c r="UL92" s="16"/>
      <c r="UM92" s="16"/>
      <c r="UN92" s="16"/>
      <c r="UO92" s="16"/>
      <c r="UP92" s="16"/>
      <c r="UQ92" s="16"/>
      <c r="UR92" s="16"/>
      <c r="US92" s="16"/>
      <c r="UT92" s="16"/>
      <c r="UU92" s="16"/>
      <c r="UV92" s="16"/>
      <c r="UW92" s="16"/>
      <c r="UX92" s="16"/>
      <c r="UY92" s="16"/>
      <c r="UZ92" s="16"/>
      <c r="VA92" s="16"/>
      <c r="VB92" s="16"/>
      <c r="VC92" s="16"/>
      <c r="VD92" s="16"/>
      <c r="VE92" s="16"/>
      <c r="VF92" s="16"/>
      <c r="VG92" s="16"/>
      <c r="VH92" s="16"/>
      <c r="VI92" s="16"/>
      <c r="VJ92" s="16"/>
      <c r="VK92" s="16"/>
      <c r="VL92" s="16"/>
      <c r="VM92" s="16"/>
      <c r="VN92" s="16"/>
      <c r="VO92" s="16"/>
      <c r="VP92" s="16"/>
      <c r="VQ92" s="16"/>
      <c r="VR92" s="16"/>
      <c r="VS92" s="16"/>
      <c r="VT92" s="16"/>
      <c r="VU92" s="16"/>
      <c r="VV92" s="16"/>
      <c r="VW92" s="16"/>
      <c r="VX92" s="16"/>
      <c r="VY92" s="16"/>
      <c r="VZ92" s="16"/>
      <c r="WA92" s="16"/>
      <c r="WB92" s="16"/>
      <c r="WC92" s="16"/>
      <c r="WD92" s="16"/>
      <c r="WE92" s="16"/>
      <c r="WF92" s="16"/>
      <c r="WG92" s="16"/>
      <c r="WH92" s="16"/>
      <c r="WI92" s="16"/>
      <c r="WJ92" s="16"/>
      <c r="WK92" s="16"/>
      <c r="WL92" s="16"/>
      <c r="WM92" s="16"/>
      <c r="WN92" s="16"/>
      <c r="WO92" s="16"/>
      <c r="WP92" s="16"/>
      <c r="WQ92" s="16"/>
      <c r="WR92" s="16"/>
      <c r="WS92" s="16"/>
      <c r="WT92" s="16"/>
      <c r="WU92" s="16"/>
      <c r="WV92" s="16"/>
      <c r="WW92" s="16"/>
      <c r="WX92" s="16"/>
      <c r="WY92" s="16"/>
      <c r="WZ92" s="16"/>
      <c r="XA92" s="16"/>
      <c r="XB92" s="16"/>
      <c r="XC92" s="16"/>
      <c r="XD92" s="16"/>
      <c r="XE92" s="16"/>
      <c r="XF92" s="16"/>
      <c r="XG92" s="16"/>
      <c r="XH92" s="16"/>
      <c r="XI92" s="16"/>
      <c r="XJ92" s="16"/>
      <c r="XK92" s="16"/>
      <c r="XL92" s="16"/>
      <c r="XM92" s="16"/>
      <c r="XN92" s="16"/>
      <c r="XO92" s="16"/>
      <c r="XP92" s="16"/>
      <c r="XQ92" s="16"/>
      <c r="XR92" s="16"/>
      <c r="XS92" s="16"/>
      <c r="XT92" s="16"/>
      <c r="XU92" s="16"/>
      <c r="XV92" s="16"/>
      <c r="XW92" s="16"/>
      <c r="XX92" s="16"/>
      <c r="XY92" s="16"/>
      <c r="XZ92" s="16"/>
      <c r="YA92" s="16"/>
      <c r="YB92" s="16"/>
      <c r="YC92" s="16"/>
      <c r="YD92" s="16"/>
      <c r="YE92" s="16"/>
      <c r="YF92" s="16"/>
      <c r="YG92" s="16"/>
      <c r="YH92" s="16"/>
      <c r="YI92" s="16"/>
      <c r="YJ92" s="16"/>
      <c r="YK92" s="16"/>
      <c r="YL92" s="16"/>
      <c r="YM92" s="16"/>
      <c r="YN92" s="16"/>
      <c r="YO92" s="16"/>
      <c r="YP92" s="16"/>
      <c r="YQ92" s="16"/>
      <c r="YR92" s="16"/>
      <c r="YS92" s="16"/>
      <c r="YT92" s="16"/>
      <c r="YU92" s="16"/>
      <c r="YV92" s="16"/>
      <c r="YW92" s="16"/>
      <c r="YX92" s="16"/>
      <c r="YY92" s="16"/>
      <c r="YZ92" s="16"/>
      <c r="ZA92" s="16"/>
      <c r="ZB92" s="16"/>
      <c r="ZC92" s="16"/>
      <c r="ZD92" s="16"/>
      <c r="ZE92" s="16"/>
      <c r="ZF92" s="16"/>
      <c r="ZG92" s="16"/>
      <c r="ZH92" s="16"/>
      <c r="ZI92" s="16"/>
      <c r="ZJ92" s="16"/>
      <c r="ZK92" s="16"/>
      <c r="ZL92" s="16"/>
      <c r="ZM92" s="16"/>
      <c r="ZN92" s="16"/>
      <c r="ZO92" s="16"/>
      <c r="ZP92" s="16"/>
      <c r="ZQ92" s="16"/>
      <c r="ZR92" s="16"/>
      <c r="ZS92" s="16"/>
      <c r="ZT92" s="16"/>
      <c r="ZU92" s="16"/>
      <c r="ZV92" s="16"/>
      <c r="ZW92" s="16"/>
      <c r="ZX92" s="16"/>
      <c r="ZY92" s="16"/>
      <c r="ZZ92" s="16"/>
      <c r="AAA92" s="16"/>
      <c r="AAB92" s="16"/>
      <c r="AAC92" s="16"/>
      <c r="AAD92" s="16"/>
      <c r="AAE92" s="16"/>
      <c r="AAF92" s="16"/>
      <c r="AAG92" s="16"/>
      <c r="AAH92" s="16"/>
      <c r="AAI92" s="16"/>
      <c r="AAJ92" s="16"/>
      <c r="AAK92" s="16"/>
      <c r="AAL92" s="16"/>
      <c r="AAM92" s="16"/>
      <c r="AAN92" s="16"/>
      <c r="AAO92" s="16"/>
      <c r="AAP92" s="16"/>
      <c r="AAQ92" s="16"/>
      <c r="AAR92" s="16"/>
      <c r="AAS92" s="16"/>
      <c r="AAT92" s="16"/>
      <c r="AAU92" s="16"/>
      <c r="AAV92" s="16"/>
      <c r="AAW92" s="16"/>
      <c r="AAX92" s="16"/>
      <c r="AAY92" s="16"/>
      <c r="AAZ92" s="16"/>
      <c r="ABA92" s="16"/>
      <c r="ABB92" s="16"/>
      <c r="ABC92" s="16"/>
      <c r="ABD92" s="16"/>
      <c r="ABE92" s="16"/>
      <c r="ABF92" s="16"/>
      <c r="ABG92" s="16"/>
      <c r="ABH92" s="16"/>
      <c r="ABI92" s="16"/>
      <c r="ABJ92" s="16"/>
      <c r="ABK92" s="16"/>
      <c r="ABL92" s="16"/>
      <c r="ABM92" s="16"/>
      <c r="ABN92" s="16"/>
      <c r="ABO92" s="16"/>
      <c r="ABP92" s="16"/>
      <c r="ABQ92" s="16"/>
      <c r="ABR92" s="16"/>
      <c r="ABS92" s="16"/>
      <c r="ABT92" s="16"/>
      <c r="ABU92" s="16"/>
      <c r="ABV92" s="16"/>
      <c r="ABW92" s="16"/>
      <c r="ABX92" s="16"/>
      <c r="ABY92" s="16"/>
      <c r="ABZ92" s="16"/>
      <c r="ACA92" s="16"/>
      <c r="ACB92" s="16"/>
      <c r="ACC92" s="16"/>
      <c r="ACD92" s="16"/>
      <c r="ACE92" s="16"/>
      <c r="ACF92" s="16"/>
      <c r="ACG92" s="16"/>
      <c r="ACH92" s="16"/>
      <c r="ACI92" s="16"/>
      <c r="ACJ92" s="16"/>
      <c r="ACK92" s="16"/>
      <c r="ACL92" s="16"/>
      <c r="ACM92" s="16"/>
      <c r="ACN92" s="16"/>
      <c r="ACO92" s="16"/>
      <c r="ACP92" s="16"/>
      <c r="ACQ92" s="16"/>
      <c r="ACR92" s="16"/>
      <c r="ACS92" s="16"/>
      <c r="ACT92" s="16"/>
      <c r="ACU92" s="16"/>
      <c r="ACV92" s="16"/>
      <c r="ACW92" s="16"/>
      <c r="ACX92" s="16"/>
      <c r="ACY92" s="16"/>
      <c r="ACZ92" s="16"/>
      <c r="ADA92" s="16"/>
      <c r="ADB92" s="16"/>
      <c r="ADC92" s="16"/>
      <c r="ADD92" s="16"/>
      <c r="ADE92" s="16"/>
      <c r="ADF92" s="16"/>
      <c r="ADG92" s="16"/>
      <c r="ADH92" s="16"/>
      <c r="ADI92" s="16"/>
      <c r="ADJ92" s="16"/>
      <c r="ADK92" s="16"/>
      <c r="ADL92" s="16"/>
      <c r="ADM92" s="16"/>
      <c r="ADN92" s="16"/>
      <c r="ADO92" s="16"/>
      <c r="ADP92" s="16"/>
      <c r="ADQ92" s="16"/>
      <c r="ADR92" s="16"/>
      <c r="ADS92" s="16"/>
      <c r="ADT92" s="16"/>
      <c r="ADU92" s="16"/>
      <c r="ADV92" s="16"/>
      <c r="ADW92" s="16"/>
      <c r="ADX92" s="16"/>
      <c r="ADY92" s="16"/>
      <c r="ADZ92" s="16"/>
      <c r="AEA92" s="16"/>
      <c r="AEB92" s="16"/>
      <c r="AEC92" s="16"/>
      <c r="AED92" s="16"/>
      <c r="AEE92" s="16"/>
      <c r="AEF92" s="16"/>
      <c r="AEG92" s="16"/>
      <c r="AEH92" s="16"/>
      <c r="AEI92" s="16"/>
      <c r="AEJ92" s="16"/>
      <c r="AEK92" s="16"/>
      <c r="AEL92" s="16"/>
      <c r="AEM92" s="16"/>
      <c r="AEN92" s="16"/>
      <c r="AEO92" s="16"/>
      <c r="AEP92" s="16"/>
      <c r="AEQ92" s="16"/>
      <c r="AER92" s="16"/>
      <c r="AES92" s="16"/>
      <c r="AET92" s="16"/>
      <c r="AEU92" s="16"/>
      <c r="AEV92" s="16"/>
      <c r="AEW92" s="16"/>
      <c r="AEX92" s="16"/>
      <c r="AEY92" s="16"/>
      <c r="AEZ92" s="16"/>
      <c r="AFA92" s="16"/>
      <c r="AFB92" s="16"/>
      <c r="AFC92" s="16"/>
      <c r="AFD92" s="16"/>
      <c r="AFE92" s="16"/>
      <c r="AFF92" s="16"/>
      <c r="AFG92" s="16"/>
      <c r="AFH92" s="16"/>
      <c r="AFI92" s="16"/>
      <c r="AFJ92" s="16"/>
      <c r="AFK92" s="16"/>
      <c r="AFL92" s="16"/>
      <c r="AFM92" s="16"/>
      <c r="AFN92" s="16"/>
      <c r="AFO92" s="16"/>
      <c r="AFP92" s="16"/>
      <c r="AFQ92" s="16"/>
      <c r="AFR92" s="16"/>
      <c r="AFS92" s="16"/>
      <c r="AFT92" s="16"/>
      <c r="AFU92" s="16"/>
      <c r="AFV92" s="16"/>
      <c r="AFW92" s="16"/>
      <c r="AFX92" s="16"/>
      <c r="AFY92" s="16"/>
      <c r="AFZ92" s="16"/>
      <c r="AGA92" s="16"/>
      <c r="AGB92" s="16"/>
      <c r="AGC92" s="16"/>
      <c r="AGD92" s="16"/>
      <c r="AGE92" s="16"/>
      <c r="AGF92" s="16"/>
      <c r="AGG92" s="16"/>
      <c r="AGH92" s="16"/>
      <c r="AGI92" s="16"/>
      <c r="AGJ92" s="16"/>
      <c r="AGK92" s="16"/>
      <c r="AGL92" s="16"/>
      <c r="AGM92" s="16"/>
      <c r="AGN92" s="16"/>
      <c r="AGO92" s="16"/>
      <c r="AGP92" s="16"/>
      <c r="AGQ92" s="16"/>
      <c r="AGR92" s="16"/>
      <c r="AGS92" s="16"/>
      <c r="AGT92" s="16"/>
      <c r="AGU92" s="16"/>
      <c r="AGV92" s="16"/>
      <c r="AGW92" s="16"/>
      <c r="AGX92" s="16"/>
      <c r="AGY92" s="16"/>
      <c r="AGZ92" s="16"/>
      <c r="AHA92" s="16"/>
      <c r="AHB92" s="16"/>
      <c r="AHC92" s="16"/>
      <c r="AHD92" s="16"/>
      <c r="AHE92" s="16"/>
      <c r="AHF92" s="16"/>
      <c r="AHG92" s="16"/>
      <c r="AHH92" s="16"/>
      <c r="AHI92" s="16"/>
      <c r="AHJ92" s="16"/>
      <c r="AHK92" s="16"/>
      <c r="AHL92" s="16"/>
      <c r="AHM92" s="16"/>
      <c r="AHN92" s="16"/>
      <c r="AHO92" s="16"/>
      <c r="AHP92" s="16"/>
      <c r="AHQ92" s="16"/>
      <c r="AHR92" s="16"/>
      <c r="AHS92" s="16"/>
      <c r="AHT92" s="16"/>
      <c r="AHU92" s="16"/>
      <c r="AHV92" s="16"/>
      <c r="AHW92" s="16"/>
      <c r="AHX92" s="16"/>
      <c r="AHY92" s="16"/>
      <c r="AHZ92" s="16"/>
      <c r="AIA92" s="16"/>
      <c r="AIB92" s="16"/>
      <c r="AIC92" s="16"/>
      <c r="AID92" s="16"/>
      <c r="AIE92" s="16"/>
      <c r="AIF92" s="16"/>
      <c r="AIG92" s="16"/>
      <c r="AIH92" s="16"/>
      <c r="AII92" s="16"/>
      <c r="AIJ92" s="16"/>
      <c r="AIK92" s="16"/>
      <c r="AIL92" s="16"/>
      <c r="AIM92" s="16"/>
      <c r="AIN92" s="16"/>
      <c r="AIO92" s="16"/>
      <c r="AIP92" s="16"/>
      <c r="AIQ92" s="16"/>
      <c r="AIR92" s="16"/>
      <c r="AIS92" s="16"/>
      <c r="AIT92" s="16"/>
      <c r="AIU92" s="16"/>
      <c r="AIV92" s="16"/>
      <c r="AIW92" s="16"/>
      <c r="AIX92" s="16"/>
      <c r="AIY92" s="16"/>
      <c r="AIZ92" s="16"/>
      <c r="AJA92" s="16"/>
      <c r="AJB92" s="16"/>
      <c r="AJC92" s="16"/>
      <c r="AJD92" s="16"/>
      <c r="AJE92" s="16"/>
      <c r="AJF92" s="16"/>
      <c r="AJG92" s="16"/>
      <c r="AJH92" s="16"/>
      <c r="AJI92" s="16"/>
      <c r="AJJ92" s="16"/>
      <c r="AJK92" s="16"/>
      <c r="AJL92" s="16"/>
      <c r="AJM92" s="16"/>
      <c r="AJN92" s="16"/>
      <c r="AJO92" s="16"/>
      <c r="AJP92" s="16"/>
      <c r="AJQ92" s="16"/>
      <c r="AJR92" s="16"/>
      <c r="AJS92" s="16"/>
      <c r="AJT92" s="16"/>
      <c r="AJU92" s="16"/>
      <c r="AJV92" s="16"/>
      <c r="AJW92" s="16"/>
      <c r="AJX92" s="16"/>
      <c r="AJY92" s="16"/>
      <c r="AJZ92" s="16"/>
      <c r="AKA92" s="16"/>
      <c r="AKB92" s="16"/>
      <c r="AKC92" s="16"/>
      <c r="AKD92" s="16"/>
      <c r="AKE92" s="16"/>
      <c r="AKF92" s="16"/>
      <c r="AKG92" s="16"/>
      <c r="AKH92" s="16"/>
      <c r="AKI92" s="16"/>
      <c r="AKJ92" s="16"/>
      <c r="AKK92" s="16"/>
      <c r="AKL92" s="16"/>
      <c r="AKM92" s="16"/>
      <c r="AKN92" s="16"/>
      <c r="AKO92" s="16"/>
      <c r="AKP92" s="16"/>
      <c r="AKQ92" s="16"/>
      <c r="AKR92" s="16"/>
      <c r="AKS92" s="16"/>
      <c r="AKT92" s="16"/>
      <c r="AKU92" s="16"/>
      <c r="AKV92" s="16"/>
      <c r="AKW92" s="16"/>
      <c r="AKX92" s="16"/>
      <c r="AKY92" s="16"/>
      <c r="AKZ92" s="16"/>
      <c r="ALA92" s="16"/>
      <c r="ALB92" s="16"/>
      <c r="ALC92" s="16"/>
      <c r="ALD92" s="16"/>
      <c r="ALE92" s="16"/>
      <c r="ALF92" s="16"/>
      <c r="ALG92" s="16"/>
      <c r="ALH92" s="16"/>
      <c r="ALI92" s="16"/>
      <c r="ALJ92" s="16"/>
      <c r="ALK92" s="16"/>
      <c r="ALL92" s="16"/>
    </row>
    <row r="94" spans="1:1000" s="39" customFormat="1" x14ac:dyDescent="0.2">
      <c r="E94" s="37"/>
      <c r="F94" s="38"/>
      <c r="G94" s="38"/>
      <c r="H94" s="122" t="s">
        <v>179</v>
      </c>
      <c r="V94" s="16"/>
      <c r="X94" s="38"/>
      <c r="Y94" s="16"/>
      <c r="AA94" s="38"/>
      <c r="AB94" s="16"/>
      <c r="AC94" s="112"/>
      <c r="AD94" s="112"/>
    </row>
    <row r="95" spans="1:1000" x14ac:dyDescent="0.2">
      <c r="A95" s="41" t="str">
        <f ca="1">IF(_xll.TM1RPTELLEV($H$95,$H95)=0,"Root",IF(OR(_xll.ELLEV($B$10,$H95)=0,_xll.TM1RPTELLEV($H$95,$H95)+1&gt;=VALUE($L$29)),"Base","Default"))</f>
        <v>Base</v>
      </c>
      <c r="C95" s="16" t="str">
        <f ca="1">_xll.DBRW($G$16,$H95,C$38)</f>
        <v>1</v>
      </c>
      <c r="D95" s="16">
        <f ca="1">_xll.DBRW($D$16,E$7,$H$33,$E$9,$H95,$D$11,$H$34,$D$38)</f>
        <v>0</v>
      </c>
      <c r="E95" s="25">
        <f ca="1">_xll.DBRW($E$16,E$7,$H$33,$E$9,$H95,$D$11,E$38,E$12,E$13)</f>
        <v>0</v>
      </c>
      <c r="G95" s="89" t="str">
        <f ca="1">_xll.DBRW($G$16,$H95,G$13)&amp;IF(_xll.ELLEV($B$10,$H95)&lt;&gt;0,"",IF($D95&lt;&gt;0,"Annual",IF($E95&lt;&gt;0,"LID","")))</f>
        <v/>
      </c>
      <c r="H95" s="94" t="str">
        <f ca="1">_xll.TM1RPTROW($B$18,$B$10,,,"CodeName", IF($O$30="Yes",1,0),"{Descendants( { [bpmAccount].["&amp;$C$18&amp;"] },"&amp;$L$29&amp;",BEFORE )}",$O$31, IF($O$29="Yes",1,0))</f>
        <v>300000 - Common Stock Issued</v>
      </c>
      <c r="I95" s="91">
        <f ca="1">_xll.DBRW($B$18,I$7,$H$33,$D$9,$H95,$D$11,I$12,I$13)</f>
        <v>4290711.683275871</v>
      </c>
      <c r="J95" s="91">
        <f ca="1">_xll.DBRW($B$18,J$7,$H$33,$D$9,$H95,$D$11,J$12,J$13)</f>
        <v>4369407.0441159206</v>
      </c>
      <c r="K95" s="91">
        <f ca="1">_xll.DBRW($B$18,K$7,$H$33,$D$9,$H95,$D$11,K$12,K$13)</f>
        <v>4427843.5294469856</v>
      </c>
      <c r="L95" s="91">
        <f ca="1">_xll.DBRW($B$18,L$7,$H$33,$D$9,$H95,$D$11,L$12,L$13)</f>
        <v>4604570.4109999286</v>
      </c>
      <c r="M95" s="91">
        <f ca="1">_xll.DBRW($B$18,M$7,$H$33,$D$9,$H95,$D$11,M$12,M$13)</f>
        <v>4663625.5312623428</v>
      </c>
      <c r="N95" s="91">
        <f ca="1">_xll.DBRW($B$18,N$7,$H$33,$D$9,$H95,$D$11,N$12,N$13)</f>
        <v>4786077.0676989267</v>
      </c>
      <c r="O95" s="91">
        <f ca="1">_xll.DBRW($B$18,O$7,$H$33,$D$9,$H95,$D$11,O$12,O$13)</f>
        <v>4825914.5217951778</v>
      </c>
      <c r="P95" s="91">
        <f ca="1">_xll.DBRW($B$18,P$7,$H$33,$D$9,$H95,$D$11,P$12,P$13)</f>
        <v>4904609.8826352283</v>
      </c>
      <c r="Q95" s="91">
        <f ca="1">_xll.DBRW($B$18,Q$7,$H$33,$D$9,$H95,$D$11,Q$12,Q$13)</f>
        <v>4963046.3679662924</v>
      </c>
      <c r="R95" s="91">
        <f ca="1">_xll.DBRW($B$18,R$7,$H$33,$D$9,$H95,$D$11,R$12,R$13)</f>
        <v>5139773.2495192355</v>
      </c>
      <c r="S95" s="91">
        <f ca="1">_xll.DBRW($B$18,S$7,$H$33,$D$9,$H95,$D$11,S$12,S$13)</f>
        <v>5198828.3697816506</v>
      </c>
      <c r="T95" s="91">
        <f ca="1">_xll.DBRW($B$18,T$7,$H$33,$D$9,$H95,$D$11,T$12,T$13)</f>
        <v>5259351.6142201927</v>
      </c>
      <c r="U95" s="91">
        <f ca="1">_xll.DBRW($B$18,U$7,$H$33,$D$9,$H95,$D$11,U$12,U$13)</f>
        <v>5316147.7042417945</v>
      </c>
      <c r="W95" s="92" t="str">
        <f ca="1">_xll.DBRW($B$18,W$7,$H$33,$D$9,$H95,$D$11,W$12,W$13)</f>
        <v>*KEY_ERR</v>
      </c>
      <c r="X95" s="93" t="e">
        <f ca="1">IF(W95=0,"",(#REF!/W95-1)*$C95)</f>
        <v>#REF!</v>
      </c>
      <c r="Z95" s="92" t="str">
        <f ca="1">_xll.DBRW($B$18,Z$7,$H$33,$D$9,$H95,$D$11,Z$12,Z$13)</f>
        <v>*KEY_ERR</v>
      </c>
      <c r="AA95" s="93" t="e">
        <f ca="1">IF(Z95=0,"",(#REF!/Z95-1)*$C95)</f>
        <v>#REF!</v>
      </c>
      <c r="AC95" s="111" t="str">
        <f ca="1">_xll.DBRW($B$18,AC$7,$H$33,$D$9,$H95,$D$11,AC$12,AC$13)</f>
        <v>*KEY_ERR</v>
      </c>
      <c r="AD95" s="111" t="str">
        <f ca="1">_xll.DBRW($B$18,AD$7,$H$33,$D$9,$H95,$D$11,AD$12,AD$13)</f>
        <v>*KEY_ERR</v>
      </c>
    </row>
    <row r="96" spans="1:1000" customFormat="1" ht="12.75" x14ac:dyDescent="0.2">
      <c r="A96" s="41" t="str">
        <f ca="1">IF(_xll.TM1RPTELLEV($H$95,$H96)=0,"Root",IF(OR(_xll.ELLEV($B$10,$H96)=0,_xll.TM1RPTELLEV($H$95,$H96)+1&gt;=VALUE($L$29)),"Base","Default"))</f>
        <v>Default</v>
      </c>
      <c r="B96" s="16"/>
      <c r="C96" s="16" t="str">
        <f ca="1">_xll.DBRW($G$16,$H96,C$38)</f>
        <v>1</v>
      </c>
      <c r="D96" s="16">
        <f ca="1">_xll.DBRW($D$16,E$7,$H$33,$E$9,$H96,$D$11,$H$34,$D$38)</f>
        <v>0</v>
      </c>
      <c r="E96" s="25">
        <f ca="1">_xll.DBRW($E$16,E$7,$H$33,$E$9,$H96,$D$11,E$38,E$12,E$13)</f>
        <v>0</v>
      </c>
      <c r="F96" s="22"/>
      <c r="G96" s="44" t="str">
        <f ca="1">_xll.DBRW($G$16,$H96,G$13)&amp;IF(_xll.ELLEV($B$10,$H96)&lt;&gt;0,"",IF($D96&lt;&gt;0,"Annual",IF($E96&lt;&gt;0,"LID","")))</f>
        <v/>
      </c>
      <c r="H96" s="114" t="s">
        <v>182</v>
      </c>
      <c r="I96" s="46">
        <f ca="1">_xll.DBRW($B$18,I$7,$H$33,$D$9,$H96,$D$11,I$12,I$13)</f>
        <v>4290711.683275871</v>
      </c>
      <c r="J96" s="46">
        <f ca="1">_xll.DBRW($B$18,J$7,$H$33,$D$9,$H96,$D$11,J$12,J$13)</f>
        <v>4369407.0441159206</v>
      </c>
      <c r="K96" s="46">
        <f ca="1">_xll.DBRW($B$18,K$7,$H$33,$D$9,$H96,$D$11,K$12,K$13)</f>
        <v>4427843.5294469856</v>
      </c>
      <c r="L96" s="46">
        <f ca="1">_xll.DBRW($B$18,L$7,$H$33,$D$9,$H96,$D$11,L$12,L$13)</f>
        <v>4604570.4109999286</v>
      </c>
      <c r="M96" s="46">
        <f ca="1">_xll.DBRW($B$18,M$7,$H$33,$D$9,$H96,$D$11,M$12,M$13)</f>
        <v>4663625.5312623428</v>
      </c>
      <c r="N96" s="46">
        <f ca="1">_xll.DBRW($B$18,N$7,$H$33,$D$9,$H96,$D$11,N$12,N$13)</f>
        <v>4786077.0676989267</v>
      </c>
      <c r="O96" s="46">
        <f ca="1">_xll.DBRW($B$18,O$7,$H$33,$D$9,$H96,$D$11,O$12,O$13)</f>
        <v>4825914.5217951778</v>
      </c>
      <c r="P96" s="46">
        <f ca="1">_xll.DBRW($B$18,P$7,$H$33,$D$9,$H96,$D$11,P$12,P$13)</f>
        <v>4904609.8826352283</v>
      </c>
      <c r="Q96" s="46">
        <f ca="1">_xll.DBRW($B$18,Q$7,$H$33,$D$9,$H96,$D$11,Q$12,Q$13)</f>
        <v>4963046.3679662924</v>
      </c>
      <c r="R96" s="46">
        <f ca="1">_xll.DBRW($B$18,R$7,$H$33,$D$9,$H96,$D$11,R$12,R$13)</f>
        <v>5139773.2495192355</v>
      </c>
      <c r="S96" s="46">
        <f ca="1">_xll.DBRW($B$18,S$7,$H$33,$D$9,$H96,$D$11,S$12,S$13)</f>
        <v>5198828.3697816506</v>
      </c>
      <c r="T96" s="46">
        <f ca="1">_xll.DBRW($B$18,T$7,$H$33,$D$9,$H96,$D$11,T$12,T$13)</f>
        <v>5259351.6142201927</v>
      </c>
      <c r="U96" s="46">
        <f ca="1">_xll.DBRW($B$18,U$7,$H$33,$D$9,$H96,$D$11,U$12,U$13)</f>
        <v>5316147.7042417945</v>
      </c>
      <c r="V96" s="16"/>
      <c r="W96" s="46" t="str">
        <f ca="1">_xll.DBRW($B$18,W$7,$H$33,$D$9,$H96,$D$11,W$12,W$13)</f>
        <v>*KEY_ERR</v>
      </c>
      <c r="X96" s="99" t="e">
        <f ca="1">IF(W96=0,"",(#REF!/W96-1)*$C96)</f>
        <v>#REF!</v>
      </c>
      <c r="Y96" s="16"/>
      <c r="Z96" s="46" t="str">
        <f ca="1">_xll.DBRW($B$18,Z$7,$H$33,$D$9,$H96,$D$11,Z$12,Z$13)</f>
        <v>*KEY_ERR</v>
      </c>
      <c r="AA96" s="99" t="e">
        <f ca="1">IF(Z96=0,"",(#REF!/Z96-1)*$C96)</f>
        <v>#REF!</v>
      </c>
      <c r="AB96" s="16"/>
      <c r="AC96" s="109" t="str">
        <f ca="1">_xll.DBRW($B$18,AC$7,$H$33,$D$9,$H96,$D$11,AC$12,AC$13)</f>
        <v>*KEY_ERR</v>
      </c>
      <c r="AD96" s="109" t="str">
        <f ca="1">_xll.DBRW($B$18,AD$7,$H$33,$D$9,$H96,$D$11,AD$12,AD$13)</f>
        <v>*KEY_ERR</v>
      </c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16"/>
      <c r="DV96" s="16"/>
      <c r="DW96" s="16"/>
      <c r="DX96" s="16"/>
      <c r="DY96" s="16"/>
      <c r="DZ96" s="16"/>
      <c r="EA96" s="16"/>
      <c r="EB96" s="16"/>
      <c r="EC96" s="16"/>
      <c r="ED96" s="16"/>
      <c r="EE96" s="16"/>
      <c r="EF96" s="16"/>
      <c r="EG96" s="16"/>
      <c r="EH96" s="16"/>
      <c r="EI96" s="16"/>
      <c r="EJ96" s="16"/>
      <c r="EK96" s="16"/>
      <c r="EL96" s="16"/>
      <c r="EM96" s="16"/>
      <c r="EN96" s="16"/>
      <c r="EO96" s="16"/>
      <c r="EP96" s="16"/>
      <c r="EQ96" s="16"/>
      <c r="ER96" s="16"/>
      <c r="ES96" s="16"/>
      <c r="ET96" s="16"/>
      <c r="EU96" s="16"/>
      <c r="EV96" s="16"/>
      <c r="EW96" s="16"/>
      <c r="EX96" s="16"/>
      <c r="EY96" s="16"/>
      <c r="EZ96" s="16"/>
      <c r="FA96" s="16"/>
      <c r="FB96" s="16"/>
      <c r="FC96" s="16"/>
      <c r="FD96" s="16"/>
      <c r="FE96" s="16"/>
      <c r="FF96" s="16"/>
      <c r="FG96" s="16"/>
      <c r="FH96" s="16"/>
      <c r="FI96" s="16"/>
      <c r="FJ96" s="16"/>
      <c r="FK96" s="16"/>
      <c r="FL96" s="16"/>
      <c r="FM96" s="16"/>
      <c r="FN96" s="16"/>
      <c r="FO96" s="16"/>
      <c r="FP96" s="16"/>
      <c r="FQ96" s="16"/>
      <c r="FR96" s="16"/>
      <c r="FS96" s="16"/>
      <c r="FT96" s="16"/>
      <c r="FU96" s="16"/>
      <c r="FV96" s="16"/>
      <c r="FW96" s="16"/>
      <c r="FX96" s="16"/>
      <c r="FY96" s="16"/>
      <c r="FZ96" s="16"/>
      <c r="GA96" s="16"/>
      <c r="GB96" s="16"/>
      <c r="GC96" s="16"/>
      <c r="GD96" s="16"/>
      <c r="GE96" s="16"/>
      <c r="GF96" s="16"/>
      <c r="GG96" s="16"/>
      <c r="GH96" s="16"/>
      <c r="GI96" s="16"/>
      <c r="GJ96" s="16"/>
      <c r="GK96" s="16"/>
      <c r="GL96" s="16"/>
      <c r="GM96" s="16"/>
      <c r="GN96" s="16"/>
      <c r="GO96" s="16"/>
      <c r="GP96" s="16"/>
      <c r="GQ96" s="16"/>
      <c r="GR96" s="16"/>
      <c r="GS96" s="16"/>
      <c r="GT96" s="16"/>
      <c r="GU96" s="16"/>
      <c r="GV96" s="16"/>
      <c r="GW96" s="16"/>
      <c r="GX96" s="16"/>
      <c r="GY96" s="16"/>
      <c r="GZ96" s="16"/>
      <c r="HA96" s="16"/>
      <c r="HB96" s="16"/>
      <c r="HC96" s="16"/>
      <c r="HD96" s="16"/>
      <c r="HE96" s="16"/>
      <c r="HF96" s="16"/>
      <c r="HG96" s="16"/>
      <c r="HH96" s="16"/>
      <c r="HI96" s="16"/>
      <c r="HJ96" s="16"/>
      <c r="HK96" s="16"/>
      <c r="HL96" s="16"/>
      <c r="HM96" s="16"/>
      <c r="HN96" s="16"/>
      <c r="HO96" s="16"/>
      <c r="HP96" s="16"/>
      <c r="HQ96" s="16"/>
      <c r="HR96" s="16"/>
      <c r="HS96" s="16"/>
      <c r="HT96" s="16"/>
      <c r="HU96" s="16"/>
      <c r="HV96" s="16"/>
      <c r="HW96" s="16"/>
      <c r="HX96" s="16"/>
      <c r="HY96" s="16"/>
      <c r="HZ96" s="16"/>
      <c r="IA96" s="16"/>
      <c r="IB96" s="16"/>
      <c r="IC96" s="16"/>
      <c r="ID96" s="16"/>
      <c r="IE96" s="16"/>
      <c r="IF96" s="16"/>
      <c r="IG96" s="16"/>
      <c r="IH96" s="16"/>
      <c r="II96" s="16"/>
      <c r="IJ96" s="16"/>
      <c r="IK96" s="16"/>
      <c r="IL96" s="16"/>
      <c r="IM96" s="16"/>
      <c r="IN96" s="16"/>
      <c r="IO96" s="16"/>
      <c r="IP96" s="16"/>
      <c r="IQ96" s="16"/>
      <c r="IR96" s="16"/>
      <c r="IS96" s="16"/>
      <c r="IT96" s="16"/>
      <c r="IU96" s="16"/>
      <c r="IV96" s="16"/>
      <c r="IW96" s="16"/>
      <c r="IX96" s="16"/>
      <c r="IY96" s="16"/>
      <c r="IZ96" s="16"/>
      <c r="JA96" s="16"/>
      <c r="JB96" s="16"/>
      <c r="JC96" s="16"/>
      <c r="JD96" s="16"/>
      <c r="JE96" s="16"/>
      <c r="JF96" s="16"/>
      <c r="JG96" s="16"/>
      <c r="JH96" s="16"/>
      <c r="JI96" s="16"/>
      <c r="JJ96" s="16"/>
      <c r="JK96" s="16"/>
      <c r="JL96" s="16"/>
      <c r="JM96" s="16"/>
      <c r="JN96" s="16"/>
      <c r="JO96" s="16"/>
      <c r="JP96" s="16"/>
      <c r="JQ96" s="16"/>
      <c r="JR96" s="16"/>
      <c r="JS96" s="16"/>
      <c r="JT96" s="16"/>
      <c r="JU96" s="16"/>
      <c r="JV96" s="16"/>
      <c r="JW96" s="16"/>
      <c r="JX96" s="16"/>
      <c r="JY96" s="16"/>
      <c r="JZ96" s="16"/>
      <c r="KA96" s="16"/>
      <c r="KB96" s="16"/>
      <c r="KC96" s="16"/>
      <c r="KD96" s="16"/>
      <c r="KE96" s="16"/>
      <c r="KF96" s="16"/>
      <c r="KG96" s="16"/>
      <c r="KH96" s="16"/>
      <c r="KI96" s="16"/>
      <c r="KJ96" s="16"/>
      <c r="KK96" s="16"/>
      <c r="KL96" s="16"/>
      <c r="KM96" s="16"/>
      <c r="KN96" s="16"/>
      <c r="KO96" s="16"/>
      <c r="KP96" s="16"/>
      <c r="KQ96" s="16"/>
      <c r="KR96" s="16"/>
      <c r="KS96" s="16"/>
      <c r="KT96" s="16"/>
      <c r="KU96" s="16"/>
      <c r="KV96" s="16"/>
      <c r="KW96" s="16"/>
      <c r="KX96" s="16"/>
      <c r="KY96" s="16"/>
      <c r="KZ96" s="16"/>
      <c r="LA96" s="16"/>
      <c r="LB96" s="16"/>
      <c r="LC96" s="16"/>
      <c r="LD96" s="16"/>
      <c r="LE96" s="16"/>
      <c r="LF96" s="16"/>
      <c r="LG96" s="16"/>
      <c r="LH96" s="16"/>
      <c r="LI96" s="16"/>
      <c r="LJ96" s="16"/>
      <c r="LK96" s="16"/>
      <c r="LL96" s="16"/>
      <c r="LM96" s="16"/>
      <c r="LN96" s="16"/>
      <c r="LO96" s="16"/>
      <c r="LP96" s="16"/>
      <c r="LQ96" s="16"/>
      <c r="LR96" s="16"/>
      <c r="LS96" s="16"/>
      <c r="LT96" s="16"/>
      <c r="LU96" s="16"/>
      <c r="LV96" s="16"/>
      <c r="LW96" s="16"/>
      <c r="LX96" s="16"/>
      <c r="LY96" s="16"/>
      <c r="LZ96" s="16"/>
      <c r="MA96" s="16"/>
      <c r="MB96" s="16"/>
      <c r="MC96" s="16"/>
      <c r="MD96" s="16"/>
      <c r="ME96" s="16"/>
      <c r="MF96" s="16"/>
      <c r="MG96" s="16"/>
      <c r="MH96" s="16"/>
      <c r="MI96" s="16"/>
      <c r="MJ96" s="16"/>
      <c r="MK96" s="16"/>
      <c r="ML96" s="16"/>
      <c r="MM96" s="16"/>
      <c r="MN96" s="16"/>
      <c r="MO96" s="16"/>
      <c r="MP96" s="16"/>
      <c r="MQ96" s="16"/>
      <c r="MR96" s="16"/>
      <c r="MS96" s="16"/>
      <c r="MT96" s="16"/>
      <c r="MU96" s="16"/>
      <c r="MV96" s="16"/>
      <c r="MW96" s="16"/>
      <c r="MX96" s="16"/>
      <c r="MY96" s="16"/>
      <c r="MZ96" s="16"/>
      <c r="NA96" s="16"/>
      <c r="NB96" s="16"/>
      <c r="NC96" s="16"/>
      <c r="ND96" s="16"/>
      <c r="NE96" s="16"/>
      <c r="NF96" s="16"/>
      <c r="NG96" s="16"/>
      <c r="NH96" s="16"/>
      <c r="NI96" s="16"/>
      <c r="NJ96" s="16"/>
      <c r="NK96" s="16"/>
      <c r="NL96" s="16"/>
      <c r="NM96" s="16"/>
      <c r="NN96" s="16"/>
      <c r="NO96" s="16"/>
      <c r="NP96" s="16"/>
      <c r="NQ96" s="16"/>
      <c r="NR96" s="16"/>
      <c r="NS96" s="16"/>
      <c r="NT96" s="16"/>
      <c r="NU96" s="16"/>
      <c r="NV96" s="16"/>
      <c r="NW96" s="16"/>
      <c r="NX96" s="16"/>
      <c r="NY96" s="16"/>
      <c r="NZ96" s="16"/>
      <c r="OA96" s="16"/>
      <c r="OB96" s="16"/>
      <c r="OC96" s="16"/>
      <c r="OD96" s="16"/>
      <c r="OE96" s="16"/>
      <c r="OF96" s="16"/>
      <c r="OG96" s="16"/>
      <c r="OH96" s="16"/>
      <c r="OI96" s="16"/>
      <c r="OJ96" s="16"/>
      <c r="OK96" s="16"/>
      <c r="OL96" s="16"/>
      <c r="OM96" s="16"/>
      <c r="ON96" s="16"/>
      <c r="OO96" s="16"/>
      <c r="OP96" s="16"/>
      <c r="OQ96" s="16"/>
      <c r="OR96" s="16"/>
      <c r="OS96" s="16"/>
      <c r="OT96" s="16"/>
      <c r="OU96" s="16"/>
      <c r="OV96" s="16"/>
      <c r="OW96" s="16"/>
      <c r="OX96" s="16"/>
      <c r="OY96" s="16"/>
      <c r="OZ96" s="16"/>
      <c r="PA96" s="16"/>
      <c r="PB96" s="16"/>
      <c r="PC96" s="16"/>
      <c r="PD96" s="16"/>
      <c r="PE96" s="16"/>
      <c r="PF96" s="16"/>
      <c r="PG96" s="16"/>
      <c r="PH96" s="16"/>
      <c r="PI96" s="16"/>
      <c r="PJ96" s="16"/>
      <c r="PK96" s="16"/>
      <c r="PL96" s="16"/>
      <c r="PM96" s="16"/>
      <c r="PN96" s="16"/>
      <c r="PO96" s="16"/>
      <c r="PP96" s="16"/>
      <c r="PQ96" s="16"/>
      <c r="PR96" s="16"/>
      <c r="PS96" s="16"/>
      <c r="PT96" s="16"/>
      <c r="PU96" s="16"/>
      <c r="PV96" s="16"/>
      <c r="PW96" s="16"/>
      <c r="PX96" s="16"/>
      <c r="PY96" s="16"/>
      <c r="PZ96" s="16"/>
      <c r="QA96" s="16"/>
      <c r="QB96" s="16"/>
      <c r="QC96" s="16"/>
      <c r="QD96" s="16"/>
      <c r="QE96" s="16"/>
      <c r="QF96" s="16"/>
      <c r="QG96" s="16"/>
      <c r="QH96" s="16"/>
      <c r="QI96" s="16"/>
      <c r="QJ96" s="16"/>
      <c r="QK96" s="16"/>
      <c r="QL96" s="16"/>
      <c r="QM96" s="16"/>
      <c r="QN96" s="16"/>
      <c r="QO96" s="16"/>
      <c r="QP96" s="16"/>
      <c r="QQ96" s="16"/>
      <c r="QR96" s="16"/>
      <c r="QS96" s="16"/>
      <c r="QT96" s="16"/>
      <c r="QU96" s="16"/>
      <c r="QV96" s="16"/>
      <c r="QW96" s="16"/>
      <c r="QX96" s="16"/>
      <c r="QY96" s="16"/>
      <c r="QZ96" s="16"/>
      <c r="RA96" s="16"/>
      <c r="RB96" s="16"/>
      <c r="RC96" s="16"/>
      <c r="RD96" s="16"/>
      <c r="RE96" s="16"/>
      <c r="RF96" s="16"/>
      <c r="RG96" s="16"/>
      <c r="RH96" s="16"/>
      <c r="RI96" s="16"/>
      <c r="RJ96" s="16"/>
      <c r="RK96" s="16"/>
      <c r="RL96" s="16"/>
      <c r="RM96" s="16"/>
      <c r="RN96" s="16"/>
      <c r="RO96" s="16"/>
      <c r="RP96" s="16"/>
      <c r="RQ96" s="16"/>
      <c r="RR96" s="16"/>
      <c r="RS96" s="16"/>
      <c r="RT96" s="16"/>
      <c r="RU96" s="16"/>
      <c r="RV96" s="16"/>
      <c r="RW96" s="16"/>
      <c r="RX96" s="16"/>
      <c r="RY96" s="16"/>
      <c r="RZ96" s="16"/>
      <c r="SA96" s="16"/>
      <c r="SB96" s="16"/>
      <c r="SC96" s="16"/>
      <c r="SD96" s="16"/>
      <c r="SE96" s="16"/>
      <c r="SF96" s="16"/>
      <c r="SG96" s="16"/>
      <c r="SH96" s="16"/>
      <c r="SI96" s="16"/>
      <c r="SJ96" s="16"/>
      <c r="SK96" s="16"/>
      <c r="SL96" s="16"/>
      <c r="SM96" s="16"/>
      <c r="SN96" s="16"/>
      <c r="SO96" s="16"/>
      <c r="SP96" s="16"/>
      <c r="SQ96" s="16"/>
      <c r="SR96" s="16"/>
      <c r="SS96" s="16"/>
      <c r="ST96" s="16"/>
      <c r="SU96" s="16"/>
      <c r="SV96" s="16"/>
      <c r="SW96" s="16"/>
      <c r="SX96" s="16"/>
      <c r="SY96" s="16"/>
      <c r="SZ96" s="16"/>
      <c r="TA96" s="16"/>
      <c r="TB96" s="16"/>
      <c r="TC96" s="16"/>
      <c r="TD96" s="16"/>
      <c r="TE96" s="16"/>
      <c r="TF96" s="16"/>
      <c r="TG96" s="16"/>
      <c r="TH96" s="16"/>
      <c r="TI96" s="16"/>
      <c r="TJ96" s="16"/>
      <c r="TK96" s="16"/>
      <c r="TL96" s="16"/>
      <c r="TM96" s="16"/>
      <c r="TN96" s="16"/>
      <c r="TO96" s="16"/>
      <c r="TP96" s="16"/>
      <c r="TQ96" s="16"/>
      <c r="TR96" s="16"/>
      <c r="TS96" s="16"/>
      <c r="TT96" s="16"/>
      <c r="TU96" s="16"/>
      <c r="TV96" s="16"/>
      <c r="TW96" s="16"/>
      <c r="TX96" s="16"/>
      <c r="TY96" s="16"/>
      <c r="TZ96" s="16"/>
      <c r="UA96" s="16"/>
      <c r="UB96" s="16"/>
      <c r="UC96" s="16"/>
      <c r="UD96" s="16"/>
      <c r="UE96" s="16"/>
      <c r="UF96" s="16"/>
      <c r="UG96" s="16"/>
      <c r="UH96" s="16"/>
      <c r="UI96" s="16"/>
      <c r="UJ96" s="16"/>
      <c r="UK96" s="16"/>
      <c r="UL96" s="16"/>
      <c r="UM96" s="16"/>
      <c r="UN96" s="16"/>
      <c r="UO96" s="16"/>
      <c r="UP96" s="16"/>
      <c r="UQ96" s="16"/>
      <c r="UR96" s="16"/>
      <c r="US96" s="16"/>
      <c r="UT96" s="16"/>
      <c r="UU96" s="16"/>
      <c r="UV96" s="16"/>
      <c r="UW96" s="16"/>
      <c r="UX96" s="16"/>
      <c r="UY96" s="16"/>
      <c r="UZ96" s="16"/>
      <c r="VA96" s="16"/>
      <c r="VB96" s="16"/>
      <c r="VC96" s="16"/>
      <c r="VD96" s="16"/>
      <c r="VE96" s="16"/>
      <c r="VF96" s="16"/>
      <c r="VG96" s="16"/>
      <c r="VH96" s="16"/>
      <c r="VI96" s="16"/>
      <c r="VJ96" s="16"/>
      <c r="VK96" s="16"/>
      <c r="VL96" s="16"/>
      <c r="VM96" s="16"/>
      <c r="VN96" s="16"/>
      <c r="VO96" s="16"/>
      <c r="VP96" s="16"/>
      <c r="VQ96" s="16"/>
      <c r="VR96" s="16"/>
      <c r="VS96" s="16"/>
      <c r="VT96" s="16"/>
      <c r="VU96" s="16"/>
      <c r="VV96" s="16"/>
      <c r="VW96" s="16"/>
      <c r="VX96" s="16"/>
      <c r="VY96" s="16"/>
      <c r="VZ96" s="16"/>
      <c r="WA96" s="16"/>
      <c r="WB96" s="16"/>
      <c r="WC96" s="16"/>
      <c r="WD96" s="16"/>
      <c r="WE96" s="16"/>
      <c r="WF96" s="16"/>
      <c r="WG96" s="16"/>
      <c r="WH96" s="16"/>
      <c r="WI96" s="16"/>
      <c r="WJ96" s="16"/>
      <c r="WK96" s="16"/>
      <c r="WL96" s="16"/>
      <c r="WM96" s="16"/>
      <c r="WN96" s="16"/>
      <c r="WO96" s="16"/>
      <c r="WP96" s="16"/>
      <c r="WQ96" s="16"/>
      <c r="WR96" s="16"/>
      <c r="WS96" s="16"/>
      <c r="WT96" s="16"/>
      <c r="WU96" s="16"/>
      <c r="WV96" s="16"/>
      <c r="WW96" s="16"/>
      <c r="WX96" s="16"/>
      <c r="WY96" s="16"/>
      <c r="WZ96" s="16"/>
      <c r="XA96" s="16"/>
      <c r="XB96" s="16"/>
      <c r="XC96" s="16"/>
      <c r="XD96" s="16"/>
      <c r="XE96" s="16"/>
      <c r="XF96" s="16"/>
      <c r="XG96" s="16"/>
      <c r="XH96" s="16"/>
      <c r="XI96" s="16"/>
      <c r="XJ96" s="16"/>
      <c r="XK96" s="16"/>
      <c r="XL96" s="16"/>
      <c r="XM96" s="16"/>
      <c r="XN96" s="16"/>
      <c r="XO96" s="16"/>
      <c r="XP96" s="16"/>
      <c r="XQ96" s="16"/>
      <c r="XR96" s="16"/>
      <c r="XS96" s="16"/>
      <c r="XT96" s="16"/>
      <c r="XU96" s="16"/>
      <c r="XV96" s="16"/>
      <c r="XW96" s="16"/>
      <c r="XX96" s="16"/>
      <c r="XY96" s="16"/>
      <c r="XZ96" s="16"/>
      <c r="YA96" s="16"/>
      <c r="YB96" s="16"/>
      <c r="YC96" s="16"/>
      <c r="YD96" s="16"/>
      <c r="YE96" s="16"/>
      <c r="YF96" s="16"/>
      <c r="YG96" s="16"/>
      <c r="YH96" s="16"/>
      <c r="YI96" s="16"/>
      <c r="YJ96" s="16"/>
      <c r="YK96" s="16"/>
      <c r="YL96" s="16"/>
      <c r="YM96" s="16"/>
      <c r="YN96" s="16"/>
      <c r="YO96" s="16"/>
      <c r="YP96" s="16"/>
      <c r="YQ96" s="16"/>
      <c r="YR96" s="16"/>
      <c r="YS96" s="16"/>
      <c r="YT96" s="16"/>
      <c r="YU96" s="16"/>
      <c r="YV96" s="16"/>
      <c r="YW96" s="16"/>
      <c r="YX96" s="16"/>
      <c r="YY96" s="16"/>
      <c r="YZ96" s="16"/>
      <c r="ZA96" s="16"/>
      <c r="ZB96" s="16"/>
      <c r="ZC96" s="16"/>
      <c r="ZD96" s="16"/>
      <c r="ZE96" s="16"/>
      <c r="ZF96" s="16"/>
      <c r="ZG96" s="16"/>
      <c r="ZH96" s="16"/>
      <c r="ZI96" s="16"/>
      <c r="ZJ96" s="16"/>
      <c r="ZK96" s="16"/>
      <c r="ZL96" s="16"/>
      <c r="ZM96" s="16"/>
      <c r="ZN96" s="16"/>
      <c r="ZO96" s="16"/>
      <c r="ZP96" s="16"/>
      <c r="ZQ96" s="16"/>
      <c r="ZR96" s="16"/>
      <c r="ZS96" s="16"/>
      <c r="ZT96" s="16"/>
      <c r="ZU96" s="16"/>
      <c r="ZV96" s="16"/>
      <c r="ZW96" s="16"/>
      <c r="ZX96" s="16"/>
      <c r="ZY96" s="16"/>
      <c r="ZZ96" s="16"/>
      <c r="AAA96" s="16"/>
      <c r="AAB96" s="16"/>
      <c r="AAC96" s="16"/>
      <c r="AAD96" s="16"/>
      <c r="AAE96" s="16"/>
      <c r="AAF96" s="16"/>
      <c r="AAG96" s="16"/>
      <c r="AAH96" s="16"/>
      <c r="AAI96" s="16"/>
      <c r="AAJ96" s="16"/>
      <c r="AAK96" s="16"/>
      <c r="AAL96" s="16"/>
      <c r="AAM96" s="16"/>
      <c r="AAN96" s="16"/>
      <c r="AAO96" s="16"/>
      <c r="AAP96" s="16"/>
      <c r="AAQ96" s="16"/>
      <c r="AAR96" s="16"/>
      <c r="AAS96" s="16"/>
      <c r="AAT96" s="16"/>
      <c r="AAU96" s="16"/>
      <c r="AAV96" s="16"/>
      <c r="AAW96" s="16"/>
      <c r="AAX96" s="16"/>
      <c r="AAY96" s="16"/>
      <c r="AAZ96" s="16"/>
      <c r="ABA96" s="16"/>
      <c r="ABB96" s="16"/>
      <c r="ABC96" s="16"/>
      <c r="ABD96" s="16"/>
      <c r="ABE96" s="16"/>
      <c r="ABF96" s="16"/>
      <c r="ABG96" s="16"/>
      <c r="ABH96" s="16"/>
      <c r="ABI96" s="16"/>
      <c r="ABJ96" s="16"/>
      <c r="ABK96" s="16"/>
      <c r="ABL96" s="16"/>
      <c r="ABM96" s="16"/>
      <c r="ABN96" s="16"/>
      <c r="ABO96" s="16"/>
      <c r="ABP96" s="16"/>
      <c r="ABQ96" s="16"/>
      <c r="ABR96" s="16"/>
      <c r="ABS96" s="16"/>
      <c r="ABT96" s="16"/>
      <c r="ABU96" s="16"/>
      <c r="ABV96" s="16"/>
      <c r="ABW96" s="16"/>
      <c r="ABX96" s="16"/>
      <c r="ABY96" s="16"/>
      <c r="ABZ96" s="16"/>
      <c r="ACA96" s="16"/>
      <c r="ACB96" s="16"/>
      <c r="ACC96" s="16"/>
      <c r="ACD96" s="16"/>
      <c r="ACE96" s="16"/>
      <c r="ACF96" s="16"/>
      <c r="ACG96" s="16"/>
      <c r="ACH96" s="16"/>
      <c r="ACI96" s="16"/>
      <c r="ACJ96" s="16"/>
      <c r="ACK96" s="16"/>
      <c r="ACL96" s="16"/>
      <c r="ACM96" s="16"/>
      <c r="ACN96" s="16"/>
      <c r="ACO96" s="16"/>
      <c r="ACP96" s="16"/>
      <c r="ACQ96" s="16"/>
      <c r="ACR96" s="16"/>
      <c r="ACS96" s="16"/>
      <c r="ACT96" s="16"/>
      <c r="ACU96" s="16"/>
      <c r="ACV96" s="16"/>
      <c r="ACW96" s="16"/>
      <c r="ACX96" s="16"/>
      <c r="ACY96" s="16"/>
      <c r="ACZ96" s="16"/>
      <c r="ADA96" s="16"/>
      <c r="ADB96" s="16"/>
      <c r="ADC96" s="16"/>
      <c r="ADD96" s="16"/>
      <c r="ADE96" s="16"/>
      <c r="ADF96" s="16"/>
      <c r="ADG96" s="16"/>
      <c r="ADH96" s="16"/>
      <c r="ADI96" s="16"/>
      <c r="ADJ96" s="16"/>
      <c r="ADK96" s="16"/>
      <c r="ADL96" s="16"/>
      <c r="ADM96" s="16"/>
      <c r="ADN96" s="16"/>
      <c r="ADO96" s="16"/>
      <c r="ADP96" s="16"/>
      <c r="ADQ96" s="16"/>
      <c r="ADR96" s="16"/>
      <c r="ADS96" s="16"/>
      <c r="ADT96" s="16"/>
      <c r="ADU96" s="16"/>
      <c r="ADV96" s="16"/>
      <c r="ADW96" s="16"/>
      <c r="ADX96" s="16"/>
      <c r="ADY96" s="16"/>
      <c r="ADZ96" s="16"/>
      <c r="AEA96" s="16"/>
      <c r="AEB96" s="16"/>
      <c r="AEC96" s="16"/>
      <c r="AED96" s="16"/>
      <c r="AEE96" s="16"/>
      <c r="AEF96" s="16"/>
      <c r="AEG96" s="16"/>
      <c r="AEH96" s="16"/>
      <c r="AEI96" s="16"/>
      <c r="AEJ96" s="16"/>
      <c r="AEK96" s="16"/>
      <c r="AEL96" s="16"/>
      <c r="AEM96" s="16"/>
      <c r="AEN96" s="16"/>
      <c r="AEO96" s="16"/>
      <c r="AEP96" s="16"/>
      <c r="AEQ96" s="16"/>
      <c r="AER96" s="16"/>
      <c r="AES96" s="16"/>
      <c r="AET96" s="16"/>
      <c r="AEU96" s="16"/>
      <c r="AEV96" s="16"/>
      <c r="AEW96" s="16"/>
      <c r="AEX96" s="16"/>
      <c r="AEY96" s="16"/>
      <c r="AEZ96" s="16"/>
      <c r="AFA96" s="16"/>
      <c r="AFB96" s="16"/>
      <c r="AFC96" s="16"/>
      <c r="AFD96" s="16"/>
      <c r="AFE96" s="16"/>
      <c r="AFF96" s="16"/>
      <c r="AFG96" s="16"/>
      <c r="AFH96" s="16"/>
      <c r="AFI96" s="16"/>
      <c r="AFJ96" s="16"/>
      <c r="AFK96" s="16"/>
      <c r="AFL96" s="16"/>
      <c r="AFM96" s="16"/>
      <c r="AFN96" s="16"/>
      <c r="AFO96" s="16"/>
      <c r="AFP96" s="16"/>
      <c r="AFQ96" s="16"/>
      <c r="AFR96" s="16"/>
      <c r="AFS96" s="16"/>
      <c r="AFT96" s="16"/>
      <c r="AFU96" s="16"/>
      <c r="AFV96" s="16"/>
      <c r="AFW96" s="16"/>
      <c r="AFX96" s="16"/>
      <c r="AFY96" s="16"/>
      <c r="AFZ96" s="16"/>
      <c r="AGA96" s="16"/>
      <c r="AGB96" s="16"/>
      <c r="AGC96" s="16"/>
      <c r="AGD96" s="16"/>
      <c r="AGE96" s="16"/>
      <c r="AGF96" s="16"/>
      <c r="AGG96" s="16"/>
      <c r="AGH96" s="16"/>
      <c r="AGI96" s="16"/>
      <c r="AGJ96" s="16"/>
      <c r="AGK96" s="16"/>
      <c r="AGL96" s="16"/>
      <c r="AGM96" s="16"/>
      <c r="AGN96" s="16"/>
      <c r="AGO96" s="16"/>
      <c r="AGP96" s="16"/>
      <c r="AGQ96" s="16"/>
      <c r="AGR96" s="16"/>
      <c r="AGS96" s="16"/>
      <c r="AGT96" s="16"/>
      <c r="AGU96" s="16"/>
      <c r="AGV96" s="16"/>
      <c r="AGW96" s="16"/>
      <c r="AGX96" s="16"/>
      <c r="AGY96" s="16"/>
      <c r="AGZ96" s="16"/>
      <c r="AHA96" s="16"/>
      <c r="AHB96" s="16"/>
      <c r="AHC96" s="16"/>
      <c r="AHD96" s="16"/>
      <c r="AHE96" s="16"/>
      <c r="AHF96" s="16"/>
      <c r="AHG96" s="16"/>
      <c r="AHH96" s="16"/>
      <c r="AHI96" s="16"/>
      <c r="AHJ96" s="16"/>
      <c r="AHK96" s="16"/>
      <c r="AHL96" s="16"/>
      <c r="AHM96" s="16"/>
      <c r="AHN96" s="16"/>
      <c r="AHO96" s="16"/>
      <c r="AHP96" s="16"/>
      <c r="AHQ96" s="16"/>
      <c r="AHR96" s="16"/>
      <c r="AHS96" s="16"/>
      <c r="AHT96" s="16"/>
      <c r="AHU96" s="16"/>
      <c r="AHV96" s="16"/>
      <c r="AHW96" s="16"/>
      <c r="AHX96" s="16"/>
      <c r="AHY96" s="16"/>
      <c r="AHZ96" s="16"/>
      <c r="AIA96" s="16"/>
      <c r="AIB96" s="16"/>
      <c r="AIC96" s="16"/>
      <c r="AID96" s="16"/>
      <c r="AIE96" s="16"/>
      <c r="AIF96" s="16"/>
      <c r="AIG96" s="16"/>
      <c r="AIH96" s="16"/>
      <c r="AII96" s="16"/>
      <c r="AIJ96" s="16"/>
      <c r="AIK96" s="16"/>
      <c r="AIL96" s="16"/>
      <c r="AIM96" s="16"/>
      <c r="AIN96" s="16"/>
      <c r="AIO96" s="16"/>
      <c r="AIP96" s="16"/>
      <c r="AIQ96" s="16"/>
      <c r="AIR96" s="16"/>
      <c r="AIS96" s="16"/>
      <c r="AIT96" s="16"/>
      <c r="AIU96" s="16"/>
      <c r="AIV96" s="16"/>
      <c r="AIW96" s="16"/>
      <c r="AIX96" s="16"/>
      <c r="AIY96" s="16"/>
      <c r="AIZ96" s="16"/>
      <c r="AJA96" s="16"/>
      <c r="AJB96" s="16"/>
      <c r="AJC96" s="16"/>
      <c r="AJD96" s="16"/>
      <c r="AJE96" s="16"/>
      <c r="AJF96" s="16"/>
      <c r="AJG96" s="16"/>
      <c r="AJH96" s="16"/>
      <c r="AJI96" s="16"/>
      <c r="AJJ96" s="16"/>
      <c r="AJK96" s="16"/>
      <c r="AJL96" s="16"/>
      <c r="AJM96" s="16"/>
      <c r="AJN96" s="16"/>
      <c r="AJO96" s="16"/>
      <c r="AJP96" s="16"/>
      <c r="AJQ96" s="16"/>
      <c r="AJR96" s="16"/>
      <c r="AJS96" s="16"/>
      <c r="AJT96" s="16"/>
      <c r="AJU96" s="16"/>
      <c r="AJV96" s="16"/>
      <c r="AJW96" s="16"/>
      <c r="AJX96" s="16"/>
      <c r="AJY96" s="16"/>
      <c r="AJZ96" s="16"/>
      <c r="AKA96" s="16"/>
      <c r="AKB96" s="16"/>
      <c r="AKC96" s="16"/>
      <c r="AKD96" s="16"/>
      <c r="AKE96" s="16"/>
      <c r="AKF96" s="16"/>
      <c r="AKG96" s="16"/>
      <c r="AKH96" s="16"/>
      <c r="AKI96" s="16"/>
      <c r="AKJ96" s="16"/>
      <c r="AKK96" s="16"/>
      <c r="AKL96" s="16"/>
      <c r="AKM96" s="16"/>
      <c r="AKN96" s="16"/>
      <c r="AKO96" s="16"/>
      <c r="AKP96" s="16"/>
      <c r="AKQ96" s="16"/>
      <c r="AKR96" s="16"/>
      <c r="AKS96" s="16"/>
      <c r="AKT96" s="16"/>
      <c r="AKU96" s="16"/>
      <c r="AKV96" s="16"/>
      <c r="AKW96" s="16"/>
      <c r="AKX96" s="16"/>
      <c r="AKY96" s="16"/>
      <c r="AKZ96" s="16"/>
      <c r="ALA96" s="16"/>
      <c r="ALB96" s="16"/>
      <c r="ALC96" s="16"/>
      <c r="ALD96" s="16"/>
      <c r="ALE96" s="16"/>
      <c r="ALF96" s="16"/>
      <c r="ALG96" s="16"/>
      <c r="ALH96" s="16"/>
      <c r="ALI96" s="16"/>
      <c r="ALJ96" s="16"/>
      <c r="ALK96" s="16"/>
      <c r="ALL96" s="16"/>
    </row>
    <row r="97" spans="1:1000" customFormat="1" ht="12.75" x14ac:dyDescent="0.2">
      <c r="A97" s="41" t="str">
        <f ca="1">IF(_xll.TM1RPTELLEV($H$95,$H97)=0,"Root",IF(OR(_xll.ELLEV($B$10,$H97)=0,_xll.TM1RPTELLEV($H$95,$H97)+1&gt;=VALUE($L$29)),"Base","Default"))</f>
        <v>Base</v>
      </c>
      <c r="B97" s="16"/>
      <c r="C97" s="16" t="str">
        <f ca="1">_xll.DBRW($G$16,$H97,C$38)</f>
        <v>1</v>
      </c>
      <c r="D97" s="16">
        <f ca="1">_xll.DBRW($D$16,E$7,$H$33,$E$9,$H97,$D$11,$H$34,$D$38)</f>
        <v>0</v>
      </c>
      <c r="E97" s="25">
        <f ca="1">_xll.DBRW($E$16,E$7,$H$33,$E$9,$H97,$D$11,E$38,E$12,E$13)</f>
        <v>0</v>
      </c>
      <c r="F97" s="22"/>
      <c r="G97" s="89" t="str">
        <f ca="1">_xll.DBRW($G$16,$H97,G$13)&amp;IF(_xll.ELLEV($B$10,$H97)&lt;&gt;0,"",IF($D97&lt;&gt;0,"Annual",IF($E97&lt;&gt;0,"LID","")))</f>
        <v/>
      </c>
      <c r="H97" s="94" t="s">
        <v>183</v>
      </c>
      <c r="I97" s="91">
        <f ca="1">_xll.DBRW($B$18,I$7,$H$33,$D$9,$H97,$D$11,I$12,I$13)</f>
        <v>798655.59056407632</v>
      </c>
      <c r="J97" s="91">
        <f ca="1">_xll.DBRW($B$18,J$7,$H$33,$D$9,$H97,$D$11,J$12,J$13)</f>
        <v>825299.61946986511</v>
      </c>
      <c r="K97" s="91">
        <f ca="1">_xll.DBRW($B$18,K$7,$H$33,$D$9,$H97,$D$11,K$12,K$13)</f>
        <v>838179.00633630576</v>
      </c>
      <c r="L97" s="91">
        <f ca="1">_xll.DBRW($B$18,L$7,$H$33,$D$9,$H97,$D$11,L$12,L$13)</f>
        <v>821533.2181661838</v>
      </c>
      <c r="M97" s="91">
        <f ca="1">_xll.DBRW($B$18,M$7,$H$33,$D$9,$H97,$D$11,M$12,M$13)</f>
        <v>840580.51127455605</v>
      </c>
      <c r="N97" s="91">
        <f ca="1">_xll.DBRW($B$18,N$7,$H$33,$D$9,$H97,$D$11,N$12,N$13)</f>
        <v>859510.48728434788</v>
      </c>
      <c r="O97" s="91">
        <f ca="1">_xll.DBRW($B$18,O$7,$H$33,$D$9,$H97,$D$11,O$12,O$13)</f>
        <v>876841.60279939754</v>
      </c>
      <c r="P97" s="91">
        <f ca="1">_xll.DBRW($B$18,P$7,$H$33,$D$9,$H97,$D$11,P$12,P$13)</f>
        <v>903485.63170518633</v>
      </c>
      <c r="Q97" s="91">
        <f ca="1">_xll.DBRW($B$18,Q$7,$H$33,$D$9,$H97,$D$11,Q$12,Q$13)</f>
        <v>916365.01857162698</v>
      </c>
      <c r="R97" s="91">
        <f ca="1">_xll.DBRW($B$18,R$7,$H$33,$D$9,$H97,$D$11,R$12,R$13)</f>
        <v>899719.23040150502</v>
      </c>
      <c r="S97" s="91">
        <f ca="1">_xll.DBRW($B$18,S$7,$H$33,$D$9,$H97,$D$11,S$12,S$13)</f>
        <v>918766.52350987715</v>
      </c>
      <c r="T97" s="91">
        <f ca="1">_xll.DBRW($B$18,T$7,$H$33,$D$9,$H97,$D$11,T$12,T$13)</f>
        <v>927750.26550486649</v>
      </c>
      <c r="U97" s="91">
        <f ca="1">_xll.DBRW($B$18,U$7,$H$33,$D$9,$H97,$D$11,U$12,U$13)</f>
        <v>931090.08762546408</v>
      </c>
      <c r="V97" s="16"/>
      <c r="W97" s="92" t="str">
        <f ca="1">_xll.DBRW($B$18,W$7,$H$33,$D$9,$H97,$D$11,W$12,W$13)</f>
        <v>*KEY_ERR</v>
      </c>
      <c r="X97" s="93" t="e">
        <f ca="1">IF(W97=0,"",(#REF!/W97-1)*$C97)</f>
        <v>#REF!</v>
      </c>
      <c r="Y97" s="16"/>
      <c r="Z97" s="92" t="str">
        <f ca="1">_xll.DBRW($B$18,Z$7,$H$33,$D$9,$H97,$D$11,Z$12,Z$13)</f>
        <v>*KEY_ERR</v>
      </c>
      <c r="AA97" s="93" t="e">
        <f ca="1">IF(Z97=0,"",(#REF!/Z97-1)*$C97)</f>
        <v>#REF!</v>
      </c>
      <c r="AB97" s="16"/>
      <c r="AC97" s="111" t="str">
        <f ca="1">_xll.DBRW($B$18,AC$7,$H$33,$D$9,$H97,$D$11,AC$12,AC$13)</f>
        <v>*KEY_ERR</v>
      </c>
      <c r="AD97" s="111" t="str">
        <f ca="1">_xll.DBRW($B$18,AD$7,$H$33,$D$9,$H97,$D$11,AD$12,AD$13)</f>
        <v>*KEY_ERR</v>
      </c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  <c r="DG97" s="16"/>
      <c r="DH97" s="16"/>
      <c r="DI97" s="16"/>
      <c r="DJ97" s="16"/>
      <c r="DK97" s="16"/>
      <c r="DL97" s="16"/>
      <c r="DM97" s="16"/>
      <c r="DN97" s="16"/>
      <c r="DO97" s="16"/>
      <c r="DP97" s="16"/>
      <c r="DQ97" s="16"/>
      <c r="DR97" s="16"/>
      <c r="DS97" s="16"/>
      <c r="DT97" s="16"/>
      <c r="DU97" s="16"/>
      <c r="DV97" s="16"/>
      <c r="DW97" s="16"/>
      <c r="DX97" s="16"/>
      <c r="DY97" s="16"/>
      <c r="DZ97" s="16"/>
      <c r="EA97" s="16"/>
      <c r="EB97" s="16"/>
      <c r="EC97" s="16"/>
      <c r="ED97" s="16"/>
      <c r="EE97" s="16"/>
      <c r="EF97" s="16"/>
      <c r="EG97" s="16"/>
      <c r="EH97" s="16"/>
      <c r="EI97" s="16"/>
      <c r="EJ97" s="16"/>
      <c r="EK97" s="16"/>
      <c r="EL97" s="16"/>
      <c r="EM97" s="16"/>
      <c r="EN97" s="16"/>
      <c r="EO97" s="16"/>
      <c r="EP97" s="16"/>
      <c r="EQ97" s="16"/>
      <c r="ER97" s="16"/>
      <c r="ES97" s="16"/>
      <c r="ET97" s="16"/>
      <c r="EU97" s="16"/>
      <c r="EV97" s="16"/>
      <c r="EW97" s="16"/>
      <c r="EX97" s="16"/>
      <c r="EY97" s="16"/>
      <c r="EZ97" s="16"/>
      <c r="FA97" s="16"/>
      <c r="FB97" s="16"/>
      <c r="FC97" s="16"/>
      <c r="FD97" s="16"/>
      <c r="FE97" s="16"/>
      <c r="FF97" s="16"/>
      <c r="FG97" s="16"/>
      <c r="FH97" s="16"/>
      <c r="FI97" s="16"/>
      <c r="FJ97" s="16"/>
      <c r="FK97" s="16"/>
      <c r="FL97" s="16"/>
      <c r="FM97" s="16"/>
      <c r="FN97" s="16"/>
      <c r="FO97" s="16"/>
      <c r="FP97" s="16"/>
      <c r="FQ97" s="16"/>
      <c r="FR97" s="16"/>
      <c r="FS97" s="16"/>
      <c r="FT97" s="16"/>
      <c r="FU97" s="16"/>
      <c r="FV97" s="16"/>
      <c r="FW97" s="16"/>
      <c r="FX97" s="16"/>
      <c r="FY97" s="16"/>
      <c r="FZ97" s="16"/>
      <c r="GA97" s="16"/>
      <c r="GB97" s="16"/>
      <c r="GC97" s="16"/>
      <c r="GD97" s="16"/>
      <c r="GE97" s="16"/>
      <c r="GF97" s="16"/>
      <c r="GG97" s="16"/>
      <c r="GH97" s="16"/>
      <c r="GI97" s="16"/>
      <c r="GJ97" s="16"/>
      <c r="GK97" s="16"/>
      <c r="GL97" s="16"/>
      <c r="GM97" s="16"/>
      <c r="GN97" s="16"/>
      <c r="GO97" s="16"/>
      <c r="GP97" s="16"/>
      <c r="GQ97" s="16"/>
      <c r="GR97" s="16"/>
      <c r="GS97" s="16"/>
      <c r="GT97" s="16"/>
      <c r="GU97" s="16"/>
      <c r="GV97" s="16"/>
      <c r="GW97" s="16"/>
      <c r="GX97" s="16"/>
      <c r="GY97" s="16"/>
      <c r="GZ97" s="16"/>
      <c r="HA97" s="16"/>
      <c r="HB97" s="16"/>
      <c r="HC97" s="16"/>
      <c r="HD97" s="16"/>
      <c r="HE97" s="16"/>
      <c r="HF97" s="16"/>
      <c r="HG97" s="16"/>
      <c r="HH97" s="16"/>
      <c r="HI97" s="16"/>
      <c r="HJ97" s="16"/>
      <c r="HK97" s="16"/>
      <c r="HL97" s="16"/>
      <c r="HM97" s="16"/>
      <c r="HN97" s="16"/>
      <c r="HO97" s="16"/>
      <c r="HP97" s="16"/>
      <c r="HQ97" s="16"/>
      <c r="HR97" s="16"/>
      <c r="HS97" s="16"/>
      <c r="HT97" s="16"/>
      <c r="HU97" s="16"/>
      <c r="HV97" s="16"/>
      <c r="HW97" s="16"/>
      <c r="HX97" s="16"/>
      <c r="HY97" s="16"/>
      <c r="HZ97" s="16"/>
      <c r="IA97" s="16"/>
      <c r="IB97" s="16"/>
      <c r="IC97" s="16"/>
      <c r="ID97" s="16"/>
      <c r="IE97" s="16"/>
      <c r="IF97" s="16"/>
      <c r="IG97" s="16"/>
      <c r="IH97" s="16"/>
      <c r="II97" s="16"/>
      <c r="IJ97" s="16"/>
      <c r="IK97" s="16"/>
      <c r="IL97" s="16"/>
      <c r="IM97" s="16"/>
      <c r="IN97" s="16"/>
      <c r="IO97" s="16"/>
      <c r="IP97" s="16"/>
      <c r="IQ97" s="16"/>
      <c r="IR97" s="16"/>
      <c r="IS97" s="16"/>
      <c r="IT97" s="16"/>
      <c r="IU97" s="16"/>
      <c r="IV97" s="16"/>
      <c r="IW97" s="16"/>
      <c r="IX97" s="16"/>
      <c r="IY97" s="16"/>
      <c r="IZ97" s="16"/>
      <c r="JA97" s="16"/>
      <c r="JB97" s="16"/>
      <c r="JC97" s="16"/>
      <c r="JD97" s="16"/>
      <c r="JE97" s="16"/>
      <c r="JF97" s="16"/>
      <c r="JG97" s="16"/>
      <c r="JH97" s="16"/>
      <c r="JI97" s="16"/>
      <c r="JJ97" s="16"/>
      <c r="JK97" s="16"/>
      <c r="JL97" s="16"/>
      <c r="JM97" s="16"/>
      <c r="JN97" s="16"/>
      <c r="JO97" s="16"/>
      <c r="JP97" s="16"/>
      <c r="JQ97" s="16"/>
      <c r="JR97" s="16"/>
      <c r="JS97" s="16"/>
      <c r="JT97" s="16"/>
      <c r="JU97" s="16"/>
      <c r="JV97" s="16"/>
      <c r="JW97" s="16"/>
      <c r="JX97" s="16"/>
      <c r="JY97" s="16"/>
      <c r="JZ97" s="16"/>
      <c r="KA97" s="16"/>
      <c r="KB97" s="16"/>
      <c r="KC97" s="16"/>
      <c r="KD97" s="16"/>
      <c r="KE97" s="16"/>
      <c r="KF97" s="16"/>
      <c r="KG97" s="16"/>
      <c r="KH97" s="16"/>
      <c r="KI97" s="16"/>
      <c r="KJ97" s="16"/>
      <c r="KK97" s="16"/>
      <c r="KL97" s="16"/>
      <c r="KM97" s="16"/>
      <c r="KN97" s="16"/>
      <c r="KO97" s="16"/>
      <c r="KP97" s="16"/>
      <c r="KQ97" s="16"/>
      <c r="KR97" s="16"/>
      <c r="KS97" s="16"/>
      <c r="KT97" s="16"/>
      <c r="KU97" s="16"/>
      <c r="KV97" s="16"/>
      <c r="KW97" s="16"/>
      <c r="KX97" s="16"/>
      <c r="KY97" s="16"/>
      <c r="KZ97" s="16"/>
      <c r="LA97" s="16"/>
      <c r="LB97" s="16"/>
      <c r="LC97" s="16"/>
      <c r="LD97" s="16"/>
      <c r="LE97" s="16"/>
      <c r="LF97" s="16"/>
      <c r="LG97" s="16"/>
      <c r="LH97" s="16"/>
      <c r="LI97" s="16"/>
      <c r="LJ97" s="16"/>
      <c r="LK97" s="16"/>
      <c r="LL97" s="16"/>
      <c r="LM97" s="16"/>
      <c r="LN97" s="16"/>
      <c r="LO97" s="16"/>
      <c r="LP97" s="16"/>
      <c r="LQ97" s="16"/>
      <c r="LR97" s="16"/>
      <c r="LS97" s="16"/>
      <c r="LT97" s="16"/>
      <c r="LU97" s="16"/>
      <c r="LV97" s="16"/>
      <c r="LW97" s="16"/>
      <c r="LX97" s="16"/>
      <c r="LY97" s="16"/>
      <c r="LZ97" s="16"/>
      <c r="MA97" s="16"/>
      <c r="MB97" s="16"/>
      <c r="MC97" s="16"/>
      <c r="MD97" s="16"/>
      <c r="ME97" s="16"/>
      <c r="MF97" s="16"/>
      <c r="MG97" s="16"/>
      <c r="MH97" s="16"/>
      <c r="MI97" s="16"/>
      <c r="MJ97" s="16"/>
      <c r="MK97" s="16"/>
      <c r="ML97" s="16"/>
      <c r="MM97" s="16"/>
      <c r="MN97" s="16"/>
      <c r="MO97" s="16"/>
      <c r="MP97" s="16"/>
      <c r="MQ97" s="16"/>
      <c r="MR97" s="16"/>
      <c r="MS97" s="16"/>
      <c r="MT97" s="16"/>
      <c r="MU97" s="16"/>
      <c r="MV97" s="16"/>
      <c r="MW97" s="16"/>
      <c r="MX97" s="16"/>
      <c r="MY97" s="16"/>
      <c r="MZ97" s="16"/>
      <c r="NA97" s="16"/>
      <c r="NB97" s="16"/>
      <c r="NC97" s="16"/>
      <c r="ND97" s="16"/>
      <c r="NE97" s="16"/>
      <c r="NF97" s="16"/>
      <c r="NG97" s="16"/>
      <c r="NH97" s="16"/>
      <c r="NI97" s="16"/>
      <c r="NJ97" s="16"/>
      <c r="NK97" s="16"/>
      <c r="NL97" s="16"/>
      <c r="NM97" s="16"/>
      <c r="NN97" s="16"/>
      <c r="NO97" s="16"/>
      <c r="NP97" s="16"/>
      <c r="NQ97" s="16"/>
      <c r="NR97" s="16"/>
      <c r="NS97" s="16"/>
      <c r="NT97" s="16"/>
      <c r="NU97" s="16"/>
      <c r="NV97" s="16"/>
      <c r="NW97" s="16"/>
      <c r="NX97" s="16"/>
      <c r="NY97" s="16"/>
      <c r="NZ97" s="16"/>
      <c r="OA97" s="16"/>
      <c r="OB97" s="16"/>
      <c r="OC97" s="16"/>
      <c r="OD97" s="16"/>
      <c r="OE97" s="16"/>
      <c r="OF97" s="16"/>
      <c r="OG97" s="16"/>
      <c r="OH97" s="16"/>
      <c r="OI97" s="16"/>
      <c r="OJ97" s="16"/>
      <c r="OK97" s="16"/>
      <c r="OL97" s="16"/>
      <c r="OM97" s="16"/>
      <c r="ON97" s="16"/>
      <c r="OO97" s="16"/>
      <c r="OP97" s="16"/>
      <c r="OQ97" s="16"/>
      <c r="OR97" s="16"/>
      <c r="OS97" s="16"/>
      <c r="OT97" s="16"/>
      <c r="OU97" s="16"/>
      <c r="OV97" s="16"/>
      <c r="OW97" s="16"/>
      <c r="OX97" s="16"/>
      <c r="OY97" s="16"/>
      <c r="OZ97" s="16"/>
      <c r="PA97" s="16"/>
      <c r="PB97" s="16"/>
      <c r="PC97" s="16"/>
      <c r="PD97" s="16"/>
      <c r="PE97" s="16"/>
      <c r="PF97" s="16"/>
      <c r="PG97" s="16"/>
      <c r="PH97" s="16"/>
      <c r="PI97" s="16"/>
      <c r="PJ97" s="16"/>
      <c r="PK97" s="16"/>
      <c r="PL97" s="16"/>
      <c r="PM97" s="16"/>
      <c r="PN97" s="16"/>
      <c r="PO97" s="16"/>
      <c r="PP97" s="16"/>
      <c r="PQ97" s="16"/>
      <c r="PR97" s="16"/>
      <c r="PS97" s="16"/>
      <c r="PT97" s="16"/>
      <c r="PU97" s="16"/>
      <c r="PV97" s="16"/>
      <c r="PW97" s="16"/>
      <c r="PX97" s="16"/>
      <c r="PY97" s="16"/>
      <c r="PZ97" s="16"/>
      <c r="QA97" s="16"/>
      <c r="QB97" s="16"/>
      <c r="QC97" s="16"/>
      <c r="QD97" s="16"/>
      <c r="QE97" s="16"/>
      <c r="QF97" s="16"/>
      <c r="QG97" s="16"/>
      <c r="QH97" s="16"/>
      <c r="QI97" s="16"/>
      <c r="QJ97" s="16"/>
      <c r="QK97" s="16"/>
      <c r="QL97" s="16"/>
      <c r="QM97" s="16"/>
      <c r="QN97" s="16"/>
      <c r="QO97" s="16"/>
      <c r="QP97" s="16"/>
      <c r="QQ97" s="16"/>
      <c r="QR97" s="16"/>
      <c r="QS97" s="16"/>
      <c r="QT97" s="16"/>
      <c r="QU97" s="16"/>
      <c r="QV97" s="16"/>
      <c r="QW97" s="16"/>
      <c r="QX97" s="16"/>
      <c r="QY97" s="16"/>
      <c r="QZ97" s="16"/>
      <c r="RA97" s="16"/>
      <c r="RB97" s="16"/>
      <c r="RC97" s="16"/>
      <c r="RD97" s="16"/>
      <c r="RE97" s="16"/>
      <c r="RF97" s="16"/>
      <c r="RG97" s="16"/>
      <c r="RH97" s="16"/>
      <c r="RI97" s="16"/>
      <c r="RJ97" s="16"/>
      <c r="RK97" s="16"/>
      <c r="RL97" s="16"/>
      <c r="RM97" s="16"/>
      <c r="RN97" s="16"/>
      <c r="RO97" s="16"/>
      <c r="RP97" s="16"/>
      <c r="RQ97" s="16"/>
      <c r="RR97" s="16"/>
      <c r="RS97" s="16"/>
      <c r="RT97" s="16"/>
      <c r="RU97" s="16"/>
      <c r="RV97" s="16"/>
      <c r="RW97" s="16"/>
      <c r="RX97" s="16"/>
      <c r="RY97" s="16"/>
      <c r="RZ97" s="16"/>
      <c r="SA97" s="16"/>
      <c r="SB97" s="16"/>
      <c r="SC97" s="16"/>
      <c r="SD97" s="16"/>
      <c r="SE97" s="16"/>
      <c r="SF97" s="16"/>
      <c r="SG97" s="16"/>
      <c r="SH97" s="16"/>
      <c r="SI97" s="16"/>
      <c r="SJ97" s="16"/>
      <c r="SK97" s="16"/>
      <c r="SL97" s="16"/>
      <c r="SM97" s="16"/>
      <c r="SN97" s="16"/>
      <c r="SO97" s="16"/>
      <c r="SP97" s="16"/>
      <c r="SQ97" s="16"/>
      <c r="SR97" s="16"/>
      <c r="SS97" s="16"/>
      <c r="ST97" s="16"/>
      <c r="SU97" s="16"/>
      <c r="SV97" s="16"/>
      <c r="SW97" s="16"/>
      <c r="SX97" s="16"/>
      <c r="SY97" s="16"/>
      <c r="SZ97" s="16"/>
      <c r="TA97" s="16"/>
      <c r="TB97" s="16"/>
      <c r="TC97" s="16"/>
      <c r="TD97" s="16"/>
      <c r="TE97" s="16"/>
      <c r="TF97" s="16"/>
      <c r="TG97" s="16"/>
      <c r="TH97" s="16"/>
      <c r="TI97" s="16"/>
      <c r="TJ97" s="16"/>
      <c r="TK97" s="16"/>
      <c r="TL97" s="16"/>
      <c r="TM97" s="16"/>
      <c r="TN97" s="16"/>
      <c r="TO97" s="16"/>
      <c r="TP97" s="16"/>
      <c r="TQ97" s="16"/>
      <c r="TR97" s="16"/>
      <c r="TS97" s="16"/>
      <c r="TT97" s="16"/>
      <c r="TU97" s="16"/>
      <c r="TV97" s="16"/>
      <c r="TW97" s="16"/>
      <c r="TX97" s="16"/>
      <c r="TY97" s="16"/>
      <c r="TZ97" s="16"/>
      <c r="UA97" s="16"/>
      <c r="UB97" s="16"/>
      <c r="UC97" s="16"/>
      <c r="UD97" s="16"/>
      <c r="UE97" s="16"/>
      <c r="UF97" s="16"/>
      <c r="UG97" s="16"/>
      <c r="UH97" s="16"/>
      <c r="UI97" s="16"/>
      <c r="UJ97" s="16"/>
      <c r="UK97" s="16"/>
      <c r="UL97" s="16"/>
      <c r="UM97" s="16"/>
      <c r="UN97" s="16"/>
      <c r="UO97" s="16"/>
      <c r="UP97" s="16"/>
      <c r="UQ97" s="16"/>
      <c r="UR97" s="16"/>
      <c r="US97" s="16"/>
      <c r="UT97" s="16"/>
      <c r="UU97" s="16"/>
      <c r="UV97" s="16"/>
      <c r="UW97" s="16"/>
      <c r="UX97" s="16"/>
      <c r="UY97" s="16"/>
      <c r="UZ97" s="16"/>
      <c r="VA97" s="16"/>
      <c r="VB97" s="16"/>
      <c r="VC97" s="16"/>
      <c r="VD97" s="16"/>
      <c r="VE97" s="16"/>
      <c r="VF97" s="16"/>
      <c r="VG97" s="16"/>
      <c r="VH97" s="16"/>
      <c r="VI97" s="16"/>
      <c r="VJ97" s="16"/>
      <c r="VK97" s="16"/>
      <c r="VL97" s="16"/>
      <c r="VM97" s="16"/>
      <c r="VN97" s="16"/>
      <c r="VO97" s="16"/>
      <c r="VP97" s="16"/>
      <c r="VQ97" s="16"/>
      <c r="VR97" s="16"/>
      <c r="VS97" s="16"/>
      <c r="VT97" s="16"/>
      <c r="VU97" s="16"/>
      <c r="VV97" s="16"/>
      <c r="VW97" s="16"/>
      <c r="VX97" s="16"/>
      <c r="VY97" s="16"/>
      <c r="VZ97" s="16"/>
      <c r="WA97" s="16"/>
      <c r="WB97" s="16"/>
      <c r="WC97" s="16"/>
      <c r="WD97" s="16"/>
      <c r="WE97" s="16"/>
      <c r="WF97" s="16"/>
      <c r="WG97" s="16"/>
      <c r="WH97" s="16"/>
      <c r="WI97" s="16"/>
      <c r="WJ97" s="16"/>
      <c r="WK97" s="16"/>
      <c r="WL97" s="16"/>
      <c r="WM97" s="16"/>
      <c r="WN97" s="16"/>
      <c r="WO97" s="16"/>
      <c r="WP97" s="16"/>
      <c r="WQ97" s="16"/>
      <c r="WR97" s="16"/>
      <c r="WS97" s="16"/>
      <c r="WT97" s="16"/>
      <c r="WU97" s="16"/>
      <c r="WV97" s="16"/>
      <c r="WW97" s="16"/>
      <c r="WX97" s="16"/>
      <c r="WY97" s="16"/>
      <c r="WZ97" s="16"/>
      <c r="XA97" s="16"/>
      <c r="XB97" s="16"/>
      <c r="XC97" s="16"/>
      <c r="XD97" s="16"/>
      <c r="XE97" s="16"/>
      <c r="XF97" s="16"/>
      <c r="XG97" s="16"/>
      <c r="XH97" s="16"/>
      <c r="XI97" s="16"/>
      <c r="XJ97" s="16"/>
      <c r="XK97" s="16"/>
      <c r="XL97" s="16"/>
      <c r="XM97" s="16"/>
      <c r="XN97" s="16"/>
      <c r="XO97" s="16"/>
      <c r="XP97" s="16"/>
      <c r="XQ97" s="16"/>
      <c r="XR97" s="16"/>
      <c r="XS97" s="16"/>
      <c r="XT97" s="16"/>
      <c r="XU97" s="16"/>
      <c r="XV97" s="16"/>
      <c r="XW97" s="16"/>
      <c r="XX97" s="16"/>
      <c r="XY97" s="16"/>
      <c r="XZ97" s="16"/>
      <c r="YA97" s="16"/>
      <c r="YB97" s="16"/>
      <c r="YC97" s="16"/>
      <c r="YD97" s="16"/>
      <c r="YE97" s="16"/>
      <c r="YF97" s="16"/>
      <c r="YG97" s="16"/>
      <c r="YH97" s="16"/>
      <c r="YI97" s="16"/>
      <c r="YJ97" s="16"/>
      <c r="YK97" s="16"/>
      <c r="YL97" s="16"/>
      <c r="YM97" s="16"/>
      <c r="YN97" s="16"/>
      <c r="YO97" s="16"/>
      <c r="YP97" s="16"/>
      <c r="YQ97" s="16"/>
      <c r="YR97" s="16"/>
      <c r="YS97" s="16"/>
      <c r="YT97" s="16"/>
      <c r="YU97" s="16"/>
      <c r="YV97" s="16"/>
      <c r="YW97" s="16"/>
      <c r="YX97" s="16"/>
      <c r="YY97" s="16"/>
      <c r="YZ97" s="16"/>
      <c r="ZA97" s="16"/>
      <c r="ZB97" s="16"/>
      <c r="ZC97" s="16"/>
      <c r="ZD97" s="16"/>
      <c r="ZE97" s="16"/>
      <c r="ZF97" s="16"/>
      <c r="ZG97" s="16"/>
      <c r="ZH97" s="16"/>
      <c r="ZI97" s="16"/>
      <c r="ZJ97" s="16"/>
      <c r="ZK97" s="16"/>
      <c r="ZL97" s="16"/>
      <c r="ZM97" s="16"/>
      <c r="ZN97" s="16"/>
      <c r="ZO97" s="16"/>
      <c r="ZP97" s="16"/>
      <c r="ZQ97" s="16"/>
      <c r="ZR97" s="16"/>
      <c r="ZS97" s="16"/>
      <c r="ZT97" s="16"/>
      <c r="ZU97" s="16"/>
      <c r="ZV97" s="16"/>
      <c r="ZW97" s="16"/>
      <c r="ZX97" s="16"/>
      <c r="ZY97" s="16"/>
      <c r="ZZ97" s="16"/>
      <c r="AAA97" s="16"/>
      <c r="AAB97" s="16"/>
      <c r="AAC97" s="16"/>
      <c r="AAD97" s="16"/>
      <c r="AAE97" s="16"/>
      <c r="AAF97" s="16"/>
      <c r="AAG97" s="16"/>
      <c r="AAH97" s="16"/>
      <c r="AAI97" s="16"/>
      <c r="AAJ97" s="16"/>
      <c r="AAK97" s="16"/>
      <c r="AAL97" s="16"/>
      <c r="AAM97" s="16"/>
      <c r="AAN97" s="16"/>
      <c r="AAO97" s="16"/>
      <c r="AAP97" s="16"/>
      <c r="AAQ97" s="16"/>
      <c r="AAR97" s="16"/>
      <c r="AAS97" s="16"/>
      <c r="AAT97" s="16"/>
      <c r="AAU97" s="16"/>
      <c r="AAV97" s="16"/>
      <c r="AAW97" s="16"/>
      <c r="AAX97" s="16"/>
      <c r="AAY97" s="16"/>
      <c r="AAZ97" s="16"/>
      <c r="ABA97" s="16"/>
      <c r="ABB97" s="16"/>
      <c r="ABC97" s="16"/>
      <c r="ABD97" s="16"/>
      <c r="ABE97" s="16"/>
      <c r="ABF97" s="16"/>
      <c r="ABG97" s="16"/>
      <c r="ABH97" s="16"/>
      <c r="ABI97" s="16"/>
      <c r="ABJ97" s="16"/>
      <c r="ABK97" s="16"/>
      <c r="ABL97" s="16"/>
      <c r="ABM97" s="16"/>
      <c r="ABN97" s="16"/>
      <c r="ABO97" s="16"/>
      <c r="ABP97" s="16"/>
      <c r="ABQ97" s="16"/>
      <c r="ABR97" s="16"/>
      <c r="ABS97" s="16"/>
      <c r="ABT97" s="16"/>
      <c r="ABU97" s="16"/>
      <c r="ABV97" s="16"/>
      <c r="ABW97" s="16"/>
      <c r="ABX97" s="16"/>
      <c r="ABY97" s="16"/>
      <c r="ABZ97" s="16"/>
      <c r="ACA97" s="16"/>
      <c r="ACB97" s="16"/>
      <c r="ACC97" s="16"/>
      <c r="ACD97" s="16"/>
      <c r="ACE97" s="16"/>
      <c r="ACF97" s="16"/>
      <c r="ACG97" s="16"/>
      <c r="ACH97" s="16"/>
      <c r="ACI97" s="16"/>
      <c r="ACJ97" s="16"/>
      <c r="ACK97" s="16"/>
      <c r="ACL97" s="16"/>
      <c r="ACM97" s="16"/>
      <c r="ACN97" s="16"/>
      <c r="ACO97" s="16"/>
      <c r="ACP97" s="16"/>
      <c r="ACQ97" s="16"/>
      <c r="ACR97" s="16"/>
      <c r="ACS97" s="16"/>
      <c r="ACT97" s="16"/>
      <c r="ACU97" s="16"/>
      <c r="ACV97" s="16"/>
      <c r="ACW97" s="16"/>
      <c r="ACX97" s="16"/>
      <c r="ACY97" s="16"/>
      <c r="ACZ97" s="16"/>
      <c r="ADA97" s="16"/>
      <c r="ADB97" s="16"/>
      <c r="ADC97" s="16"/>
      <c r="ADD97" s="16"/>
      <c r="ADE97" s="16"/>
      <c r="ADF97" s="16"/>
      <c r="ADG97" s="16"/>
      <c r="ADH97" s="16"/>
      <c r="ADI97" s="16"/>
      <c r="ADJ97" s="16"/>
      <c r="ADK97" s="16"/>
      <c r="ADL97" s="16"/>
      <c r="ADM97" s="16"/>
      <c r="ADN97" s="16"/>
      <c r="ADO97" s="16"/>
      <c r="ADP97" s="16"/>
      <c r="ADQ97" s="16"/>
      <c r="ADR97" s="16"/>
      <c r="ADS97" s="16"/>
      <c r="ADT97" s="16"/>
      <c r="ADU97" s="16"/>
      <c r="ADV97" s="16"/>
      <c r="ADW97" s="16"/>
      <c r="ADX97" s="16"/>
      <c r="ADY97" s="16"/>
      <c r="ADZ97" s="16"/>
      <c r="AEA97" s="16"/>
      <c r="AEB97" s="16"/>
      <c r="AEC97" s="16"/>
      <c r="AED97" s="16"/>
      <c r="AEE97" s="16"/>
      <c r="AEF97" s="16"/>
      <c r="AEG97" s="16"/>
      <c r="AEH97" s="16"/>
      <c r="AEI97" s="16"/>
      <c r="AEJ97" s="16"/>
      <c r="AEK97" s="16"/>
      <c r="AEL97" s="16"/>
      <c r="AEM97" s="16"/>
      <c r="AEN97" s="16"/>
      <c r="AEO97" s="16"/>
      <c r="AEP97" s="16"/>
      <c r="AEQ97" s="16"/>
      <c r="AER97" s="16"/>
      <c r="AES97" s="16"/>
      <c r="AET97" s="16"/>
      <c r="AEU97" s="16"/>
      <c r="AEV97" s="16"/>
      <c r="AEW97" s="16"/>
      <c r="AEX97" s="16"/>
      <c r="AEY97" s="16"/>
      <c r="AEZ97" s="16"/>
      <c r="AFA97" s="16"/>
      <c r="AFB97" s="16"/>
      <c r="AFC97" s="16"/>
      <c r="AFD97" s="16"/>
      <c r="AFE97" s="16"/>
      <c r="AFF97" s="16"/>
      <c r="AFG97" s="16"/>
      <c r="AFH97" s="16"/>
      <c r="AFI97" s="16"/>
      <c r="AFJ97" s="16"/>
      <c r="AFK97" s="16"/>
      <c r="AFL97" s="16"/>
      <c r="AFM97" s="16"/>
      <c r="AFN97" s="16"/>
      <c r="AFO97" s="16"/>
      <c r="AFP97" s="16"/>
      <c r="AFQ97" s="16"/>
      <c r="AFR97" s="16"/>
      <c r="AFS97" s="16"/>
      <c r="AFT97" s="16"/>
      <c r="AFU97" s="16"/>
      <c r="AFV97" s="16"/>
      <c r="AFW97" s="16"/>
      <c r="AFX97" s="16"/>
      <c r="AFY97" s="16"/>
      <c r="AFZ97" s="16"/>
      <c r="AGA97" s="16"/>
      <c r="AGB97" s="16"/>
      <c r="AGC97" s="16"/>
      <c r="AGD97" s="16"/>
      <c r="AGE97" s="16"/>
      <c r="AGF97" s="16"/>
      <c r="AGG97" s="16"/>
      <c r="AGH97" s="16"/>
      <c r="AGI97" s="16"/>
      <c r="AGJ97" s="16"/>
      <c r="AGK97" s="16"/>
      <c r="AGL97" s="16"/>
      <c r="AGM97" s="16"/>
      <c r="AGN97" s="16"/>
      <c r="AGO97" s="16"/>
      <c r="AGP97" s="16"/>
      <c r="AGQ97" s="16"/>
      <c r="AGR97" s="16"/>
      <c r="AGS97" s="16"/>
      <c r="AGT97" s="16"/>
      <c r="AGU97" s="16"/>
      <c r="AGV97" s="16"/>
      <c r="AGW97" s="16"/>
      <c r="AGX97" s="16"/>
      <c r="AGY97" s="16"/>
      <c r="AGZ97" s="16"/>
      <c r="AHA97" s="16"/>
      <c r="AHB97" s="16"/>
      <c r="AHC97" s="16"/>
      <c r="AHD97" s="16"/>
      <c r="AHE97" s="16"/>
      <c r="AHF97" s="16"/>
      <c r="AHG97" s="16"/>
      <c r="AHH97" s="16"/>
      <c r="AHI97" s="16"/>
      <c r="AHJ97" s="16"/>
      <c r="AHK97" s="16"/>
      <c r="AHL97" s="16"/>
      <c r="AHM97" s="16"/>
      <c r="AHN97" s="16"/>
      <c r="AHO97" s="16"/>
      <c r="AHP97" s="16"/>
      <c r="AHQ97" s="16"/>
      <c r="AHR97" s="16"/>
      <c r="AHS97" s="16"/>
      <c r="AHT97" s="16"/>
      <c r="AHU97" s="16"/>
      <c r="AHV97" s="16"/>
      <c r="AHW97" s="16"/>
      <c r="AHX97" s="16"/>
      <c r="AHY97" s="16"/>
      <c r="AHZ97" s="16"/>
      <c r="AIA97" s="16"/>
      <c r="AIB97" s="16"/>
      <c r="AIC97" s="16"/>
      <c r="AID97" s="16"/>
      <c r="AIE97" s="16"/>
      <c r="AIF97" s="16"/>
      <c r="AIG97" s="16"/>
      <c r="AIH97" s="16"/>
      <c r="AII97" s="16"/>
      <c r="AIJ97" s="16"/>
      <c r="AIK97" s="16"/>
      <c r="AIL97" s="16"/>
      <c r="AIM97" s="16"/>
      <c r="AIN97" s="16"/>
      <c r="AIO97" s="16"/>
      <c r="AIP97" s="16"/>
      <c r="AIQ97" s="16"/>
      <c r="AIR97" s="16"/>
      <c r="AIS97" s="16"/>
      <c r="AIT97" s="16"/>
      <c r="AIU97" s="16"/>
      <c r="AIV97" s="16"/>
      <c r="AIW97" s="16"/>
      <c r="AIX97" s="16"/>
      <c r="AIY97" s="16"/>
      <c r="AIZ97" s="16"/>
      <c r="AJA97" s="16"/>
      <c r="AJB97" s="16"/>
      <c r="AJC97" s="16"/>
      <c r="AJD97" s="16"/>
      <c r="AJE97" s="16"/>
      <c r="AJF97" s="16"/>
      <c r="AJG97" s="16"/>
      <c r="AJH97" s="16"/>
      <c r="AJI97" s="16"/>
      <c r="AJJ97" s="16"/>
      <c r="AJK97" s="16"/>
      <c r="AJL97" s="16"/>
      <c r="AJM97" s="16"/>
      <c r="AJN97" s="16"/>
      <c r="AJO97" s="16"/>
      <c r="AJP97" s="16"/>
      <c r="AJQ97" s="16"/>
      <c r="AJR97" s="16"/>
      <c r="AJS97" s="16"/>
      <c r="AJT97" s="16"/>
      <c r="AJU97" s="16"/>
      <c r="AJV97" s="16"/>
      <c r="AJW97" s="16"/>
      <c r="AJX97" s="16"/>
      <c r="AJY97" s="16"/>
      <c r="AJZ97" s="16"/>
      <c r="AKA97" s="16"/>
      <c r="AKB97" s="16"/>
      <c r="AKC97" s="16"/>
      <c r="AKD97" s="16"/>
      <c r="AKE97" s="16"/>
      <c r="AKF97" s="16"/>
      <c r="AKG97" s="16"/>
      <c r="AKH97" s="16"/>
      <c r="AKI97" s="16"/>
      <c r="AKJ97" s="16"/>
      <c r="AKK97" s="16"/>
      <c r="AKL97" s="16"/>
      <c r="AKM97" s="16"/>
      <c r="AKN97" s="16"/>
      <c r="AKO97" s="16"/>
      <c r="AKP97" s="16"/>
      <c r="AKQ97" s="16"/>
      <c r="AKR97" s="16"/>
      <c r="AKS97" s="16"/>
      <c r="AKT97" s="16"/>
      <c r="AKU97" s="16"/>
      <c r="AKV97" s="16"/>
      <c r="AKW97" s="16"/>
      <c r="AKX97" s="16"/>
      <c r="AKY97" s="16"/>
      <c r="AKZ97" s="16"/>
      <c r="ALA97" s="16"/>
      <c r="ALB97" s="16"/>
      <c r="ALC97" s="16"/>
      <c r="ALD97" s="16"/>
      <c r="ALE97" s="16"/>
      <c r="ALF97" s="16"/>
      <c r="ALG97" s="16"/>
      <c r="ALH97" s="16"/>
      <c r="ALI97" s="16"/>
      <c r="ALJ97" s="16"/>
      <c r="ALK97" s="16"/>
      <c r="ALL97" s="16"/>
    </row>
    <row r="98" spans="1:1000" customFormat="1" ht="12.75" x14ac:dyDescent="0.2">
      <c r="A98" s="41" t="str">
        <f ca="1">IF(_xll.TM1RPTELLEV($H$95,$H98)=0,"Root",IF(OR(_xll.ELLEV($B$10,$H98)=0,_xll.TM1RPTELLEV($H$95,$H98)+1&gt;=VALUE($L$29)),"Base","Default"))</f>
        <v>Default</v>
      </c>
      <c r="B98" s="16"/>
      <c r="C98" s="16" t="str">
        <f ca="1">_xll.DBRW($G$16,$H98,C$38)</f>
        <v>1</v>
      </c>
      <c r="D98" s="16">
        <f ca="1">_xll.DBRW($D$16,E$7,$H$33,$E$9,$H98,$D$11,$H$34,$D$38)</f>
        <v>0</v>
      </c>
      <c r="E98" s="25">
        <f ca="1">_xll.DBRW($E$16,E$7,$H$33,$E$9,$H98,$D$11,E$38,E$12,E$13)</f>
        <v>0</v>
      </c>
      <c r="F98" s="22"/>
      <c r="G98" s="44" t="str">
        <f ca="1">_xll.DBRW($G$16,$H98,G$13)&amp;IF(_xll.ELLEV($B$10,$H98)&lt;&gt;0,"",IF($D98&lt;&gt;0,"Annual",IF($E98&lt;&gt;0,"LID","")))</f>
        <v/>
      </c>
      <c r="H98" s="114" t="s">
        <v>184</v>
      </c>
      <c r="I98" s="46">
        <f ca="1">_xll.DBRW($B$18,I$7,$H$33,$D$9,$H98,$D$11,I$12,I$13)</f>
        <v>798655.59056407632</v>
      </c>
      <c r="J98" s="46">
        <f ca="1">_xll.DBRW($B$18,J$7,$H$33,$D$9,$H98,$D$11,J$12,J$13)</f>
        <v>825299.61946986511</v>
      </c>
      <c r="K98" s="46">
        <f ca="1">_xll.DBRW($B$18,K$7,$H$33,$D$9,$H98,$D$11,K$12,K$13)</f>
        <v>838179.00633630576</v>
      </c>
      <c r="L98" s="46">
        <f ca="1">_xll.DBRW($B$18,L$7,$H$33,$D$9,$H98,$D$11,L$12,L$13)</f>
        <v>821533.2181661838</v>
      </c>
      <c r="M98" s="46">
        <f ca="1">_xll.DBRW($B$18,M$7,$H$33,$D$9,$H98,$D$11,M$12,M$13)</f>
        <v>840580.51127455605</v>
      </c>
      <c r="N98" s="46">
        <f ca="1">_xll.DBRW($B$18,N$7,$H$33,$D$9,$H98,$D$11,N$12,N$13)</f>
        <v>859510.48728434788</v>
      </c>
      <c r="O98" s="46">
        <f ca="1">_xll.DBRW($B$18,O$7,$H$33,$D$9,$H98,$D$11,O$12,O$13)</f>
        <v>876841.60279939754</v>
      </c>
      <c r="P98" s="46">
        <f ca="1">_xll.DBRW($B$18,P$7,$H$33,$D$9,$H98,$D$11,P$12,P$13)</f>
        <v>903485.63170518633</v>
      </c>
      <c r="Q98" s="46">
        <f ca="1">_xll.DBRW($B$18,Q$7,$H$33,$D$9,$H98,$D$11,Q$12,Q$13)</f>
        <v>916365.01857162698</v>
      </c>
      <c r="R98" s="46">
        <f ca="1">_xll.DBRW($B$18,R$7,$H$33,$D$9,$H98,$D$11,R$12,R$13)</f>
        <v>899719.23040150502</v>
      </c>
      <c r="S98" s="46">
        <f ca="1">_xll.DBRW($B$18,S$7,$H$33,$D$9,$H98,$D$11,S$12,S$13)</f>
        <v>918766.52350987715</v>
      </c>
      <c r="T98" s="46">
        <f ca="1">_xll.DBRW($B$18,T$7,$H$33,$D$9,$H98,$D$11,T$12,T$13)</f>
        <v>927750.26550486649</v>
      </c>
      <c r="U98" s="46">
        <f ca="1">_xll.DBRW($B$18,U$7,$H$33,$D$9,$H98,$D$11,U$12,U$13)</f>
        <v>931090.08762546408</v>
      </c>
      <c r="V98" s="16"/>
      <c r="W98" s="46" t="str">
        <f ca="1">_xll.DBRW($B$18,W$7,$H$33,$D$9,$H98,$D$11,W$12,W$13)</f>
        <v>*KEY_ERR</v>
      </c>
      <c r="X98" s="99" t="e">
        <f ca="1">IF(W98=0,"",(#REF!/W98-1)*$C98)</f>
        <v>#REF!</v>
      </c>
      <c r="Y98" s="16"/>
      <c r="Z98" s="46" t="str">
        <f ca="1">_xll.DBRW($B$18,Z$7,$H$33,$D$9,$H98,$D$11,Z$12,Z$13)</f>
        <v>*KEY_ERR</v>
      </c>
      <c r="AA98" s="99" t="e">
        <f ca="1">IF(Z98=0,"",(#REF!/Z98-1)*$C98)</f>
        <v>#REF!</v>
      </c>
      <c r="AB98" s="16"/>
      <c r="AC98" s="109" t="str">
        <f ca="1">_xll.DBRW($B$18,AC$7,$H$33,$D$9,$H98,$D$11,AC$12,AC$13)</f>
        <v>*KEY_ERR</v>
      </c>
      <c r="AD98" s="109" t="str">
        <f ca="1">_xll.DBRW($B$18,AD$7,$H$33,$D$9,$H98,$D$11,AD$12,AD$13)</f>
        <v>*KEY_ERR</v>
      </c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  <c r="DI98" s="16"/>
      <c r="DJ98" s="16"/>
      <c r="DK98" s="16"/>
      <c r="DL98" s="16"/>
      <c r="DM98" s="16"/>
      <c r="DN98" s="16"/>
      <c r="DO98" s="16"/>
      <c r="DP98" s="16"/>
      <c r="DQ98" s="16"/>
      <c r="DR98" s="16"/>
      <c r="DS98" s="16"/>
      <c r="DT98" s="16"/>
      <c r="DU98" s="16"/>
      <c r="DV98" s="16"/>
      <c r="DW98" s="16"/>
      <c r="DX98" s="16"/>
      <c r="DY98" s="16"/>
      <c r="DZ98" s="16"/>
      <c r="EA98" s="16"/>
      <c r="EB98" s="16"/>
      <c r="EC98" s="16"/>
      <c r="ED98" s="16"/>
      <c r="EE98" s="16"/>
      <c r="EF98" s="16"/>
      <c r="EG98" s="16"/>
      <c r="EH98" s="16"/>
      <c r="EI98" s="16"/>
      <c r="EJ98" s="16"/>
      <c r="EK98" s="16"/>
      <c r="EL98" s="16"/>
      <c r="EM98" s="16"/>
      <c r="EN98" s="16"/>
      <c r="EO98" s="16"/>
      <c r="EP98" s="16"/>
      <c r="EQ98" s="16"/>
      <c r="ER98" s="16"/>
      <c r="ES98" s="16"/>
      <c r="ET98" s="16"/>
      <c r="EU98" s="16"/>
      <c r="EV98" s="16"/>
      <c r="EW98" s="16"/>
      <c r="EX98" s="16"/>
      <c r="EY98" s="16"/>
      <c r="EZ98" s="16"/>
      <c r="FA98" s="16"/>
      <c r="FB98" s="16"/>
      <c r="FC98" s="16"/>
      <c r="FD98" s="16"/>
      <c r="FE98" s="16"/>
      <c r="FF98" s="16"/>
      <c r="FG98" s="16"/>
      <c r="FH98" s="16"/>
      <c r="FI98" s="16"/>
      <c r="FJ98" s="16"/>
      <c r="FK98" s="16"/>
      <c r="FL98" s="16"/>
      <c r="FM98" s="16"/>
      <c r="FN98" s="16"/>
      <c r="FO98" s="16"/>
      <c r="FP98" s="16"/>
      <c r="FQ98" s="16"/>
      <c r="FR98" s="16"/>
      <c r="FS98" s="16"/>
      <c r="FT98" s="16"/>
      <c r="FU98" s="16"/>
      <c r="FV98" s="16"/>
      <c r="FW98" s="16"/>
      <c r="FX98" s="16"/>
      <c r="FY98" s="16"/>
      <c r="FZ98" s="16"/>
      <c r="GA98" s="16"/>
      <c r="GB98" s="16"/>
      <c r="GC98" s="16"/>
      <c r="GD98" s="16"/>
      <c r="GE98" s="16"/>
      <c r="GF98" s="16"/>
      <c r="GG98" s="16"/>
      <c r="GH98" s="16"/>
      <c r="GI98" s="16"/>
      <c r="GJ98" s="16"/>
      <c r="GK98" s="16"/>
      <c r="GL98" s="16"/>
      <c r="GM98" s="16"/>
      <c r="GN98" s="16"/>
      <c r="GO98" s="16"/>
      <c r="GP98" s="16"/>
      <c r="GQ98" s="16"/>
      <c r="GR98" s="16"/>
      <c r="GS98" s="16"/>
      <c r="GT98" s="16"/>
      <c r="GU98" s="16"/>
      <c r="GV98" s="16"/>
      <c r="GW98" s="16"/>
      <c r="GX98" s="16"/>
      <c r="GY98" s="16"/>
      <c r="GZ98" s="16"/>
      <c r="HA98" s="16"/>
      <c r="HB98" s="16"/>
      <c r="HC98" s="16"/>
      <c r="HD98" s="16"/>
      <c r="HE98" s="16"/>
      <c r="HF98" s="16"/>
      <c r="HG98" s="16"/>
      <c r="HH98" s="16"/>
      <c r="HI98" s="16"/>
      <c r="HJ98" s="16"/>
      <c r="HK98" s="16"/>
      <c r="HL98" s="16"/>
      <c r="HM98" s="16"/>
      <c r="HN98" s="16"/>
      <c r="HO98" s="16"/>
      <c r="HP98" s="16"/>
      <c r="HQ98" s="16"/>
      <c r="HR98" s="16"/>
      <c r="HS98" s="16"/>
      <c r="HT98" s="16"/>
      <c r="HU98" s="16"/>
      <c r="HV98" s="16"/>
      <c r="HW98" s="16"/>
      <c r="HX98" s="16"/>
      <c r="HY98" s="16"/>
      <c r="HZ98" s="16"/>
      <c r="IA98" s="16"/>
      <c r="IB98" s="16"/>
      <c r="IC98" s="16"/>
      <c r="ID98" s="16"/>
      <c r="IE98" s="16"/>
      <c r="IF98" s="16"/>
      <c r="IG98" s="16"/>
      <c r="IH98" s="16"/>
      <c r="II98" s="16"/>
      <c r="IJ98" s="16"/>
      <c r="IK98" s="16"/>
      <c r="IL98" s="16"/>
      <c r="IM98" s="16"/>
      <c r="IN98" s="16"/>
      <c r="IO98" s="16"/>
      <c r="IP98" s="16"/>
      <c r="IQ98" s="16"/>
      <c r="IR98" s="16"/>
      <c r="IS98" s="16"/>
      <c r="IT98" s="16"/>
      <c r="IU98" s="16"/>
      <c r="IV98" s="16"/>
      <c r="IW98" s="16"/>
      <c r="IX98" s="16"/>
      <c r="IY98" s="16"/>
      <c r="IZ98" s="16"/>
      <c r="JA98" s="16"/>
      <c r="JB98" s="16"/>
      <c r="JC98" s="16"/>
      <c r="JD98" s="16"/>
      <c r="JE98" s="16"/>
      <c r="JF98" s="16"/>
      <c r="JG98" s="16"/>
      <c r="JH98" s="16"/>
      <c r="JI98" s="16"/>
      <c r="JJ98" s="16"/>
      <c r="JK98" s="16"/>
      <c r="JL98" s="16"/>
      <c r="JM98" s="16"/>
      <c r="JN98" s="16"/>
      <c r="JO98" s="16"/>
      <c r="JP98" s="16"/>
      <c r="JQ98" s="16"/>
      <c r="JR98" s="16"/>
      <c r="JS98" s="16"/>
      <c r="JT98" s="16"/>
      <c r="JU98" s="16"/>
      <c r="JV98" s="16"/>
      <c r="JW98" s="16"/>
      <c r="JX98" s="16"/>
      <c r="JY98" s="16"/>
      <c r="JZ98" s="16"/>
      <c r="KA98" s="16"/>
      <c r="KB98" s="16"/>
      <c r="KC98" s="16"/>
      <c r="KD98" s="16"/>
      <c r="KE98" s="16"/>
      <c r="KF98" s="16"/>
      <c r="KG98" s="16"/>
      <c r="KH98" s="16"/>
      <c r="KI98" s="16"/>
      <c r="KJ98" s="16"/>
      <c r="KK98" s="16"/>
      <c r="KL98" s="16"/>
      <c r="KM98" s="16"/>
      <c r="KN98" s="16"/>
      <c r="KO98" s="16"/>
      <c r="KP98" s="16"/>
      <c r="KQ98" s="16"/>
      <c r="KR98" s="16"/>
      <c r="KS98" s="16"/>
      <c r="KT98" s="16"/>
      <c r="KU98" s="16"/>
      <c r="KV98" s="16"/>
      <c r="KW98" s="16"/>
      <c r="KX98" s="16"/>
      <c r="KY98" s="16"/>
      <c r="KZ98" s="16"/>
      <c r="LA98" s="16"/>
      <c r="LB98" s="16"/>
      <c r="LC98" s="16"/>
      <c r="LD98" s="16"/>
      <c r="LE98" s="16"/>
      <c r="LF98" s="16"/>
      <c r="LG98" s="16"/>
      <c r="LH98" s="16"/>
      <c r="LI98" s="16"/>
      <c r="LJ98" s="16"/>
      <c r="LK98" s="16"/>
      <c r="LL98" s="16"/>
      <c r="LM98" s="16"/>
      <c r="LN98" s="16"/>
      <c r="LO98" s="16"/>
      <c r="LP98" s="16"/>
      <c r="LQ98" s="16"/>
      <c r="LR98" s="16"/>
      <c r="LS98" s="16"/>
      <c r="LT98" s="16"/>
      <c r="LU98" s="16"/>
      <c r="LV98" s="16"/>
      <c r="LW98" s="16"/>
      <c r="LX98" s="16"/>
      <c r="LY98" s="16"/>
      <c r="LZ98" s="16"/>
      <c r="MA98" s="16"/>
      <c r="MB98" s="16"/>
      <c r="MC98" s="16"/>
      <c r="MD98" s="16"/>
      <c r="ME98" s="16"/>
      <c r="MF98" s="16"/>
      <c r="MG98" s="16"/>
      <c r="MH98" s="16"/>
      <c r="MI98" s="16"/>
      <c r="MJ98" s="16"/>
      <c r="MK98" s="16"/>
      <c r="ML98" s="16"/>
      <c r="MM98" s="16"/>
      <c r="MN98" s="16"/>
      <c r="MO98" s="16"/>
      <c r="MP98" s="16"/>
      <c r="MQ98" s="16"/>
      <c r="MR98" s="16"/>
      <c r="MS98" s="16"/>
      <c r="MT98" s="16"/>
      <c r="MU98" s="16"/>
      <c r="MV98" s="16"/>
      <c r="MW98" s="16"/>
      <c r="MX98" s="16"/>
      <c r="MY98" s="16"/>
      <c r="MZ98" s="16"/>
      <c r="NA98" s="16"/>
      <c r="NB98" s="16"/>
      <c r="NC98" s="16"/>
      <c r="ND98" s="16"/>
      <c r="NE98" s="16"/>
      <c r="NF98" s="16"/>
      <c r="NG98" s="16"/>
      <c r="NH98" s="16"/>
      <c r="NI98" s="16"/>
      <c r="NJ98" s="16"/>
      <c r="NK98" s="16"/>
      <c r="NL98" s="16"/>
      <c r="NM98" s="16"/>
      <c r="NN98" s="16"/>
      <c r="NO98" s="16"/>
      <c r="NP98" s="16"/>
      <c r="NQ98" s="16"/>
      <c r="NR98" s="16"/>
      <c r="NS98" s="16"/>
      <c r="NT98" s="16"/>
      <c r="NU98" s="16"/>
      <c r="NV98" s="16"/>
      <c r="NW98" s="16"/>
      <c r="NX98" s="16"/>
      <c r="NY98" s="16"/>
      <c r="NZ98" s="16"/>
      <c r="OA98" s="16"/>
      <c r="OB98" s="16"/>
      <c r="OC98" s="16"/>
      <c r="OD98" s="16"/>
      <c r="OE98" s="16"/>
      <c r="OF98" s="16"/>
      <c r="OG98" s="16"/>
      <c r="OH98" s="16"/>
      <c r="OI98" s="16"/>
      <c r="OJ98" s="16"/>
      <c r="OK98" s="16"/>
      <c r="OL98" s="16"/>
      <c r="OM98" s="16"/>
      <c r="ON98" s="16"/>
      <c r="OO98" s="16"/>
      <c r="OP98" s="16"/>
      <c r="OQ98" s="16"/>
      <c r="OR98" s="16"/>
      <c r="OS98" s="16"/>
      <c r="OT98" s="16"/>
      <c r="OU98" s="16"/>
      <c r="OV98" s="16"/>
      <c r="OW98" s="16"/>
      <c r="OX98" s="16"/>
      <c r="OY98" s="16"/>
      <c r="OZ98" s="16"/>
      <c r="PA98" s="16"/>
      <c r="PB98" s="16"/>
      <c r="PC98" s="16"/>
      <c r="PD98" s="16"/>
      <c r="PE98" s="16"/>
      <c r="PF98" s="16"/>
      <c r="PG98" s="16"/>
      <c r="PH98" s="16"/>
      <c r="PI98" s="16"/>
      <c r="PJ98" s="16"/>
      <c r="PK98" s="16"/>
      <c r="PL98" s="16"/>
      <c r="PM98" s="16"/>
      <c r="PN98" s="16"/>
      <c r="PO98" s="16"/>
      <c r="PP98" s="16"/>
      <c r="PQ98" s="16"/>
      <c r="PR98" s="16"/>
      <c r="PS98" s="16"/>
      <c r="PT98" s="16"/>
      <c r="PU98" s="16"/>
      <c r="PV98" s="16"/>
      <c r="PW98" s="16"/>
      <c r="PX98" s="16"/>
      <c r="PY98" s="16"/>
      <c r="PZ98" s="16"/>
      <c r="QA98" s="16"/>
      <c r="QB98" s="16"/>
      <c r="QC98" s="16"/>
      <c r="QD98" s="16"/>
      <c r="QE98" s="16"/>
      <c r="QF98" s="16"/>
      <c r="QG98" s="16"/>
      <c r="QH98" s="16"/>
      <c r="QI98" s="16"/>
      <c r="QJ98" s="16"/>
      <c r="QK98" s="16"/>
      <c r="QL98" s="16"/>
      <c r="QM98" s="16"/>
      <c r="QN98" s="16"/>
      <c r="QO98" s="16"/>
      <c r="QP98" s="16"/>
      <c r="QQ98" s="16"/>
      <c r="QR98" s="16"/>
      <c r="QS98" s="16"/>
      <c r="QT98" s="16"/>
      <c r="QU98" s="16"/>
      <c r="QV98" s="16"/>
      <c r="QW98" s="16"/>
      <c r="QX98" s="16"/>
      <c r="QY98" s="16"/>
      <c r="QZ98" s="16"/>
      <c r="RA98" s="16"/>
      <c r="RB98" s="16"/>
      <c r="RC98" s="16"/>
      <c r="RD98" s="16"/>
      <c r="RE98" s="16"/>
      <c r="RF98" s="16"/>
      <c r="RG98" s="16"/>
      <c r="RH98" s="16"/>
      <c r="RI98" s="16"/>
      <c r="RJ98" s="16"/>
      <c r="RK98" s="16"/>
      <c r="RL98" s="16"/>
      <c r="RM98" s="16"/>
      <c r="RN98" s="16"/>
      <c r="RO98" s="16"/>
      <c r="RP98" s="16"/>
      <c r="RQ98" s="16"/>
      <c r="RR98" s="16"/>
      <c r="RS98" s="16"/>
      <c r="RT98" s="16"/>
      <c r="RU98" s="16"/>
      <c r="RV98" s="16"/>
      <c r="RW98" s="16"/>
      <c r="RX98" s="16"/>
      <c r="RY98" s="16"/>
      <c r="RZ98" s="16"/>
      <c r="SA98" s="16"/>
      <c r="SB98" s="16"/>
      <c r="SC98" s="16"/>
      <c r="SD98" s="16"/>
      <c r="SE98" s="16"/>
      <c r="SF98" s="16"/>
      <c r="SG98" s="16"/>
      <c r="SH98" s="16"/>
      <c r="SI98" s="16"/>
      <c r="SJ98" s="16"/>
      <c r="SK98" s="16"/>
      <c r="SL98" s="16"/>
      <c r="SM98" s="16"/>
      <c r="SN98" s="16"/>
      <c r="SO98" s="16"/>
      <c r="SP98" s="16"/>
      <c r="SQ98" s="16"/>
      <c r="SR98" s="16"/>
      <c r="SS98" s="16"/>
      <c r="ST98" s="16"/>
      <c r="SU98" s="16"/>
      <c r="SV98" s="16"/>
      <c r="SW98" s="16"/>
      <c r="SX98" s="16"/>
      <c r="SY98" s="16"/>
      <c r="SZ98" s="16"/>
      <c r="TA98" s="16"/>
      <c r="TB98" s="16"/>
      <c r="TC98" s="16"/>
      <c r="TD98" s="16"/>
      <c r="TE98" s="16"/>
      <c r="TF98" s="16"/>
      <c r="TG98" s="16"/>
      <c r="TH98" s="16"/>
      <c r="TI98" s="16"/>
      <c r="TJ98" s="16"/>
      <c r="TK98" s="16"/>
      <c r="TL98" s="16"/>
      <c r="TM98" s="16"/>
      <c r="TN98" s="16"/>
      <c r="TO98" s="16"/>
      <c r="TP98" s="16"/>
      <c r="TQ98" s="16"/>
      <c r="TR98" s="16"/>
      <c r="TS98" s="16"/>
      <c r="TT98" s="16"/>
      <c r="TU98" s="16"/>
      <c r="TV98" s="16"/>
      <c r="TW98" s="16"/>
      <c r="TX98" s="16"/>
      <c r="TY98" s="16"/>
      <c r="TZ98" s="16"/>
      <c r="UA98" s="16"/>
      <c r="UB98" s="16"/>
      <c r="UC98" s="16"/>
      <c r="UD98" s="16"/>
      <c r="UE98" s="16"/>
      <c r="UF98" s="16"/>
      <c r="UG98" s="16"/>
      <c r="UH98" s="16"/>
      <c r="UI98" s="16"/>
      <c r="UJ98" s="16"/>
      <c r="UK98" s="16"/>
      <c r="UL98" s="16"/>
      <c r="UM98" s="16"/>
      <c r="UN98" s="16"/>
      <c r="UO98" s="16"/>
      <c r="UP98" s="16"/>
      <c r="UQ98" s="16"/>
      <c r="UR98" s="16"/>
      <c r="US98" s="16"/>
      <c r="UT98" s="16"/>
      <c r="UU98" s="16"/>
      <c r="UV98" s="16"/>
      <c r="UW98" s="16"/>
      <c r="UX98" s="16"/>
      <c r="UY98" s="16"/>
      <c r="UZ98" s="16"/>
      <c r="VA98" s="16"/>
      <c r="VB98" s="16"/>
      <c r="VC98" s="16"/>
      <c r="VD98" s="16"/>
      <c r="VE98" s="16"/>
      <c r="VF98" s="16"/>
      <c r="VG98" s="16"/>
      <c r="VH98" s="16"/>
      <c r="VI98" s="16"/>
      <c r="VJ98" s="16"/>
      <c r="VK98" s="16"/>
      <c r="VL98" s="16"/>
      <c r="VM98" s="16"/>
      <c r="VN98" s="16"/>
      <c r="VO98" s="16"/>
      <c r="VP98" s="16"/>
      <c r="VQ98" s="16"/>
      <c r="VR98" s="16"/>
      <c r="VS98" s="16"/>
      <c r="VT98" s="16"/>
      <c r="VU98" s="16"/>
      <c r="VV98" s="16"/>
      <c r="VW98" s="16"/>
      <c r="VX98" s="16"/>
      <c r="VY98" s="16"/>
      <c r="VZ98" s="16"/>
      <c r="WA98" s="16"/>
      <c r="WB98" s="16"/>
      <c r="WC98" s="16"/>
      <c r="WD98" s="16"/>
      <c r="WE98" s="16"/>
      <c r="WF98" s="16"/>
      <c r="WG98" s="16"/>
      <c r="WH98" s="16"/>
      <c r="WI98" s="16"/>
      <c r="WJ98" s="16"/>
      <c r="WK98" s="16"/>
      <c r="WL98" s="16"/>
      <c r="WM98" s="16"/>
      <c r="WN98" s="16"/>
      <c r="WO98" s="16"/>
      <c r="WP98" s="16"/>
      <c r="WQ98" s="16"/>
      <c r="WR98" s="16"/>
      <c r="WS98" s="16"/>
      <c r="WT98" s="16"/>
      <c r="WU98" s="16"/>
      <c r="WV98" s="16"/>
      <c r="WW98" s="16"/>
      <c r="WX98" s="16"/>
      <c r="WY98" s="16"/>
      <c r="WZ98" s="16"/>
      <c r="XA98" s="16"/>
      <c r="XB98" s="16"/>
      <c r="XC98" s="16"/>
      <c r="XD98" s="16"/>
      <c r="XE98" s="16"/>
      <c r="XF98" s="16"/>
      <c r="XG98" s="16"/>
      <c r="XH98" s="16"/>
      <c r="XI98" s="16"/>
      <c r="XJ98" s="16"/>
      <c r="XK98" s="16"/>
      <c r="XL98" s="16"/>
      <c r="XM98" s="16"/>
      <c r="XN98" s="16"/>
      <c r="XO98" s="16"/>
      <c r="XP98" s="16"/>
      <c r="XQ98" s="16"/>
      <c r="XR98" s="16"/>
      <c r="XS98" s="16"/>
      <c r="XT98" s="16"/>
      <c r="XU98" s="16"/>
      <c r="XV98" s="16"/>
      <c r="XW98" s="16"/>
      <c r="XX98" s="16"/>
      <c r="XY98" s="16"/>
      <c r="XZ98" s="16"/>
      <c r="YA98" s="16"/>
      <c r="YB98" s="16"/>
      <c r="YC98" s="16"/>
      <c r="YD98" s="16"/>
      <c r="YE98" s="16"/>
      <c r="YF98" s="16"/>
      <c r="YG98" s="16"/>
      <c r="YH98" s="16"/>
      <c r="YI98" s="16"/>
      <c r="YJ98" s="16"/>
      <c r="YK98" s="16"/>
      <c r="YL98" s="16"/>
      <c r="YM98" s="16"/>
      <c r="YN98" s="16"/>
      <c r="YO98" s="16"/>
      <c r="YP98" s="16"/>
      <c r="YQ98" s="16"/>
      <c r="YR98" s="16"/>
      <c r="YS98" s="16"/>
      <c r="YT98" s="16"/>
      <c r="YU98" s="16"/>
      <c r="YV98" s="16"/>
      <c r="YW98" s="16"/>
      <c r="YX98" s="16"/>
      <c r="YY98" s="16"/>
      <c r="YZ98" s="16"/>
      <c r="ZA98" s="16"/>
      <c r="ZB98" s="16"/>
      <c r="ZC98" s="16"/>
      <c r="ZD98" s="16"/>
      <c r="ZE98" s="16"/>
      <c r="ZF98" s="16"/>
      <c r="ZG98" s="16"/>
      <c r="ZH98" s="16"/>
      <c r="ZI98" s="16"/>
      <c r="ZJ98" s="16"/>
      <c r="ZK98" s="16"/>
      <c r="ZL98" s="16"/>
      <c r="ZM98" s="16"/>
      <c r="ZN98" s="16"/>
      <c r="ZO98" s="16"/>
      <c r="ZP98" s="16"/>
      <c r="ZQ98" s="16"/>
      <c r="ZR98" s="16"/>
      <c r="ZS98" s="16"/>
      <c r="ZT98" s="16"/>
      <c r="ZU98" s="16"/>
      <c r="ZV98" s="16"/>
      <c r="ZW98" s="16"/>
      <c r="ZX98" s="16"/>
      <c r="ZY98" s="16"/>
      <c r="ZZ98" s="16"/>
      <c r="AAA98" s="16"/>
      <c r="AAB98" s="16"/>
      <c r="AAC98" s="16"/>
      <c r="AAD98" s="16"/>
      <c r="AAE98" s="16"/>
      <c r="AAF98" s="16"/>
      <c r="AAG98" s="16"/>
      <c r="AAH98" s="16"/>
      <c r="AAI98" s="16"/>
      <c r="AAJ98" s="16"/>
      <c r="AAK98" s="16"/>
      <c r="AAL98" s="16"/>
      <c r="AAM98" s="16"/>
      <c r="AAN98" s="16"/>
      <c r="AAO98" s="16"/>
      <c r="AAP98" s="16"/>
      <c r="AAQ98" s="16"/>
      <c r="AAR98" s="16"/>
      <c r="AAS98" s="16"/>
      <c r="AAT98" s="16"/>
      <c r="AAU98" s="16"/>
      <c r="AAV98" s="16"/>
      <c r="AAW98" s="16"/>
      <c r="AAX98" s="16"/>
      <c r="AAY98" s="16"/>
      <c r="AAZ98" s="16"/>
      <c r="ABA98" s="16"/>
      <c r="ABB98" s="16"/>
      <c r="ABC98" s="16"/>
      <c r="ABD98" s="16"/>
      <c r="ABE98" s="16"/>
      <c r="ABF98" s="16"/>
      <c r="ABG98" s="16"/>
      <c r="ABH98" s="16"/>
      <c r="ABI98" s="16"/>
      <c r="ABJ98" s="16"/>
      <c r="ABK98" s="16"/>
      <c r="ABL98" s="16"/>
      <c r="ABM98" s="16"/>
      <c r="ABN98" s="16"/>
      <c r="ABO98" s="16"/>
      <c r="ABP98" s="16"/>
      <c r="ABQ98" s="16"/>
      <c r="ABR98" s="16"/>
      <c r="ABS98" s="16"/>
      <c r="ABT98" s="16"/>
      <c r="ABU98" s="16"/>
      <c r="ABV98" s="16"/>
      <c r="ABW98" s="16"/>
      <c r="ABX98" s="16"/>
      <c r="ABY98" s="16"/>
      <c r="ABZ98" s="16"/>
      <c r="ACA98" s="16"/>
      <c r="ACB98" s="16"/>
      <c r="ACC98" s="16"/>
      <c r="ACD98" s="16"/>
      <c r="ACE98" s="16"/>
      <c r="ACF98" s="16"/>
      <c r="ACG98" s="16"/>
      <c r="ACH98" s="16"/>
      <c r="ACI98" s="16"/>
      <c r="ACJ98" s="16"/>
      <c r="ACK98" s="16"/>
      <c r="ACL98" s="16"/>
      <c r="ACM98" s="16"/>
      <c r="ACN98" s="16"/>
      <c r="ACO98" s="16"/>
      <c r="ACP98" s="16"/>
      <c r="ACQ98" s="16"/>
      <c r="ACR98" s="16"/>
      <c r="ACS98" s="16"/>
      <c r="ACT98" s="16"/>
      <c r="ACU98" s="16"/>
      <c r="ACV98" s="16"/>
      <c r="ACW98" s="16"/>
      <c r="ACX98" s="16"/>
      <c r="ACY98" s="16"/>
      <c r="ACZ98" s="16"/>
      <c r="ADA98" s="16"/>
      <c r="ADB98" s="16"/>
      <c r="ADC98" s="16"/>
      <c r="ADD98" s="16"/>
      <c r="ADE98" s="16"/>
      <c r="ADF98" s="16"/>
      <c r="ADG98" s="16"/>
      <c r="ADH98" s="16"/>
      <c r="ADI98" s="16"/>
      <c r="ADJ98" s="16"/>
      <c r="ADK98" s="16"/>
      <c r="ADL98" s="16"/>
      <c r="ADM98" s="16"/>
      <c r="ADN98" s="16"/>
      <c r="ADO98" s="16"/>
      <c r="ADP98" s="16"/>
      <c r="ADQ98" s="16"/>
      <c r="ADR98" s="16"/>
      <c r="ADS98" s="16"/>
      <c r="ADT98" s="16"/>
      <c r="ADU98" s="16"/>
      <c r="ADV98" s="16"/>
      <c r="ADW98" s="16"/>
      <c r="ADX98" s="16"/>
      <c r="ADY98" s="16"/>
      <c r="ADZ98" s="16"/>
      <c r="AEA98" s="16"/>
      <c r="AEB98" s="16"/>
      <c r="AEC98" s="16"/>
      <c r="AED98" s="16"/>
      <c r="AEE98" s="16"/>
      <c r="AEF98" s="16"/>
      <c r="AEG98" s="16"/>
      <c r="AEH98" s="16"/>
      <c r="AEI98" s="16"/>
      <c r="AEJ98" s="16"/>
      <c r="AEK98" s="16"/>
      <c r="AEL98" s="16"/>
      <c r="AEM98" s="16"/>
      <c r="AEN98" s="16"/>
      <c r="AEO98" s="16"/>
      <c r="AEP98" s="16"/>
      <c r="AEQ98" s="16"/>
      <c r="AER98" s="16"/>
      <c r="AES98" s="16"/>
      <c r="AET98" s="16"/>
      <c r="AEU98" s="16"/>
      <c r="AEV98" s="16"/>
      <c r="AEW98" s="16"/>
      <c r="AEX98" s="16"/>
      <c r="AEY98" s="16"/>
      <c r="AEZ98" s="16"/>
      <c r="AFA98" s="16"/>
      <c r="AFB98" s="16"/>
      <c r="AFC98" s="16"/>
      <c r="AFD98" s="16"/>
      <c r="AFE98" s="16"/>
      <c r="AFF98" s="16"/>
      <c r="AFG98" s="16"/>
      <c r="AFH98" s="16"/>
      <c r="AFI98" s="16"/>
      <c r="AFJ98" s="16"/>
      <c r="AFK98" s="16"/>
      <c r="AFL98" s="16"/>
      <c r="AFM98" s="16"/>
      <c r="AFN98" s="16"/>
      <c r="AFO98" s="16"/>
      <c r="AFP98" s="16"/>
      <c r="AFQ98" s="16"/>
      <c r="AFR98" s="16"/>
      <c r="AFS98" s="16"/>
      <c r="AFT98" s="16"/>
      <c r="AFU98" s="16"/>
      <c r="AFV98" s="16"/>
      <c r="AFW98" s="16"/>
      <c r="AFX98" s="16"/>
      <c r="AFY98" s="16"/>
      <c r="AFZ98" s="16"/>
      <c r="AGA98" s="16"/>
      <c r="AGB98" s="16"/>
      <c r="AGC98" s="16"/>
      <c r="AGD98" s="16"/>
      <c r="AGE98" s="16"/>
      <c r="AGF98" s="16"/>
      <c r="AGG98" s="16"/>
      <c r="AGH98" s="16"/>
      <c r="AGI98" s="16"/>
      <c r="AGJ98" s="16"/>
      <c r="AGK98" s="16"/>
      <c r="AGL98" s="16"/>
      <c r="AGM98" s="16"/>
      <c r="AGN98" s="16"/>
      <c r="AGO98" s="16"/>
      <c r="AGP98" s="16"/>
      <c r="AGQ98" s="16"/>
      <c r="AGR98" s="16"/>
      <c r="AGS98" s="16"/>
      <c r="AGT98" s="16"/>
      <c r="AGU98" s="16"/>
      <c r="AGV98" s="16"/>
      <c r="AGW98" s="16"/>
      <c r="AGX98" s="16"/>
      <c r="AGY98" s="16"/>
      <c r="AGZ98" s="16"/>
      <c r="AHA98" s="16"/>
      <c r="AHB98" s="16"/>
      <c r="AHC98" s="16"/>
      <c r="AHD98" s="16"/>
      <c r="AHE98" s="16"/>
      <c r="AHF98" s="16"/>
      <c r="AHG98" s="16"/>
      <c r="AHH98" s="16"/>
      <c r="AHI98" s="16"/>
      <c r="AHJ98" s="16"/>
      <c r="AHK98" s="16"/>
      <c r="AHL98" s="16"/>
      <c r="AHM98" s="16"/>
      <c r="AHN98" s="16"/>
      <c r="AHO98" s="16"/>
      <c r="AHP98" s="16"/>
      <c r="AHQ98" s="16"/>
      <c r="AHR98" s="16"/>
      <c r="AHS98" s="16"/>
      <c r="AHT98" s="16"/>
      <c r="AHU98" s="16"/>
      <c r="AHV98" s="16"/>
      <c r="AHW98" s="16"/>
      <c r="AHX98" s="16"/>
      <c r="AHY98" s="16"/>
      <c r="AHZ98" s="16"/>
      <c r="AIA98" s="16"/>
      <c r="AIB98" s="16"/>
      <c r="AIC98" s="16"/>
      <c r="AID98" s="16"/>
      <c r="AIE98" s="16"/>
      <c r="AIF98" s="16"/>
      <c r="AIG98" s="16"/>
      <c r="AIH98" s="16"/>
      <c r="AII98" s="16"/>
      <c r="AIJ98" s="16"/>
      <c r="AIK98" s="16"/>
      <c r="AIL98" s="16"/>
      <c r="AIM98" s="16"/>
      <c r="AIN98" s="16"/>
      <c r="AIO98" s="16"/>
      <c r="AIP98" s="16"/>
      <c r="AIQ98" s="16"/>
      <c r="AIR98" s="16"/>
      <c r="AIS98" s="16"/>
      <c r="AIT98" s="16"/>
      <c r="AIU98" s="16"/>
      <c r="AIV98" s="16"/>
      <c r="AIW98" s="16"/>
      <c r="AIX98" s="16"/>
      <c r="AIY98" s="16"/>
      <c r="AIZ98" s="16"/>
      <c r="AJA98" s="16"/>
      <c r="AJB98" s="16"/>
      <c r="AJC98" s="16"/>
      <c r="AJD98" s="16"/>
      <c r="AJE98" s="16"/>
      <c r="AJF98" s="16"/>
      <c r="AJG98" s="16"/>
      <c r="AJH98" s="16"/>
      <c r="AJI98" s="16"/>
      <c r="AJJ98" s="16"/>
      <c r="AJK98" s="16"/>
      <c r="AJL98" s="16"/>
      <c r="AJM98" s="16"/>
      <c r="AJN98" s="16"/>
      <c r="AJO98" s="16"/>
      <c r="AJP98" s="16"/>
      <c r="AJQ98" s="16"/>
      <c r="AJR98" s="16"/>
      <c r="AJS98" s="16"/>
      <c r="AJT98" s="16"/>
      <c r="AJU98" s="16"/>
      <c r="AJV98" s="16"/>
      <c r="AJW98" s="16"/>
      <c r="AJX98" s="16"/>
      <c r="AJY98" s="16"/>
      <c r="AJZ98" s="16"/>
      <c r="AKA98" s="16"/>
      <c r="AKB98" s="16"/>
      <c r="AKC98" s="16"/>
      <c r="AKD98" s="16"/>
      <c r="AKE98" s="16"/>
      <c r="AKF98" s="16"/>
      <c r="AKG98" s="16"/>
      <c r="AKH98" s="16"/>
      <c r="AKI98" s="16"/>
      <c r="AKJ98" s="16"/>
      <c r="AKK98" s="16"/>
      <c r="AKL98" s="16"/>
      <c r="AKM98" s="16"/>
      <c r="AKN98" s="16"/>
      <c r="AKO98" s="16"/>
      <c r="AKP98" s="16"/>
      <c r="AKQ98" s="16"/>
      <c r="AKR98" s="16"/>
      <c r="AKS98" s="16"/>
      <c r="AKT98" s="16"/>
      <c r="AKU98" s="16"/>
      <c r="AKV98" s="16"/>
      <c r="AKW98" s="16"/>
      <c r="AKX98" s="16"/>
      <c r="AKY98" s="16"/>
      <c r="AKZ98" s="16"/>
      <c r="ALA98" s="16"/>
      <c r="ALB98" s="16"/>
      <c r="ALC98" s="16"/>
      <c r="ALD98" s="16"/>
      <c r="ALE98" s="16"/>
      <c r="ALF98" s="16"/>
      <c r="ALG98" s="16"/>
      <c r="ALH98" s="16"/>
      <c r="ALI98" s="16"/>
      <c r="ALJ98" s="16"/>
      <c r="ALK98" s="16"/>
      <c r="ALL98" s="16"/>
    </row>
    <row r="99" spans="1:1000" customFormat="1" ht="12.75" x14ac:dyDescent="0.2">
      <c r="A99" s="41" t="str">
        <f ca="1">IF(_xll.TM1RPTELLEV($H$95,$H99)=0,"Root",IF(OR(_xll.ELLEV($B$10,$H99)=0,_xll.TM1RPTELLEV($H$95,$H99)+1&gt;=VALUE($L$29)),"Base","Default"))</f>
        <v>Base</v>
      </c>
      <c r="B99" s="16"/>
      <c r="C99" s="16" t="str">
        <f ca="1">_xll.DBRW($G$16,$H99,C$38)</f>
        <v>1</v>
      </c>
      <c r="D99" s="16">
        <f ca="1">_xll.DBRW($D$16,E$7,$H$33,$E$9,$H99,$D$11,$H$34,$D$38)</f>
        <v>0</v>
      </c>
      <c r="E99" s="25">
        <f ca="1">_xll.DBRW($E$16,E$7,$H$33,$E$9,$H99,$D$11,E$38,E$12,E$13)</f>
        <v>0</v>
      </c>
      <c r="F99" s="22"/>
      <c r="G99" s="89" t="str">
        <f ca="1">_xll.DBRW($G$16,$H99,G$13)&amp;IF(_xll.ELLEV($B$10,$H99)&lt;&gt;0,"",IF($D99&lt;&gt;0,"Annual",IF($E99&lt;&gt;0,"LID","")))</f>
        <v>RULE</v>
      </c>
      <c r="H99" s="94" t="s">
        <v>185</v>
      </c>
      <c r="I99" s="91">
        <f ca="1">_xll.DBRW($B$18,I$7,$H$33,$D$9,$H99,$D$11,I$12,I$13)</f>
        <v>12154169.203586482</v>
      </c>
      <c r="J99" s="91">
        <f ca="1">_xll.DBRW($B$18,J$7,$H$33,$D$9,$H99,$D$11,J$12,J$13)</f>
        <v>11662926.782720633</v>
      </c>
      <c r="K99" s="91">
        <f ca="1">_xll.DBRW($B$18,K$7,$H$33,$D$9,$H99,$D$11,K$12,K$13)</f>
        <v>11498510.954406386</v>
      </c>
      <c r="L99" s="91">
        <f ca="1">_xll.DBRW($B$18,L$7,$H$33,$D$9,$H99,$D$11,L$12,L$13)</f>
        <v>12345622.109812645</v>
      </c>
      <c r="M99" s="91">
        <f ca="1">_xll.DBRW($B$18,M$7,$H$33,$D$9,$H99,$D$11,M$12,M$13)</f>
        <v>11128336.013046362</v>
      </c>
      <c r="N99" s="91">
        <f ca="1">_xll.DBRW($B$18,N$7,$H$33,$D$9,$H99,$D$11,N$12,N$13)</f>
        <v>10637584.876695853</v>
      </c>
      <c r="O99" s="91">
        <f ca="1">_xll.DBRW($B$18,O$7,$H$33,$D$9,$H99,$D$11,O$12,O$13)</f>
        <v>11198401.969112933</v>
      </c>
      <c r="P99" s="91">
        <f ca="1">_xll.DBRW($B$18,P$7,$H$33,$D$9,$H99,$D$11,P$12,P$13)</f>
        <v>10001579.010916267</v>
      </c>
      <c r="Q99" s="91">
        <f ca="1">_xll.DBRW($B$18,Q$7,$H$33,$D$9,$H99,$D$11,Q$12,Q$13)</f>
        <v>9958211.9987937585</v>
      </c>
      <c r="R99" s="91">
        <f ca="1">_xll.DBRW($B$18,R$7,$H$33,$D$9,$H99,$D$11,R$12,R$13)</f>
        <v>10805121.774958784</v>
      </c>
      <c r="S99" s="91">
        <f ca="1">_xll.DBRW($B$18,S$7,$H$33,$D$9,$H99,$D$11,S$12,S$13)</f>
        <v>9586471.8514930122</v>
      </c>
      <c r="T99" s="91">
        <f ca="1">_xll.DBRW($B$18,T$7,$H$33,$D$9,$H99,$D$11,T$12,T$13)</f>
        <v>8470930.816151917</v>
      </c>
      <c r="U99" s="91">
        <f ca="1">_xll.DBRW($B$18,U$7,$H$33,$D$9,$H99,$D$11,U$12,U$13)</f>
        <v>8352089.8399314042</v>
      </c>
      <c r="V99" s="16"/>
      <c r="W99" s="92" t="str">
        <f ca="1">_xll.DBRW($B$18,W$7,$H$33,$D$9,$H99,$D$11,W$12,W$13)</f>
        <v>*KEY_ERR</v>
      </c>
      <c r="X99" s="93" t="e">
        <f ca="1">IF(W99=0,"",(#REF!/W99-1)*$C99)</f>
        <v>#REF!</v>
      </c>
      <c r="Y99" s="16"/>
      <c r="Z99" s="92" t="str">
        <f ca="1">_xll.DBRW($B$18,Z$7,$H$33,$D$9,$H99,$D$11,Z$12,Z$13)</f>
        <v>*KEY_ERR</v>
      </c>
      <c r="AA99" s="93" t="e">
        <f ca="1">IF(Z99=0,"",(#REF!/Z99-1)*$C99)</f>
        <v>#REF!</v>
      </c>
      <c r="AB99" s="16"/>
      <c r="AC99" s="111" t="str">
        <f ca="1">_xll.DBRW($B$18,AC$7,$H$33,$D$9,$H99,$D$11,AC$12,AC$13)</f>
        <v>*KEY_ERR</v>
      </c>
      <c r="AD99" s="111" t="str">
        <f ca="1">_xll.DBRW($B$18,AD$7,$H$33,$D$9,$H99,$D$11,AD$12,AD$13)</f>
        <v>*KEY_ERR</v>
      </c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  <c r="DB99" s="16"/>
      <c r="DC99" s="16"/>
      <c r="DD99" s="16"/>
      <c r="DE99" s="16"/>
      <c r="DF99" s="16"/>
      <c r="DG99" s="16"/>
      <c r="DH99" s="16"/>
      <c r="DI99" s="16"/>
      <c r="DJ99" s="16"/>
      <c r="DK99" s="16"/>
      <c r="DL99" s="16"/>
      <c r="DM99" s="16"/>
      <c r="DN99" s="16"/>
      <c r="DO99" s="16"/>
      <c r="DP99" s="16"/>
      <c r="DQ99" s="16"/>
      <c r="DR99" s="16"/>
      <c r="DS99" s="16"/>
      <c r="DT99" s="16"/>
      <c r="DU99" s="16"/>
      <c r="DV99" s="16"/>
      <c r="DW99" s="16"/>
      <c r="DX99" s="16"/>
      <c r="DY99" s="16"/>
      <c r="DZ99" s="16"/>
      <c r="EA99" s="16"/>
      <c r="EB99" s="16"/>
      <c r="EC99" s="16"/>
      <c r="ED99" s="16"/>
      <c r="EE99" s="16"/>
      <c r="EF99" s="16"/>
      <c r="EG99" s="16"/>
      <c r="EH99" s="16"/>
      <c r="EI99" s="16"/>
      <c r="EJ99" s="16"/>
      <c r="EK99" s="16"/>
      <c r="EL99" s="16"/>
      <c r="EM99" s="16"/>
      <c r="EN99" s="16"/>
      <c r="EO99" s="16"/>
      <c r="EP99" s="16"/>
      <c r="EQ99" s="16"/>
      <c r="ER99" s="16"/>
      <c r="ES99" s="16"/>
      <c r="ET99" s="16"/>
      <c r="EU99" s="16"/>
      <c r="EV99" s="16"/>
      <c r="EW99" s="16"/>
      <c r="EX99" s="16"/>
      <c r="EY99" s="16"/>
      <c r="EZ99" s="16"/>
      <c r="FA99" s="16"/>
      <c r="FB99" s="16"/>
      <c r="FC99" s="16"/>
      <c r="FD99" s="16"/>
      <c r="FE99" s="16"/>
      <c r="FF99" s="16"/>
      <c r="FG99" s="16"/>
      <c r="FH99" s="16"/>
      <c r="FI99" s="16"/>
      <c r="FJ99" s="16"/>
      <c r="FK99" s="16"/>
      <c r="FL99" s="16"/>
      <c r="FM99" s="16"/>
      <c r="FN99" s="16"/>
      <c r="FO99" s="16"/>
      <c r="FP99" s="16"/>
      <c r="FQ99" s="16"/>
      <c r="FR99" s="16"/>
      <c r="FS99" s="16"/>
      <c r="FT99" s="16"/>
      <c r="FU99" s="16"/>
      <c r="FV99" s="16"/>
      <c r="FW99" s="16"/>
      <c r="FX99" s="16"/>
      <c r="FY99" s="16"/>
      <c r="FZ99" s="16"/>
      <c r="GA99" s="16"/>
      <c r="GB99" s="16"/>
      <c r="GC99" s="16"/>
      <c r="GD99" s="16"/>
      <c r="GE99" s="16"/>
      <c r="GF99" s="16"/>
      <c r="GG99" s="16"/>
      <c r="GH99" s="16"/>
      <c r="GI99" s="16"/>
      <c r="GJ99" s="16"/>
      <c r="GK99" s="16"/>
      <c r="GL99" s="16"/>
      <c r="GM99" s="16"/>
      <c r="GN99" s="16"/>
      <c r="GO99" s="16"/>
      <c r="GP99" s="16"/>
      <c r="GQ99" s="16"/>
      <c r="GR99" s="16"/>
      <c r="GS99" s="16"/>
      <c r="GT99" s="16"/>
      <c r="GU99" s="16"/>
      <c r="GV99" s="16"/>
      <c r="GW99" s="16"/>
      <c r="GX99" s="16"/>
      <c r="GY99" s="16"/>
      <c r="GZ99" s="16"/>
      <c r="HA99" s="16"/>
      <c r="HB99" s="16"/>
      <c r="HC99" s="16"/>
      <c r="HD99" s="16"/>
      <c r="HE99" s="16"/>
      <c r="HF99" s="16"/>
      <c r="HG99" s="16"/>
      <c r="HH99" s="16"/>
      <c r="HI99" s="16"/>
      <c r="HJ99" s="16"/>
      <c r="HK99" s="16"/>
      <c r="HL99" s="16"/>
      <c r="HM99" s="16"/>
      <c r="HN99" s="16"/>
      <c r="HO99" s="16"/>
      <c r="HP99" s="16"/>
      <c r="HQ99" s="16"/>
      <c r="HR99" s="16"/>
      <c r="HS99" s="16"/>
      <c r="HT99" s="16"/>
      <c r="HU99" s="16"/>
      <c r="HV99" s="16"/>
      <c r="HW99" s="16"/>
      <c r="HX99" s="16"/>
      <c r="HY99" s="16"/>
      <c r="HZ99" s="16"/>
      <c r="IA99" s="16"/>
      <c r="IB99" s="16"/>
      <c r="IC99" s="16"/>
      <c r="ID99" s="16"/>
      <c r="IE99" s="16"/>
      <c r="IF99" s="16"/>
      <c r="IG99" s="16"/>
      <c r="IH99" s="16"/>
      <c r="II99" s="16"/>
      <c r="IJ99" s="16"/>
      <c r="IK99" s="16"/>
      <c r="IL99" s="16"/>
      <c r="IM99" s="16"/>
      <c r="IN99" s="16"/>
      <c r="IO99" s="16"/>
      <c r="IP99" s="16"/>
      <c r="IQ99" s="16"/>
      <c r="IR99" s="16"/>
      <c r="IS99" s="16"/>
      <c r="IT99" s="16"/>
      <c r="IU99" s="16"/>
      <c r="IV99" s="16"/>
      <c r="IW99" s="16"/>
      <c r="IX99" s="16"/>
      <c r="IY99" s="16"/>
      <c r="IZ99" s="16"/>
      <c r="JA99" s="16"/>
      <c r="JB99" s="16"/>
      <c r="JC99" s="16"/>
      <c r="JD99" s="16"/>
      <c r="JE99" s="16"/>
      <c r="JF99" s="16"/>
      <c r="JG99" s="16"/>
      <c r="JH99" s="16"/>
      <c r="JI99" s="16"/>
      <c r="JJ99" s="16"/>
      <c r="JK99" s="16"/>
      <c r="JL99" s="16"/>
      <c r="JM99" s="16"/>
      <c r="JN99" s="16"/>
      <c r="JO99" s="16"/>
      <c r="JP99" s="16"/>
      <c r="JQ99" s="16"/>
      <c r="JR99" s="16"/>
      <c r="JS99" s="16"/>
      <c r="JT99" s="16"/>
      <c r="JU99" s="16"/>
      <c r="JV99" s="16"/>
      <c r="JW99" s="16"/>
      <c r="JX99" s="16"/>
      <c r="JY99" s="16"/>
      <c r="JZ99" s="16"/>
      <c r="KA99" s="16"/>
      <c r="KB99" s="16"/>
      <c r="KC99" s="16"/>
      <c r="KD99" s="16"/>
      <c r="KE99" s="16"/>
      <c r="KF99" s="16"/>
      <c r="KG99" s="16"/>
      <c r="KH99" s="16"/>
      <c r="KI99" s="16"/>
      <c r="KJ99" s="16"/>
      <c r="KK99" s="16"/>
      <c r="KL99" s="16"/>
      <c r="KM99" s="16"/>
      <c r="KN99" s="16"/>
      <c r="KO99" s="16"/>
      <c r="KP99" s="16"/>
      <c r="KQ99" s="16"/>
      <c r="KR99" s="16"/>
      <c r="KS99" s="16"/>
      <c r="KT99" s="16"/>
      <c r="KU99" s="16"/>
      <c r="KV99" s="16"/>
      <c r="KW99" s="16"/>
      <c r="KX99" s="16"/>
      <c r="KY99" s="16"/>
      <c r="KZ99" s="16"/>
      <c r="LA99" s="16"/>
      <c r="LB99" s="16"/>
      <c r="LC99" s="16"/>
      <c r="LD99" s="16"/>
      <c r="LE99" s="16"/>
      <c r="LF99" s="16"/>
      <c r="LG99" s="16"/>
      <c r="LH99" s="16"/>
      <c r="LI99" s="16"/>
      <c r="LJ99" s="16"/>
      <c r="LK99" s="16"/>
      <c r="LL99" s="16"/>
      <c r="LM99" s="16"/>
      <c r="LN99" s="16"/>
      <c r="LO99" s="16"/>
      <c r="LP99" s="16"/>
      <c r="LQ99" s="16"/>
      <c r="LR99" s="16"/>
      <c r="LS99" s="16"/>
      <c r="LT99" s="16"/>
      <c r="LU99" s="16"/>
      <c r="LV99" s="16"/>
      <c r="LW99" s="16"/>
      <c r="LX99" s="16"/>
      <c r="LY99" s="16"/>
      <c r="LZ99" s="16"/>
      <c r="MA99" s="16"/>
      <c r="MB99" s="16"/>
      <c r="MC99" s="16"/>
      <c r="MD99" s="16"/>
      <c r="ME99" s="16"/>
      <c r="MF99" s="16"/>
      <c r="MG99" s="16"/>
      <c r="MH99" s="16"/>
      <c r="MI99" s="16"/>
      <c r="MJ99" s="16"/>
      <c r="MK99" s="16"/>
      <c r="ML99" s="16"/>
      <c r="MM99" s="16"/>
      <c r="MN99" s="16"/>
      <c r="MO99" s="16"/>
      <c r="MP99" s="16"/>
      <c r="MQ99" s="16"/>
      <c r="MR99" s="16"/>
      <c r="MS99" s="16"/>
      <c r="MT99" s="16"/>
      <c r="MU99" s="16"/>
      <c r="MV99" s="16"/>
      <c r="MW99" s="16"/>
      <c r="MX99" s="16"/>
      <c r="MY99" s="16"/>
      <c r="MZ99" s="16"/>
      <c r="NA99" s="16"/>
      <c r="NB99" s="16"/>
      <c r="NC99" s="16"/>
      <c r="ND99" s="16"/>
      <c r="NE99" s="16"/>
      <c r="NF99" s="16"/>
      <c r="NG99" s="16"/>
      <c r="NH99" s="16"/>
      <c r="NI99" s="16"/>
      <c r="NJ99" s="16"/>
      <c r="NK99" s="16"/>
      <c r="NL99" s="16"/>
      <c r="NM99" s="16"/>
      <c r="NN99" s="16"/>
      <c r="NO99" s="16"/>
      <c r="NP99" s="16"/>
      <c r="NQ99" s="16"/>
      <c r="NR99" s="16"/>
      <c r="NS99" s="16"/>
      <c r="NT99" s="16"/>
      <c r="NU99" s="16"/>
      <c r="NV99" s="16"/>
      <c r="NW99" s="16"/>
      <c r="NX99" s="16"/>
      <c r="NY99" s="16"/>
      <c r="NZ99" s="16"/>
      <c r="OA99" s="16"/>
      <c r="OB99" s="16"/>
      <c r="OC99" s="16"/>
      <c r="OD99" s="16"/>
      <c r="OE99" s="16"/>
      <c r="OF99" s="16"/>
      <c r="OG99" s="16"/>
      <c r="OH99" s="16"/>
      <c r="OI99" s="16"/>
      <c r="OJ99" s="16"/>
      <c r="OK99" s="16"/>
      <c r="OL99" s="16"/>
      <c r="OM99" s="16"/>
      <c r="ON99" s="16"/>
      <c r="OO99" s="16"/>
      <c r="OP99" s="16"/>
      <c r="OQ99" s="16"/>
      <c r="OR99" s="16"/>
      <c r="OS99" s="16"/>
      <c r="OT99" s="16"/>
      <c r="OU99" s="16"/>
      <c r="OV99" s="16"/>
      <c r="OW99" s="16"/>
      <c r="OX99" s="16"/>
      <c r="OY99" s="16"/>
      <c r="OZ99" s="16"/>
      <c r="PA99" s="16"/>
      <c r="PB99" s="16"/>
      <c r="PC99" s="16"/>
      <c r="PD99" s="16"/>
      <c r="PE99" s="16"/>
      <c r="PF99" s="16"/>
      <c r="PG99" s="16"/>
      <c r="PH99" s="16"/>
      <c r="PI99" s="16"/>
      <c r="PJ99" s="16"/>
      <c r="PK99" s="16"/>
      <c r="PL99" s="16"/>
      <c r="PM99" s="16"/>
      <c r="PN99" s="16"/>
      <c r="PO99" s="16"/>
      <c r="PP99" s="16"/>
      <c r="PQ99" s="16"/>
      <c r="PR99" s="16"/>
      <c r="PS99" s="16"/>
      <c r="PT99" s="16"/>
      <c r="PU99" s="16"/>
      <c r="PV99" s="16"/>
      <c r="PW99" s="16"/>
      <c r="PX99" s="16"/>
      <c r="PY99" s="16"/>
      <c r="PZ99" s="16"/>
      <c r="QA99" s="16"/>
      <c r="QB99" s="16"/>
      <c r="QC99" s="16"/>
      <c r="QD99" s="16"/>
      <c r="QE99" s="16"/>
      <c r="QF99" s="16"/>
      <c r="QG99" s="16"/>
      <c r="QH99" s="16"/>
      <c r="QI99" s="16"/>
      <c r="QJ99" s="16"/>
      <c r="QK99" s="16"/>
      <c r="QL99" s="16"/>
      <c r="QM99" s="16"/>
      <c r="QN99" s="16"/>
      <c r="QO99" s="16"/>
      <c r="QP99" s="16"/>
      <c r="QQ99" s="16"/>
      <c r="QR99" s="16"/>
      <c r="QS99" s="16"/>
      <c r="QT99" s="16"/>
      <c r="QU99" s="16"/>
      <c r="QV99" s="16"/>
      <c r="QW99" s="16"/>
      <c r="QX99" s="16"/>
      <c r="QY99" s="16"/>
      <c r="QZ99" s="16"/>
      <c r="RA99" s="16"/>
      <c r="RB99" s="16"/>
      <c r="RC99" s="16"/>
      <c r="RD99" s="16"/>
      <c r="RE99" s="16"/>
      <c r="RF99" s="16"/>
      <c r="RG99" s="16"/>
      <c r="RH99" s="16"/>
      <c r="RI99" s="16"/>
      <c r="RJ99" s="16"/>
      <c r="RK99" s="16"/>
      <c r="RL99" s="16"/>
      <c r="RM99" s="16"/>
      <c r="RN99" s="16"/>
      <c r="RO99" s="16"/>
      <c r="RP99" s="16"/>
      <c r="RQ99" s="16"/>
      <c r="RR99" s="16"/>
      <c r="RS99" s="16"/>
      <c r="RT99" s="16"/>
      <c r="RU99" s="16"/>
      <c r="RV99" s="16"/>
      <c r="RW99" s="16"/>
      <c r="RX99" s="16"/>
      <c r="RY99" s="16"/>
      <c r="RZ99" s="16"/>
      <c r="SA99" s="16"/>
      <c r="SB99" s="16"/>
      <c r="SC99" s="16"/>
      <c r="SD99" s="16"/>
      <c r="SE99" s="16"/>
      <c r="SF99" s="16"/>
      <c r="SG99" s="16"/>
      <c r="SH99" s="16"/>
      <c r="SI99" s="16"/>
      <c r="SJ99" s="16"/>
      <c r="SK99" s="16"/>
      <c r="SL99" s="16"/>
      <c r="SM99" s="16"/>
      <c r="SN99" s="16"/>
      <c r="SO99" s="16"/>
      <c r="SP99" s="16"/>
      <c r="SQ99" s="16"/>
      <c r="SR99" s="16"/>
      <c r="SS99" s="16"/>
      <c r="ST99" s="16"/>
      <c r="SU99" s="16"/>
      <c r="SV99" s="16"/>
      <c r="SW99" s="16"/>
      <c r="SX99" s="16"/>
      <c r="SY99" s="16"/>
      <c r="SZ99" s="16"/>
      <c r="TA99" s="16"/>
      <c r="TB99" s="16"/>
      <c r="TC99" s="16"/>
      <c r="TD99" s="16"/>
      <c r="TE99" s="16"/>
      <c r="TF99" s="16"/>
      <c r="TG99" s="16"/>
      <c r="TH99" s="16"/>
      <c r="TI99" s="16"/>
      <c r="TJ99" s="16"/>
      <c r="TK99" s="16"/>
      <c r="TL99" s="16"/>
      <c r="TM99" s="16"/>
      <c r="TN99" s="16"/>
      <c r="TO99" s="16"/>
      <c r="TP99" s="16"/>
      <c r="TQ99" s="16"/>
      <c r="TR99" s="16"/>
      <c r="TS99" s="16"/>
      <c r="TT99" s="16"/>
      <c r="TU99" s="16"/>
      <c r="TV99" s="16"/>
      <c r="TW99" s="16"/>
      <c r="TX99" s="16"/>
      <c r="TY99" s="16"/>
      <c r="TZ99" s="16"/>
      <c r="UA99" s="16"/>
      <c r="UB99" s="16"/>
      <c r="UC99" s="16"/>
      <c r="UD99" s="16"/>
      <c r="UE99" s="16"/>
      <c r="UF99" s="16"/>
      <c r="UG99" s="16"/>
      <c r="UH99" s="16"/>
      <c r="UI99" s="16"/>
      <c r="UJ99" s="16"/>
      <c r="UK99" s="16"/>
      <c r="UL99" s="16"/>
      <c r="UM99" s="16"/>
      <c r="UN99" s="16"/>
      <c r="UO99" s="16"/>
      <c r="UP99" s="16"/>
      <c r="UQ99" s="16"/>
      <c r="UR99" s="16"/>
      <c r="US99" s="16"/>
      <c r="UT99" s="16"/>
      <c r="UU99" s="16"/>
      <c r="UV99" s="16"/>
      <c r="UW99" s="16"/>
      <c r="UX99" s="16"/>
      <c r="UY99" s="16"/>
      <c r="UZ99" s="16"/>
      <c r="VA99" s="16"/>
      <c r="VB99" s="16"/>
      <c r="VC99" s="16"/>
      <c r="VD99" s="16"/>
      <c r="VE99" s="16"/>
      <c r="VF99" s="16"/>
      <c r="VG99" s="16"/>
      <c r="VH99" s="16"/>
      <c r="VI99" s="16"/>
      <c r="VJ99" s="16"/>
      <c r="VK99" s="16"/>
      <c r="VL99" s="16"/>
      <c r="VM99" s="16"/>
      <c r="VN99" s="16"/>
      <c r="VO99" s="16"/>
      <c r="VP99" s="16"/>
      <c r="VQ99" s="16"/>
      <c r="VR99" s="16"/>
      <c r="VS99" s="16"/>
      <c r="VT99" s="16"/>
      <c r="VU99" s="16"/>
      <c r="VV99" s="16"/>
      <c r="VW99" s="16"/>
      <c r="VX99" s="16"/>
      <c r="VY99" s="16"/>
      <c r="VZ99" s="16"/>
      <c r="WA99" s="16"/>
      <c r="WB99" s="16"/>
      <c r="WC99" s="16"/>
      <c r="WD99" s="16"/>
      <c r="WE99" s="16"/>
      <c r="WF99" s="16"/>
      <c r="WG99" s="16"/>
      <c r="WH99" s="16"/>
      <c r="WI99" s="16"/>
      <c r="WJ99" s="16"/>
      <c r="WK99" s="16"/>
      <c r="WL99" s="16"/>
      <c r="WM99" s="16"/>
      <c r="WN99" s="16"/>
      <c r="WO99" s="16"/>
      <c r="WP99" s="16"/>
      <c r="WQ99" s="16"/>
      <c r="WR99" s="16"/>
      <c r="WS99" s="16"/>
      <c r="WT99" s="16"/>
      <c r="WU99" s="16"/>
      <c r="WV99" s="16"/>
      <c r="WW99" s="16"/>
      <c r="WX99" s="16"/>
      <c r="WY99" s="16"/>
      <c r="WZ99" s="16"/>
      <c r="XA99" s="16"/>
      <c r="XB99" s="16"/>
      <c r="XC99" s="16"/>
      <c r="XD99" s="16"/>
      <c r="XE99" s="16"/>
      <c r="XF99" s="16"/>
      <c r="XG99" s="16"/>
      <c r="XH99" s="16"/>
      <c r="XI99" s="16"/>
      <c r="XJ99" s="16"/>
      <c r="XK99" s="16"/>
      <c r="XL99" s="16"/>
      <c r="XM99" s="16"/>
      <c r="XN99" s="16"/>
      <c r="XO99" s="16"/>
      <c r="XP99" s="16"/>
      <c r="XQ99" s="16"/>
      <c r="XR99" s="16"/>
      <c r="XS99" s="16"/>
      <c r="XT99" s="16"/>
      <c r="XU99" s="16"/>
      <c r="XV99" s="16"/>
      <c r="XW99" s="16"/>
      <c r="XX99" s="16"/>
      <c r="XY99" s="16"/>
      <c r="XZ99" s="16"/>
      <c r="YA99" s="16"/>
      <c r="YB99" s="16"/>
      <c r="YC99" s="16"/>
      <c r="YD99" s="16"/>
      <c r="YE99" s="16"/>
      <c r="YF99" s="16"/>
      <c r="YG99" s="16"/>
      <c r="YH99" s="16"/>
      <c r="YI99" s="16"/>
      <c r="YJ99" s="16"/>
      <c r="YK99" s="16"/>
      <c r="YL99" s="16"/>
      <c r="YM99" s="16"/>
      <c r="YN99" s="16"/>
      <c r="YO99" s="16"/>
      <c r="YP99" s="16"/>
      <c r="YQ99" s="16"/>
      <c r="YR99" s="16"/>
      <c r="YS99" s="16"/>
      <c r="YT99" s="16"/>
      <c r="YU99" s="16"/>
      <c r="YV99" s="16"/>
      <c r="YW99" s="16"/>
      <c r="YX99" s="16"/>
      <c r="YY99" s="16"/>
      <c r="YZ99" s="16"/>
      <c r="ZA99" s="16"/>
      <c r="ZB99" s="16"/>
      <c r="ZC99" s="16"/>
      <c r="ZD99" s="16"/>
      <c r="ZE99" s="16"/>
      <c r="ZF99" s="16"/>
      <c r="ZG99" s="16"/>
      <c r="ZH99" s="16"/>
      <c r="ZI99" s="16"/>
      <c r="ZJ99" s="16"/>
      <c r="ZK99" s="16"/>
      <c r="ZL99" s="16"/>
      <c r="ZM99" s="16"/>
      <c r="ZN99" s="16"/>
      <c r="ZO99" s="16"/>
      <c r="ZP99" s="16"/>
      <c r="ZQ99" s="16"/>
      <c r="ZR99" s="16"/>
      <c r="ZS99" s="16"/>
      <c r="ZT99" s="16"/>
      <c r="ZU99" s="16"/>
      <c r="ZV99" s="16"/>
      <c r="ZW99" s="16"/>
      <c r="ZX99" s="16"/>
      <c r="ZY99" s="16"/>
      <c r="ZZ99" s="16"/>
      <c r="AAA99" s="16"/>
      <c r="AAB99" s="16"/>
      <c r="AAC99" s="16"/>
      <c r="AAD99" s="16"/>
      <c r="AAE99" s="16"/>
      <c r="AAF99" s="16"/>
      <c r="AAG99" s="16"/>
      <c r="AAH99" s="16"/>
      <c r="AAI99" s="16"/>
      <c r="AAJ99" s="16"/>
      <c r="AAK99" s="16"/>
      <c r="AAL99" s="16"/>
      <c r="AAM99" s="16"/>
      <c r="AAN99" s="16"/>
      <c r="AAO99" s="16"/>
      <c r="AAP99" s="16"/>
      <c r="AAQ99" s="16"/>
      <c r="AAR99" s="16"/>
      <c r="AAS99" s="16"/>
      <c r="AAT99" s="16"/>
      <c r="AAU99" s="16"/>
      <c r="AAV99" s="16"/>
      <c r="AAW99" s="16"/>
      <c r="AAX99" s="16"/>
      <c r="AAY99" s="16"/>
      <c r="AAZ99" s="16"/>
      <c r="ABA99" s="16"/>
      <c r="ABB99" s="16"/>
      <c r="ABC99" s="16"/>
      <c r="ABD99" s="16"/>
      <c r="ABE99" s="16"/>
      <c r="ABF99" s="16"/>
      <c r="ABG99" s="16"/>
      <c r="ABH99" s="16"/>
      <c r="ABI99" s="16"/>
      <c r="ABJ99" s="16"/>
      <c r="ABK99" s="16"/>
      <c r="ABL99" s="16"/>
      <c r="ABM99" s="16"/>
      <c r="ABN99" s="16"/>
      <c r="ABO99" s="16"/>
      <c r="ABP99" s="16"/>
      <c r="ABQ99" s="16"/>
      <c r="ABR99" s="16"/>
      <c r="ABS99" s="16"/>
      <c r="ABT99" s="16"/>
      <c r="ABU99" s="16"/>
      <c r="ABV99" s="16"/>
      <c r="ABW99" s="16"/>
      <c r="ABX99" s="16"/>
      <c r="ABY99" s="16"/>
      <c r="ABZ99" s="16"/>
      <c r="ACA99" s="16"/>
      <c r="ACB99" s="16"/>
      <c r="ACC99" s="16"/>
      <c r="ACD99" s="16"/>
      <c r="ACE99" s="16"/>
      <c r="ACF99" s="16"/>
      <c r="ACG99" s="16"/>
      <c r="ACH99" s="16"/>
      <c r="ACI99" s="16"/>
      <c r="ACJ99" s="16"/>
      <c r="ACK99" s="16"/>
      <c r="ACL99" s="16"/>
      <c r="ACM99" s="16"/>
      <c r="ACN99" s="16"/>
      <c r="ACO99" s="16"/>
      <c r="ACP99" s="16"/>
      <c r="ACQ99" s="16"/>
      <c r="ACR99" s="16"/>
      <c r="ACS99" s="16"/>
      <c r="ACT99" s="16"/>
      <c r="ACU99" s="16"/>
      <c r="ACV99" s="16"/>
      <c r="ACW99" s="16"/>
      <c r="ACX99" s="16"/>
      <c r="ACY99" s="16"/>
      <c r="ACZ99" s="16"/>
      <c r="ADA99" s="16"/>
      <c r="ADB99" s="16"/>
      <c r="ADC99" s="16"/>
      <c r="ADD99" s="16"/>
      <c r="ADE99" s="16"/>
      <c r="ADF99" s="16"/>
      <c r="ADG99" s="16"/>
      <c r="ADH99" s="16"/>
      <c r="ADI99" s="16"/>
      <c r="ADJ99" s="16"/>
      <c r="ADK99" s="16"/>
      <c r="ADL99" s="16"/>
      <c r="ADM99" s="16"/>
      <c r="ADN99" s="16"/>
      <c r="ADO99" s="16"/>
      <c r="ADP99" s="16"/>
      <c r="ADQ99" s="16"/>
      <c r="ADR99" s="16"/>
      <c r="ADS99" s="16"/>
      <c r="ADT99" s="16"/>
      <c r="ADU99" s="16"/>
      <c r="ADV99" s="16"/>
      <c r="ADW99" s="16"/>
      <c r="ADX99" s="16"/>
      <c r="ADY99" s="16"/>
      <c r="ADZ99" s="16"/>
      <c r="AEA99" s="16"/>
      <c r="AEB99" s="16"/>
      <c r="AEC99" s="16"/>
      <c r="AED99" s="16"/>
      <c r="AEE99" s="16"/>
      <c r="AEF99" s="16"/>
      <c r="AEG99" s="16"/>
      <c r="AEH99" s="16"/>
      <c r="AEI99" s="16"/>
      <c r="AEJ99" s="16"/>
      <c r="AEK99" s="16"/>
      <c r="AEL99" s="16"/>
      <c r="AEM99" s="16"/>
      <c r="AEN99" s="16"/>
      <c r="AEO99" s="16"/>
      <c r="AEP99" s="16"/>
      <c r="AEQ99" s="16"/>
      <c r="AER99" s="16"/>
      <c r="AES99" s="16"/>
      <c r="AET99" s="16"/>
      <c r="AEU99" s="16"/>
      <c r="AEV99" s="16"/>
      <c r="AEW99" s="16"/>
      <c r="AEX99" s="16"/>
      <c r="AEY99" s="16"/>
      <c r="AEZ99" s="16"/>
      <c r="AFA99" s="16"/>
      <c r="AFB99" s="16"/>
      <c r="AFC99" s="16"/>
      <c r="AFD99" s="16"/>
      <c r="AFE99" s="16"/>
      <c r="AFF99" s="16"/>
      <c r="AFG99" s="16"/>
      <c r="AFH99" s="16"/>
      <c r="AFI99" s="16"/>
      <c r="AFJ99" s="16"/>
      <c r="AFK99" s="16"/>
      <c r="AFL99" s="16"/>
      <c r="AFM99" s="16"/>
      <c r="AFN99" s="16"/>
      <c r="AFO99" s="16"/>
      <c r="AFP99" s="16"/>
      <c r="AFQ99" s="16"/>
      <c r="AFR99" s="16"/>
      <c r="AFS99" s="16"/>
      <c r="AFT99" s="16"/>
      <c r="AFU99" s="16"/>
      <c r="AFV99" s="16"/>
      <c r="AFW99" s="16"/>
      <c r="AFX99" s="16"/>
      <c r="AFY99" s="16"/>
      <c r="AFZ99" s="16"/>
      <c r="AGA99" s="16"/>
      <c r="AGB99" s="16"/>
      <c r="AGC99" s="16"/>
      <c r="AGD99" s="16"/>
      <c r="AGE99" s="16"/>
      <c r="AGF99" s="16"/>
      <c r="AGG99" s="16"/>
      <c r="AGH99" s="16"/>
      <c r="AGI99" s="16"/>
      <c r="AGJ99" s="16"/>
      <c r="AGK99" s="16"/>
      <c r="AGL99" s="16"/>
      <c r="AGM99" s="16"/>
      <c r="AGN99" s="16"/>
      <c r="AGO99" s="16"/>
      <c r="AGP99" s="16"/>
      <c r="AGQ99" s="16"/>
      <c r="AGR99" s="16"/>
      <c r="AGS99" s="16"/>
      <c r="AGT99" s="16"/>
      <c r="AGU99" s="16"/>
      <c r="AGV99" s="16"/>
      <c r="AGW99" s="16"/>
      <c r="AGX99" s="16"/>
      <c r="AGY99" s="16"/>
      <c r="AGZ99" s="16"/>
      <c r="AHA99" s="16"/>
      <c r="AHB99" s="16"/>
      <c r="AHC99" s="16"/>
      <c r="AHD99" s="16"/>
      <c r="AHE99" s="16"/>
      <c r="AHF99" s="16"/>
      <c r="AHG99" s="16"/>
      <c r="AHH99" s="16"/>
      <c r="AHI99" s="16"/>
      <c r="AHJ99" s="16"/>
      <c r="AHK99" s="16"/>
      <c r="AHL99" s="16"/>
      <c r="AHM99" s="16"/>
      <c r="AHN99" s="16"/>
      <c r="AHO99" s="16"/>
      <c r="AHP99" s="16"/>
      <c r="AHQ99" s="16"/>
      <c r="AHR99" s="16"/>
      <c r="AHS99" s="16"/>
      <c r="AHT99" s="16"/>
      <c r="AHU99" s="16"/>
      <c r="AHV99" s="16"/>
      <c r="AHW99" s="16"/>
      <c r="AHX99" s="16"/>
      <c r="AHY99" s="16"/>
      <c r="AHZ99" s="16"/>
      <c r="AIA99" s="16"/>
      <c r="AIB99" s="16"/>
      <c r="AIC99" s="16"/>
      <c r="AID99" s="16"/>
      <c r="AIE99" s="16"/>
      <c r="AIF99" s="16"/>
      <c r="AIG99" s="16"/>
      <c r="AIH99" s="16"/>
      <c r="AII99" s="16"/>
      <c r="AIJ99" s="16"/>
      <c r="AIK99" s="16"/>
      <c r="AIL99" s="16"/>
      <c r="AIM99" s="16"/>
      <c r="AIN99" s="16"/>
      <c r="AIO99" s="16"/>
      <c r="AIP99" s="16"/>
      <c r="AIQ99" s="16"/>
      <c r="AIR99" s="16"/>
      <c r="AIS99" s="16"/>
      <c r="AIT99" s="16"/>
      <c r="AIU99" s="16"/>
      <c r="AIV99" s="16"/>
      <c r="AIW99" s="16"/>
      <c r="AIX99" s="16"/>
      <c r="AIY99" s="16"/>
      <c r="AIZ99" s="16"/>
      <c r="AJA99" s="16"/>
      <c r="AJB99" s="16"/>
      <c r="AJC99" s="16"/>
      <c r="AJD99" s="16"/>
      <c r="AJE99" s="16"/>
      <c r="AJF99" s="16"/>
      <c r="AJG99" s="16"/>
      <c r="AJH99" s="16"/>
      <c r="AJI99" s="16"/>
      <c r="AJJ99" s="16"/>
      <c r="AJK99" s="16"/>
      <c r="AJL99" s="16"/>
      <c r="AJM99" s="16"/>
      <c r="AJN99" s="16"/>
      <c r="AJO99" s="16"/>
      <c r="AJP99" s="16"/>
      <c r="AJQ99" s="16"/>
      <c r="AJR99" s="16"/>
      <c r="AJS99" s="16"/>
      <c r="AJT99" s="16"/>
      <c r="AJU99" s="16"/>
      <c r="AJV99" s="16"/>
      <c r="AJW99" s="16"/>
      <c r="AJX99" s="16"/>
      <c r="AJY99" s="16"/>
      <c r="AJZ99" s="16"/>
      <c r="AKA99" s="16"/>
      <c r="AKB99" s="16"/>
      <c r="AKC99" s="16"/>
      <c r="AKD99" s="16"/>
      <c r="AKE99" s="16"/>
      <c r="AKF99" s="16"/>
      <c r="AKG99" s="16"/>
      <c r="AKH99" s="16"/>
      <c r="AKI99" s="16"/>
      <c r="AKJ99" s="16"/>
      <c r="AKK99" s="16"/>
      <c r="AKL99" s="16"/>
      <c r="AKM99" s="16"/>
      <c r="AKN99" s="16"/>
      <c r="AKO99" s="16"/>
      <c r="AKP99" s="16"/>
      <c r="AKQ99" s="16"/>
      <c r="AKR99" s="16"/>
      <c r="AKS99" s="16"/>
      <c r="AKT99" s="16"/>
      <c r="AKU99" s="16"/>
      <c r="AKV99" s="16"/>
      <c r="AKW99" s="16"/>
      <c r="AKX99" s="16"/>
      <c r="AKY99" s="16"/>
      <c r="AKZ99" s="16"/>
      <c r="ALA99" s="16"/>
      <c r="ALB99" s="16"/>
      <c r="ALC99" s="16"/>
      <c r="ALD99" s="16"/>
      <c r="ALE99" s="16"/>
      <c r="ALF99" s="16"/>
      <c r="ALG99" s="16"/>
      <c r="ALH99" s="16"/>
      <c r="ALI99" s="16"/>
      <c r="ALJ99" s="16"/>
      <c r="ALK99" s="16"/>
      <c r="ALL99" s="16"/>
    </row>
    <row r="100" spans="1:1000" customFormat="1" ht="12.75" x14ac:dyDescent="0.2">
      <c r="A100" s="41" t="str">
        <f ca="1">IF(_xll.TM1RPTELLEV($H$95,$H100)=0,"Root",IF(OR(_xll.ELLEV($B$10,$H100)=0,_xll.TM1RPTELLEV($H$95,$H100)+1&gt;=VALUE($L$29)),"Base","Default"))</f>
        <v>Base</v>
      </c>
      <c r="B100" s="16"/>
      <c r="C100" s="16" t="str">
        <f ca="1">_xll.DBRW($G$16,$H100,C$38)</f>
        <v>1</v>
      </c>
      <c r="D100" s="16">
        <f ca="1">_xll.DBRW($D$16,E$7,$H$33,$E$9,$H100,$D$11,$H$34,$D$38)</f>
        <v>0</v>
      </c>
      <c r="E100" s="25">
        <f ca="1">_xll.DBRW($E$16,E$7,$H$33,$E$9,$H100,$D$11,E$38,E$12,E$13)</f>
        <v>0</v>
      </c>
      <c r="F100" s="22"/>
      <c r="G100" s="89" t="str">
        <f ca="1">_xll.DBRW($G$16,$H100,G$13)&amp;IF(_xll.ELLEV($B$10,$H100)&lt;&gt;0,"",IF($D100&lt;&gt;0,"Annual",IF($E100&lt;&gt;0,"LID","")))</f>
        <v/>
      </c>
      <c r="H100" s="94" t="s">
        <v>186</v>
      </c>
      <c r="I100" s="91">
        <f ca="1">_xll.DBRW($B$18,I$7,$H$33,$D$9,$H100,$D$11,I$12,I$13)</f>
        <v>21728279.070844341</v>
      </c>
      <c r="J100" s="91">
        <f ca="1">_xll.DBRW($B$18,J$7,$H$33,$D$9,$H100,$D$11,J$12,J$13)</f>
        <v>22043907.606096424</v>
      </c>
      <c r="K100" s="91">
        <f ca="1">_xll.DBRW($B$18,K$7,$H$33,$D$9,$H100,$D$11,K$12,K$13)</f>
        <v>22588052.586087674</v>
      </c>
      <c r="L100" s="91">
        <f ca="1">_xll.DBRW($B$18,L$7,$H$33,$D$9,$H100,$D$11,L$12,L$13)</f>
        <v>23335899.175458297</v>
      </c>
      <c r="M100" s="91">
        <f ca="1">_xll.DBRW($B$18,M$7,$H$33,$D$9,$H100,$D$11,M$12,M$13)</f>
        <v>23525010.745483615</v>
      </c>
      <c r="N100" s="91">
        <f ca="1">_xll.DBRW($B$18,N$7,$H$33,$D$9,$H100,$D$11,N$12,N$13)</f>
        <v>25962104.980616402</v>
      </c>
      <c r="O100" s="91">
        <f ca="1">_xll.DBRW($B$18,O$7,$H$33,$D$9,$H100,$D$11,O$12,O$13)</f>
        <v>24943220.458124418</v>
      </c>
      <c r="P100" s="91">
        <f ca="1">_xll.DBRW($B$18,P$7,$H$33,$D$9,$H100,$D$11,P$12,P$13)</f>
        <v>25217323.758501325</v>
      </c>
      <c r="Q100" s="91">
        <f ca="1">_xll.DBRW($B$18,Q$7,$H$33,$D$9,$H100,$D$11,Q$12,Q$13)</f>
        <v>26119744.208909106</v>
      </c>
      <c r="R100" s="91">
        <f ca="1">_xll.DBRW($B$18,R$7,$H$33,$D$9,$H100,$D$11,R$12,R$13)</f>
        <v>24693738.165816661</v>
      </c>
      <c r="S100" s="91">
        <f ca="1">_xll.DBRW($B$18,S$7,$H$33,$D$9,$H100,$D$11,S$12,S$13)</f>
        <v>24555805.718581025</v>
      </c>
      <c r="T100" s="91">
        <f ca="1">_xll.DBRW($B$18,T$7,$H$33,$D$9,$H100,$D$11,T$12,T$13)</f>
        <v>27546317.043087471</v>
      </c>
      <c r="U100" s="91">
        <f ca="1">_xll.DBRW($B$18,U$7,$H$33,$D$9,$H100,$D$11,U$12,U$13)</f>
        <v>28291104.8972064</v>
      </c>
      <c r="V100" s="16"/>
      <c r="W100" s="92" t="str">
        <f ca="1">_xll.DBRW($B$18,W$7,$H$33,$D$9,$H100,$D$11,W$12,W$13)</f>
        <v>*KEY_ERR</v>
      </c>
      <c r="X100" s="93" t="e">
        <f ca="1">IF(W100=0,"",(#REF!/W100-1)*$C100)</f>
        <v>#REF!</v>
      </c>
      <c r="Y100" s="16"/>
      <c r="Z100" s="92" t="str">
        <f ca="1">_xll.DBRW($B$18,Z$7,$H$33,$D$9,$H100,$D$11,Z$12,Z$13)</f>
        <v>*KEY_ERR</v>
      </c>
      <c r="AA100" s="93" t="e">
        <f ca="1">IF(Z100=0,"",(#REF!/Z100-1)*$C100)</f>
        <v>#REF!</v>
      </c>
      <c r="AB100" s="16"/>
      <c r="AC100" s="111" t="str">
        <f ca="1">_xll.DBRW($B$18,AC$7,$H$33,$D$9,$H100,$D$11,AC$12,AC$13)</f>
        <v>*KEY_ERR</v>
      </c>
      <c r="AD100" s="111" t="str">
        <f ca="1">_xll.DBRW($B$18,AD$7,$H$33,$D$9,$H100,$D$11,AD$12,AD$13)</f>
        <v>*KEY_ERR</v>
      </c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16"/>
      <c r="DV100" s="16"/>
      <c r="DW100" s="16"/>
      <c r="DX100" s="16"/>
      <c r="DY100" s="16"/>
      <c r="DZ100" s="16"/>
      <c r="EA100" s="16"/>
      <c r="EB100" s="16"/>
      <c r="EC100" s="16"/>
      <c r="ED100" s="16"/>
      <c r="EE100" s="16"/>
      <c r="EF100" s="16"/>
      <c r="EG100" s="16"/>
      <c r="EH100" s="16"/>
      <c r="EI100" s="16"/>
      <c r="EJ100" s="16"/>
      <c r="EK100" s="16"/>
      <c r="EL100" s="16"/>
      <c r="EM100" s="16"/>
      <c r="EN100" s="16"/>
      <c r="EO100" s="16"/>
      <c r="EP100" s="16"/>
      <c r="EQ100" s="16"/>
      <c r="ER100" s="16"/>
      <c r="ES100" s="16"/>
      <c r="ET100" s="16"/>
      <c r="EU100" s="16"/>
      <c r="EV100" s="16"/>
      <c r="EW100" s="16"/>
      <c r="EX100" s="16"/>
      <c r="EY100" s="16"/>
      <c r="EZ100" s="16"/>
      <c r="FA100" s="16"/>
      <c r="FB100" s="16"/>
      <c r="FC100" s="16"/>
      <c r="FD100" s="16"/>
      <c r="FE100" s="16"/>
      <c r="FF100" s="16"/>
      <c r="FG100" s="16"/>
      <c r="FH100" s="16"/>
      <c r="FI100" s="16"/>
      <c r="FJ100" s="16"/>
      <c r="FK100" s="16"/>
      <c r="FL100" s="16"/>
      <c r="FM100" s="16"/>
      <c r="FN100" s="16"/>
      <c r="FO100" s="16"/>
      <c r="FP100" s="16"/>
      <c r="FQ100" s="16"/>
      <c r="FR100" s="16"/>
      <c r="FS100" s="16"/>
      <c r="FT100" s="16"/>
      <c r="FU100" s="16"/>
      <c r="FV100" s="16"/>
      <c r="FW100" s="16"/>
      <c r="FX100" s="16"/>
      <c r="FY100" s="16"/>
      <c r="FZ100" s="16"/>
      <c r="GA100" s="16"/>
      <c r="GB100" s="16"/>
      <c r="GC100" s="16"/>
      <c r="GD100" s="16"/>
      <c r="GE100" s="16"/>
      <c r="GF100" s="16"/>
      <c r="GG100" s="16"/>
      <c r="GH100" s="16"/>
      <c r="GI100" s="16"/>
      <c r="GJ100" s="16"/>
      <c r="GK100" s="16"/>
      <c r="GL100" s="16"/>
      <c r="GM100" s="16"/>
      <c r="GN100" s="16"/>
      <c r="GO100" s="16"/>
      <c r="GP100" s="16"/>
      <c r="GQ100" s="16"/>
      <c r="GR100" s="16"/>
      <c r="GS100" s="16"/>
      <c r="GT100" s="16"/>
      <c r="GU100" s="16"/>
      <c r="GV100" s="16"/>
      <c r="GW100" s="16"/>
      <c r="GX100" s="16"/>
      <c r="GY100" s="16"/>
      <c r="GZ100" s="16"/>
      <c r="HA100" s="16"/>
      <c r="HB100" s="16"/>
      <c r="HC100" s="16"/>
      <c r="HD100" s="16"/>
      <c r="HE100" s="16"/>
      <c r="HF100" s="16"/>
      <c r="HG100" s="16"/>
      <c r="HH100" s="16"/>
      <c r="HI100" s="16"/>
      <c r="HJ100" s="16"/>
      <c r="HK100" s="16"/>
      <c r="HL100" s="16"/>
      <c r="HM100" s="16"/>
      <c r="HN100" s="16"/>
      <c r="HO100" s="16"/>
      <c r="HP100" s="16"/>
      <c r="HQ100" s="16"/>
      <c r="HR100" s="16"/>
      <c r="HS100" s="16"/>
      <c r="HT100" s="16"/>
      <c r="HU100" s="16"/>
      <c r="HV100" s="16"/>
      <c r="HW100" s="16"/>
      <c r="HX100" s="16"/>
      <c r="HY100" s="16"/>
      <c r="HZ100" s="16"/>
      <c r="IA100" s="16"/>
      <c r="IB100" s="16"/>
      <c r="IC100" s="16"/>
      <c r="ID100" s="16"/>
      <c r="IE100" s="16"/>
      <c r="IF100" s="16"/>
      <c r="IG100" s="16"/>
      <c r="IH100" s="16"/>
      <c r="II100" s="16"/>
      <c r="IJ100" s="16"/>
      <c r="IK100" s="16"/>
      <c r="IL100" s="16"/>
      <c r="IM100" s="16"/>
      <c r="IN100" s="16"/>
      <c r="IO100" s="16"/>
      <c r="IP100" s="16"/>
      <c r="IQ100" s="16"/>
      <c r="IR100" s="16"/>
      <c r="IS100" s="16"/>
      <c r="IT100" s="16"/>
      <c r="IU100" s="16"/>
      <c r="IV100" s="16"/>
      <c r="IW100" s="16"/>
      <c r="IX100" s="16"/>
      <c r="IY100" s="16"/>
      <c r="IZ100" s="16"/>
      <c r="JA100" s="16"/>
      <c r="JB100" s="16"/>
      <c r="JC100" s="16"/>
      <c r="JD100" s="16"/>
      <c r="JE100" s="16"/>
      <c r="JF100" s="16"/>
      <c r="JG100" s="16"/>
      <c r="JH100" s="16"/>
      <c r="JI100" s="16"/>
      <c r="JJ100" s="16"/>
      <c r="JK100" s="16"/>
      <c r="JL100" s="16"/>
      <c r="JM100" s="16"/>
      <c r="JN100" s="16"/>
      <c r="JO100" s="16"/>
      <c r="JP100" s="16"/>
      <c r="JQ100" s="16"/>
      <c r="JR100" s="16"/>
      <c r="JS100" s="16"/>
      <c r="JT100" s="16"/>
      <c r="JU100" s="16"/>
      <c r="JV100" s="16"/>
      <c r="JW100" s="16"/>
      <c r="JX100" s="16"/>
      <c r="JY100" s="16"/>
      <c r="JZ100" s="16"/>
      <c r="KA100" s="16"/>
      <c r="KB100" s="16"/>
      <c r="KC100" s="16"/>
      <c r="KD100" s="16"/>
      <c r="KE100" s="16"/>
      <c r="KF100" s="16"/>
      <c r="KG100" s="16"/>
      <c r="KH100" s="16"/>
      <c r="KI100" s="16"/>
      <c r="KJ100" s="16"/>
      <c r="KK100" s="16"/>
      <c r="KL100" s="16"/>
      <c r="KM100" s="16"/>
      <c r="KN100" s="16"/>
      <c r="KO100" s="16"/>
      <c r="KP100" s="16"/>
      <c r="KQ100" s="16"/>
      <c r="KR100" s="16"/>
      <c r="KS100" s="16"/>
      <c r="KT100" s="16"/>
      <c r="KU100" s="16"/>
      <c r="KV100" s="16"/>
      <c r="KW100" s="16"/>
      <c r="KX100" s="16"/>
      <c r="KY100" s="16"/>
      <c r="KZ100" s="16"/>
      <c r="LA100" s="16"/>
      <c r="LB100" s="16"/>
      <c r="LC100" s="16"/>
      <c r="LD100" s="16"/>
      <c r="LE100" s="16"/>
      <c r="LF100" s="16"/>
      <c r="LG100" s="16"/>
      <c r="LH100" s="16"/>
      <c r="LI100" s="16"/>
      <c r="LJ100" s="16"/>
      <c r="LK100" s="16"/>
      <c r="LL100" s="16"/>
      <c r="LM100" s="16"/>
      <c r="LN100" s="16"/>
      <c r="LO100" s="16"/>
      <c r="LP100" s="16"/>
      <c r="LQ100" s="16"/>
      <c r="LR100" s="16"/>
      <c r="LS100" s="16"/>
      <c r="LT100" s="16"/>
      <c r="LU100" s="16"/>
      <c r="LV100" s="16"/>
      <c r="LW100" s="16"/>
      <c r="LX100" s="16"/>
      <c r="LY100" s="16"/>
      <c r="LZ100" s="16"/>
      <c r="MA100" s="16"/>
      <c r="MB100" s="16"/>
      <c r="MC100" s="16"/>
      <c r="MD100" s="16"/>
      <c r="ME100" s="16"/>
      <c r="MF100" s="16"/>
      <c r="MG100" s="16"/>
      <c r="MH100" s="16"/>
      <c r="MI100" s="16"/>
      <c r="MJ100" s="16"/>
      <c r="MK100" s="16"/>
      <c r="ML100" s="16"/>
      <c r="MM100" s="16"/>
      <c r="MN100" s="16"/>
      <c r="MO100" s="16"/>
      <c r="MP100" s="16"/>
      <c r="MQ100" s="16"/>
      <c r="MR100" s="16"/>
      <c r="MS100" s="16"/>
      <c r="MT100" s="16"/>
      <c r="MU100" s="16"/>
      <c r="MV100" s="16"/>
      <c r="MW100" s="16"/>
      <c r="MX100" s="16"/>
      <c r="MY100" s="16"/>
      <c r="MZ100" s="16"/>
      <c r="NA100" s="16"/>
      <c r="NB100" s="16"/>
      <c r="NC100" s="16"/>
      <c r="ND100" s="16"/>
      <c r="NE100" s="16"/>
      <c r="NF100" s="16"/>
      <c r="NG100" s="16"/>
      <c r="NH100" s="16"/>
      <c r="NI100" s="16"/>
      <c r="NJ100" s="16"/>
      <c r="NK100" s="16"/>
      <c r="NL100" s="16"/>
      <c r="NM100" s="16"/>
      <c r="NN100" s="16"/>
      <c r="NO100" s="16"/>
      <c r="NP100" s="16"/>
      <c r="NQ100" s="16"/>
      <c r="NR100" s="16"/>
      <c r="NS100" s="16"/>
      <c r="NT100" s="16"/>
      <c r="NU100" s="16"/>
      <c r="NV100" s="16"/>
      <c r="NW100" s="16"/>
      <c r="NX100" s="16"/>
      <c r="NY100" s="16"/>
      <c r="NZ100" s="16"/>
      <c r="OA100" s="16"/>
      <c r="OB100" s="16"/>
      <c r="OC100" s="16"/>
      <c r="OD100" s="16"/>
      <c r="OE100" s="16"/>
      <c r="OF100" s="16"/>
      <c r="OG100" s="16"/>
      <c r="OH100" s="16"/>
      <c r="OI100" s="16"/>
      <c r="OJ100" s="16"/>
      <c r="OK100" s="16"/>
      <c r="OL100" s="16"/>
      <c r="OM100" s="16"/>
      <c r="ON100" s="16"/>
      <c r="OO100" s="16"/>
      <c r="OP100" s="16"/>
      <c r="OQ100" s="16"/>
      <c r="OR100" s="16"/>
      <c r="OS100" s="16"/>
      <c r="OT100" s="16"/>
      <c r="OU100" s="16"/>
      <c r="OV100" s="16"/>
      <c r="OW100" s="16"/>
      <c r="OX100" s="16"/>
      <c r="OY100" s="16"/>
      <c r="OZ100" s="16"/>
      <c r="PA100" s="16"/>
      <c r="PB100" s="16"/>
      <c r="PC100" s="16"/>
      <c r="PD100" s="16"/>
      <c r="PE100" s="16"/>
      <c r="PF100" s="16"/>
      <c r="PG100" s="16"/>
      <c r="PH100" s="16"/>
      <c r="PI100" s="16"/>
      <c r="PJ100" s="16"/>
      <c r="PK100" s="16"/>
      <c r="PL100" s="16"/>
      <c r="PM100" s="16"/>
      <c r="PN100" s="16"/>
      <c r="PO100" s="16"/>
      <c r="PP100" s="16"/>
      <c r="PQ100" s="16"/>
      <c r="PR100" s="16"/>
      <c r="PS100" s="16"/>
      <c r="PT100" s="16"/>
      <c r="PU100" s="16"/>
      <c r="PV100" s="16"/>
      <c r="PW100" s="16"/>
      <c r="PX100" s="16"/>
      <c r="PY100" s="16"/>
      <c r="PZ100" s="16"/>
      <c r="QA100" s="16"/>
      <c r="QB100" s="16"/>
      <c r="QC100" s="16"/>
      <c r="QD100" s="16"/>
      <c r="QE100" s="16"/>
      <c r="QF100" s="16"/>
      <c r="QG100" s="16"/>
      <c r="QH100" s="16"/>
      <c r="QI100" s="16"/>
      <c r="QJ100" s="16"/>
      <c r="QK100" s="16"/>
      <c r="QL100" s="16"/>
      <c r="QM100" s="16"/>
      <c r="QN100" s="16"/>
      <c r="QO100" s="16"/>
      <c r="QP100" s="16"/>
      <c r="QQ100" s="16"/>
      <c r="QR100" s="16"/>
      <c r="QS100" s="16"/>
      <c r="QT100" s="16"/>
      <c r="QU100" s="16"/>
      <c r="QV100" s="16"/>
      <c r="QW100" s="16"/>
      <c r="QX100" s="16"/>
      <c r="QY100" s="16"/>
      <c r="QZ100" s="16"/>
      <c r="RA100" s="16"/>
      <c r="RB100" s="16"/>
      <c r="RC100" s="16"/>
      <c r="RD100" s="16"/>
      <c r="RE100" s="16"/>
      <c r="RF100" s="16"/>
      <c r="RG100" s="16"/>
      <c r="RH100" s="16"/>
      <c r="RI100" s="16"/>
      <c r="RJ100" s="16"/>
      <c r="RK100" s="16"/>
      <c r="RL100" s="16"/>
      <c r="RM100" s="16"/>
      <c r="RN100" s="16"/>
      <c r="RO100" s="16"/>
      <c r="RP100" s="16"/>
      <c r="RQ100" s="16"/>
      <c r="RR100" s="16"/>
      <c r="RS100" s="16"/>
      <c r="RT100" s="16"/>
      <c r="RU100" s="16"/>
      <c r="RV100" s="16"/>
      <c r="RW100" s="16"/>
      <c r="RX100" s="16"/>
      <c r="RY100" s="16"/>
      <c r="RZ100" s="16"/>
      <c r="SA100" s="16"/>
      <c r="SB100" s="16"/>
      <c r="SC100" s="16"/>
      <c r="SD100" s="16"/>
      <c r="SE100" s="16"/>
      <c r="SF100" s="16"/>
      <c r="SG100" s="16"/>
      <c r="SH100" s="16"/>
      <c r="SI100" s="16"/>
      <c r="SJ100" s="16"/>
      <c r="SK100" s="16"/>
      <c r="SL100" s="16"/>
      <c r="SM100" s="16"/>
      <c r="SN100" s="16"/>
      <c r="SO100" s="16"/>
      <c r="SP100" s="16"/>
      <c r="SQ100" s="16"/>
      <c r="SR100" s="16"/>
      <c r="SS100" s="16"/>
      <c r="ST100" s="16"/>
      <c r="SU100" s="16"/>
      <c r="SV100" s="16"/>
      <c r="SW100" s="16"/>
      <c r="SX100" s="16"/>
      <c r="SY100" s="16"/>
      <c r="SZ100" s="16"/>
      <c r="TA100" s="16"/>
      <c r="TB100" s="16"/>
      <c r="TC100" s="16"/>
      <c r="TD100" s="16"/>
      <c r="TE100" s="16"/>
      <c r="TF100" s="16"/>
      <c r="TG100" s="16"/>
      <c r="TH100" s="16"/>
      <c r="TI100" s="16"/>
      <c r="TJ100" s="16"/>
      <c r="TK100" s="16"/>
      <c r="TL100" s="16"/>
      <c r="TM100" s="16"/>
      <c r="TN100" s="16"/>
      <c r="TO100" s="16"/>
      <c r="TP100" s="16"/>
      <c r="TQ100" s="16"/>
      <c r="TR100" s="16"/>
      <c r="TS100" s="16"/>
      <c r="TT100" s="16"/>
      <c r="TU100" s="16"/>
      <c r="TV100" s="16"/>
      <c r="TW100" s="16"/>
      <c r="TX100" s="16"/>
      <c r="TY100" s="16"/>
      <c r="TZ100" s="16"/>
      <c r="UA100" s="16"/>
      <c r="UB100" s="16"/>
      <c r="UC100" s="16"/>
      <c r="UD100" s="16"/>
      <c r="UE100" s="16"/>
      <c r="UF100" s="16"/>
      <c r="UG100" s="16"/>
      <c r="UH100" s="16"/>
      <c r="UI100" s="16"/>
      <c r="UJ100" s="16"/>
      <c r="UK100" s="16"/>
      <c r="UL100" s="16"/>
      <c r="UM100" s="16"/>
      <c r="UN100" s="16"/>
      <c r="UO100" s="16"/>
      <c r="UP100" s="16"/>
      <c r="UQ100" s="16"/>
      <c r="UR100" s="16"/>
      <c r="US100" s="16"/>
      <c r="UT100" s="16"/>
      <c r="UU100" s="16"/>
      <c r="UV100" s="16"/>
      <c r="UW100" s="16"/>
      <c r="UX100" s="16"/>
      <c r="UY100" s="16"/>
      <c r="UZ100" s="16"/>
      <c r="VA100" s="16"/>
      <c r="VB100" s="16"/>
      <c r="VC100" s="16"/>
      <c r="VD100" s="16"/>
      <c r="VE100" s="16"/>
      <c r="VF100" s="16"/>
      <c r="VG100" s="16"/>
      <c r="VH100" s="16"/>
      <c r="VI100" s="16"/>
      <c r="VJ100" s="16"/>
      <c r="VK100" s="16"/>
      <c r="VL100" s="16"/>
      <c r="VM100" s="16"/>
      <c r="VN100" s="16"/>
      <c r="VO100" s="16"/>
      <c r="VP100" s="16"/>
      <c r="VQ100" s="16"/>
      <c r="VR100" s="16"/>
      <c r="VS100" s="16"/>
      <c r="VT100" s="16"/>
      <c r="VU100" s="16"/>
      <c r="VV100" s="16"/>
      <c r="VW100" s="16"/>
      <c r="VX100" s="16"/>
      <c r="VY100" s="16"/>
      <c r="VZ100" s="16"/>
      <c r="WA100" s="16"/>
      <c r="WB100" s="16"/>
      <c r="WC100" s="16"/>
      <c r="WD100" s="16"/>
      <c r="WE100" s="16"/>
      <c r="WF100" s="16"/>
      <c r="WG100" s="16"/>
      <c r="WH100" s="16"/>
      <c r="WI100" s="16"/>
      <c r="WJ100" s="16"/>
      <c r="WK100" s="16"/>
      <c r="WL100" s="16"/>
      <c r="WM100" s="16"/>
      <c r="WN100" s="16"/>
      <c r="WO100" s="16"/>
      <c r="WP100" s="16"/>
      <c r="WQ100" s="16"/>
      <c r="WR100" s="16"/>
      <c r="WS100" s="16"/>
      <c r="WT100" s="16"/>
      <c r="WU100" s="16"/>
      <c r="WV100" s="16"/>
      <c r="WW100" s="16"/>
      <c r="WX100" s="16"/>
      <c r="WY100" s="16"/>
      <c r="WZ100" s="16"/>
      <c r="XA100" s="16"/>
      <c r="XB100" s="16"/>
      <c r="XC100" s="16"/>
      <c r="XD100" s="16"/>
      <c r="XE100" s="16"/>
      <c r="XF100" s="16"/>
      <c r="XG100" s="16"/>
      <c r="XH100" s="16"/>
      <c r="XI100" s="16"/>
      <c r="XJ100" s="16"/>
      <c r="XK100" s="16"/>
      <c r="XL100" s="16"/>
      <c r="XM100" s="16"/>
      <c r="XN100" s="16"/>
      <c r="XO100" s="16"/>
      <c r="XP100" s="16"/>
      <c r="XQ100" s="16"/>
      <c r="XR100" s="16"/>
      <c r="XS100" s="16"/>
      <c r="XT100" s="16"/>
      <c r="XU100" s="16"/>
      <c r="XV100" s="16"/>
      <c r="XW100" s="16"/>
      <c r="XX100" s="16"/>
      <c r="XY100" s="16"/>
      <c r="XZ100" s="16"/>
      <c r="YA100" s="16"/>
      <c r="YB100" s="16"/>
      <c r="YC100" s="16"/>
      <c r="YD100" s="16"/>
      <c r="YE100" s="16"/>
      <c r="YF100" s="16"/>
      <c r="YG100" s="16"/>
      <c r="YH100" s="16"/>
      <c r="YI100" s="16"/>
      <c r="YJ100" s="16"/>
      <c r="YK100" s="16"/>
      <c r="YL100" s="16"/>
      <c r="YM100" s="16"/>
      <c r="YN100" s="16"/>
      <c r="YO100" s="16"/>
      <c r="YP100" s="16"/>
      <c r="YQ100" s="16"/>
      <c r="YR100" s="16"/>
      <c r="YS100" s="16"/>
      <c r="YT100" s="16"/>
      <c r="YU100" s="16"/>
      <c r="YV100" s="16"/>
      <c r="YW100" s="16"/>
      <c r="YX100" s="16"/>
      <c r="YY100" s="16"/>
      <c r="YZ100" s="16"/>
      <c r="ZA100" s="16"/>
      <c r="ZB100" s="16"/>
      <c r="ZC100" s="16"/>
      <c r="ZD100" s="16"/>
      <c r="ZE100" s="16"/>
      <c r="ZF100" s="16"/>
      <c r="ZG100" s="16"/>
      <c r="ZH100" s="16"/>
      <c r="ZI100" s="16"/>
      <c r="ZJ100" s="16"/>
      <c r="ZK100" s="16"/>
      <c r="ZL100" s="16"/>
      <c r="ZM100" s="16"/>
      <c r="ZN100" s="16"/>
      <c r="ZO100" s="16"/>
      <c r="ZP100" s="16"/>
      <c r="ZQ100" s="16"/>
      <c r="ZR100" s="16"/>
      <c r="ZS100" s="16"/>
      <c r="ZT100" s="16"/>
      <c r="ZU100" s="16"/>
      <c r="ZV100" s="16"/>
      <c r="ZW100" s="16"/>
      <c r="ZX100" s="16"/>
      <c r="ZY100" s="16"/>
      <c r="ZZ100" s="16"/>
      <c r="AAA100" s="16"/>
      <c r="AAB100" s="16"/>
      <c r="AAC100" s="16"/>
      <c r="AAD100" s="16"/>
      <c r="AAE100" s="16"/>
      <c r="AAF100" s="16"/>
      <c r="AAG100" s="16"/>
      <c r="AAH100" s="16"/>
      <c r="AAI100" s="16"/>
      <c r="AAJ100" s="16"/>
      <c r="AAK100" s="16"/>
      <c r="AAL100" s="16"/>
      <c r="AAM100" s="16"/>
      <c r="AAN100" s="16"/>
      <c r="AAO100" s="16"/>
      <c r="AAP100" s="16"/>
      <c r="AAQ100" s="16"/>
      <c r="AAR100" s="16"/>
      <c r="AAS100" s="16"/>
      <c r="AAT100" s="16"/>
      <c r="AAU100" s="16"/>
      <c r="AAV100" s="16"/>
      <c r="AAW100" s="16"/>
      <c r="AAX100" s="16"/>
      <c r="AAY100" s="16"/>
      <c r="AAZ100" s="16"/>
      <c r="ABA100" s="16"/>
      <c r="ABB100" s="16"/>
      <c r="ABC100" s="16"/>
      <c r="ABD100" s="16"/>
      <c r="ABE100" s="16"/>
      <c r="ABF100" s="16"/>
      <c r="ABG100" s="16"/>
      <c r="ABH100" s="16"/>
      <c r="ABI100" s="16"/>
      <c r="ABJ100" s="16"/>
      <c r="ABK100" s="16"/>
      <c r="ABL100" s="16"/>
      <c r="ABM100" s="16"/>
      <c r="ABN100" s="16"/>
      <c r="ABO100" s="16"/>
      <c r="ABP100" s="16"/>
      <c r="ABQ100" s="16"/>
      <c r="ABR100" s="16"/>
      <c r="ABS100" s="16"/>
      <c r="ABT100" s="16"/>
      <c r="ABU100" s="16"/>
      <c r="ABV100" s="16"/>
      <c r="ABW100" s="16"/>
      <c r="ABX100" s="16"/>
      <c r="ABY100" s="16"/>
      <c r="ABZ100" s="16"/>
      <c r="ACA100" s="16"/>
      <c r="ACB100" s="16"/>
      <c r="ACC100" s="16"/>
      <c r="ACD100" s="16"/>
      <c r="ACE100" s="16"/>
      <c r="ACF100" s="16"/>
      <c r="ACG100" s="16"/>
      <c r="ACH100" s="16"/>
      <c r="ACI100" s="16"/>
      <c r="ACJ100" s="16"/>
      <c r="ACK100" s="16"/>
      <c r="ACL100" s="16"/>
      <c r="ACM100" s="16"/>
      <c r="ACN100" s="16"/>
      <c r="ACO100" s="16"/>
      <c r="ACP100" s="16"/>
      <c r="ACQ100" s="16"/>
      <c r="ACR100" s="16"/>
      <c r="ACS100" s="16"/>
      <c r="ACT100" s="16"/>
      <c r="ACU100" s="16"/>
      <c r="ACV100" s="16"/>
      <c r="ACW100" s="16"/>
      <c r="ACX100" s="16"/>
      <c r="ACY100" s="16"/>
      <c r="ACZ100" s="16"/>
      <c r="ADA100" s="16"/>
      <c r="ADB100" s="16"/>
      <c r="ADC100" s="16"/>
      <c r="ADD100" s="16"/>
      <c r="ADE100" s="16"/>
      <c r="ADF100" s="16"/>
      <c r="ADG100" s="16"/>
      <c r="ADH100" s="16"/>
      <c r="ADI100" s="16"/>
      <c r="ADJ100" s="16"/>
      <c r="ADK100" s="16"/>
      <c r="ADL100" s="16"/>
      <c r="ADM100" s="16"/>
      <c r="ADN100" s="16"/>
      <c r="ADO100" s="16"/>
      <c r="ADP100" s="16"/>
      <c r="ADQ100" s="16"/>
      <c r="ADR100" s="16"/>
      <c r="ADS100" s="16"/>
      <c r="ADT100" s="16"/>
      <c r="ADU100" s="16"/>
      <c r="ADV100" s="16"/>
      <c r="ADW100" s="16"/>
      <c r="ADX100" s="16"/>
      <c r="ADY100" s="16"/>
      <c r="ADZ100" s="16"/>
      <c r="AEA100" s="16"/>
      <c r="AEB100" s="16"/>
      <c r="AEC100" s="16"/>
      <c r="AED100" s="16"/>
      <c r="AEE100" s="16"/>
      <c r="AEF100" s="16"/>
      <c r="AEG100" s="16"/>
      <c r="AEH100" s="16"/>
      <c r="AEI100" s="16"/>
      <c r="AEJ100" s="16"/>
      <c r="AEK100" s="16"/>
      <c r="AEL100" s="16"/>
      <c r="AEM100" s="16"/>
      <c r="AEN100" s="16"/>
      <c r="AEO100" s="16"/>
      <c r="AEP100" s="16"/>
      <c r="AEQ100" s="16"/>
      <c r="AER100" s="16"/>
      <c r="AES100" s="16"/>
      <c r="AET100" s="16"/>
      <c r="AEU100" s="16"/>
      <c r="AEV100" s="16"/>
      <c r="AEW100" s="16"/>
      <c r="AEX100" s="16"/>
      <c r="AEY100" s="16"/>
      <c r="AEZ100" s="16"/>
      <c r="AFA100" s="16"/>
      <c r="AFB100" s="16"/>
      <c r="AFC100" s="16"/>
      <c r="AFD100" s="16"/>
      <c r="AFE100" s="16"/>
      <c r="AFF100" s="16"/>
      <c r="AFG100" s="16"/>
      <c r="AFH100" s="16"/>
      <c r="AFI100" s="16"/>
      <c r="AFJ100" s="16"/>
      <c r="AFK100" s="16"/>
      <c r="AFL100" s="16"/>
      <c r="AFM100" s="16"/>
      <c r="AFN100" s="16"/>
      <c r="AFO100" s="16"/>
      <c r="AFP100" s="16"/>
      <c r="AFQ100" s="16"/>
      <c r="AFR100" s="16"/>
      <c r="AFS100" s="16"/>
      <c r="AFT100" s="16"/>
      <c r="AFU100" s="16"/>
      <c r="AFV100" s="16"/>
      <c r="AFW100" s="16"/>
      <c r="AFX100" s="16"/>
      <c r="AFY100" s="16"/>
      <c r="AFZ100" s="16"/>
      <c r="AGA100" s="16"/>
      <c r="AGB100" s="16"/>
      <c r="AGC100" s="16"/>
      <c r="AGD100" s="16"/>
      <c r="AGE100" s="16"/>
      <c r="AGF100" s="16"/>
      <c r="AGG100" s="16"/>
      <c r="AGH100" s="16"/>
      <c r="AGI100" s="16"/>
      <c r="AGJ100" s="16"/>
      <c r="AGK100" s="16"/>
      <c r="AGL100" s="16"/>
      <c r="AGM100" s="16"/>
      <c r="AGN100" s="16"/>
      <c r="AGO100" s="16"/>
      <c r="AGP100" s="16"/>
      <c r="AGQ100" s="16"/>
      <c r="AGR100" s="16"/>
      <c r="AGS100" s="16"/>
      <c r="AGT100" s="16"/>
      <c r="AGU100" s="16"/>
      <c r="AGV100" s="16"/>
      <c r="AGW100" s="16"/>
      <c r="AGX100" s="16"/>
      <c r="AGY100" s="16"/>
      <c r="AGZ100" s="16"/>
      <c r="AHA100" s="16"/>
      <c r="AHB100" s="16"/>
      <c r="AHC100" s="16"/>
      <c r="AHD100" s="16"/>
      <c r="AHE100" s="16"/>
      <c r="AHF100" s="16"/>
      <c r="AHG100" s="16"/>
      <c r="AHH100" s="16"/>
      <c r="AHI100" s="16"/>
      <c r="AHJ100" s="16"/>
      <c r="AHK100" s="16"/>
      <c r="AHL100" s="16"/>
      <c r="AHM100" s="16"/>
      <c r="AHN100" s="16"/>
      <c r="AHO100" s="16"/>
      <c r="AHP100" s="16"/>
      <c r="AHQ100" s="16"/>
      <c r="AHR100" s="16"/>
      <c r="AHS100" s="16"/>
      <c r="AHT100" s="16"/>
      <c r="AHU100" s="16"/>
      <c r="AHV100" s="16"/>
      <c r="AHW100" s="16"/>
      <c r="AHX100" s="16"/>
      <c r="AHY100" s="16"/>
      <c r="AHZ100" s="16"/>
      <c r="AIA100" s="16"/>
      <c r="AIB100" s="16"/>
      <c r="AIC100" s="16"/>
      <c r="AID100" s="16"/>
      <c r="AIE100" s="16"/>
      <c r="AIF100" s="16"/>
      <c r="AIG100" s="16"/>
      <c r="AIH100" s="16"/>
      <c r="AII100" s="16"/>
      <c r="AIJ100" s="16"/>
      <c r="AIK100" s="16"/>
      <c r="AIL100" s="16"/>
      <c r="AIM100" s="16"/>
      <c r="AIN100" s="16"/>
      <c r="AIO100" s="16"/>
      <c r="AIP100" s="16"/>
      <c r="AIQ100" s="16"/>
      <c r="AIR100" s="16"/>
      <c r="AIS100" s="16"/>
      <c r="AIT100" s="16"/>
      <c r="AIU100" s="16"/>
      <c r="AIV100" s="16"/>
      <c r="AIW100" s="16"/>
      <c r="AIX100" s="16"/>
      <c r="AIY100" s="16"/>
      <c r="AIZ100" s="16"/>
      <c r="AJA100" s="16"/>
      <c r="AJB100" s="16"/>
      <c r="AJC100" s="16"/>
      <c r="AJD100" s="16"/>
      <c r="AJE100" s="16"/>
      <c r="AJF100" s="16"/>
      <c r="AJG100" s="16"/>
      <c r="AJH100" s="16"/>
      <c r="AJI100" s="16"/>
      <c r="AJJ100" s="16"/>
      <c r="AJK100" s="16"/>
      <c r="AJL100" s="16"/>
      <c r="AJM100" s="16"/>
      <c r="AJN100" s="16"/>
      <c r="AJO100" s="16"/>
      <c r="AJP100" s="16"/>
      <c r="AJQ100" s="16"/>
      <c r="AJR100" s="16"/>
      <c r="AJS100" s="16"/>
      <c r="AJT100" s="16"/>
      <c r="AJU100" s="16"/>
      <c r="AJV100" s="16"/>
      <c r="AJW100" s="16"/>
      <c r="AJX100" s="16"/>
      <c r="AJY100" s="16"/>
      <c r="AJZ100" s="16"/>
      <c r="AKA100" s="16"/>
      <c r="AKB100" s="16"/>
      <c r="AKC100" s="16"/>
      <c r="AKD100" s="16"/>
      <c r="AKE100" s="16"/>
      <c r="AKF100" s="16"/>
      <c r="AKG100" s="16"/>
      <c r="AKH100" s="16"/>
      <c r="AKI100" s="16"/>
      <c r="AKJ100" s="16"/>
      <c r="AKK100" s="16"/>
      <c r="AKL100" s="16"/>
      <c r="AKM100" s="16"/>
      <c r="AKN100" s="16"/>
      <c r="AKO100" s="16"/>
      <c r="AKP100" s="16"/>
      <c r="AKQ100" s="16"/>
      <c r="AKR100" s="16"/>
      <c r="AKS100" s="16"/>
      <c r="AKT100" s="16"/>
      <c r="AKU100" s="16"/>
      <c r="AKV100" s="16"/>
      <c r="AKW100" s="16"/>
      <c r="AKX100" s="16"/>
      <c r="AKY100" s="16"/>
      <c r="AKZ100" s="16"/>
      <c r="ALA100" s="16"/>
      <c r="ALB100" s="16"/>
      <c r="ALC100" s="16"/>
      <c r="ALD100" s="16"/>
      <c r="ALE100" s="16"/>
      <c r="ALF100" s="16"/>
      <c r="ALG100" s="16"/>
      <c r="ALH100" s="16"/>
      <c r="ALI100" s="16"/>
      <c r="ALJ100" s="16"/>
      <c r="ALK100" s="16"/>
      <c r="ALL100" s="16"/>
    </row>
    <row r="101" spans="1:1000" customFormat="1" ht="12.75" x14ac:dyDescent="0.2">
      <c r="A101" s="41" t="str">
        <f ca="1">IF(_xll.TM1RPTELLEV($H$95,$H101)=0,"Root",IF(OR(_xll.ELLEV($B$10,$H101)=0,_xll.TM1RPTELLEV($H$95,$H101)+1&gt;=VALUE($L$29)),"Base","Default"))</f>
        <v>Default</v>
      </c>
      <c r="B101" s="16"/>
      <c r="C101" s="16" t="str">
        <f ca="1">_xll.DBRW($G$16,$H101,C$38)</f>
        <v>1</v>
      </c>
      <c r="D101" s="16">
        <f ca="1">_xll.DBRW($D$16,E$7,$H$33,$E$9,$H101,$D$11,$H$34,$D$38)</f>
        <v>-851456</v>
      </c>
      <c r="E101" s="25">
        <f ca="1">_xll.DBRW($E$16,E$7,$H$33,$E$9,$H101,$D$11,E$38,E$12,E$13)</f>
        <v>-167347.79880689658</v>
      </c>
      <c r="F101" s="22"/>
      <c r="G101" s="44" t="str">
        <f ca="1">_xll.DBRW($G$16,$H101,G$13)&amp;IF(_xll.ELLEV($B$10,$H101)&lt;&gt;0,"",IF($D101&lt;&gt;0,"Annual",IF($E101&lt;&gt;0,"LID","")))</f>
        <v/>
      </c>
      <c r="H101" s="114" t="s">
        <v>187</v>
      </c>
      <c r="I101" s="46">
        <f ca="1">_xll.DBRW($B$18,I$7,$H$33,$D$9,$H101,$D$11,I$12,I$13)</f>
        <v>33882448.274430826</v>
      </c>
      <c r="J101" s="46">
        <f ca="1">_xll.DBRW($B$18,J$7,$H$33,$D$9,$H101,$D$11,J$12,J$13)</f>
        <v>33706834.388817057</v>
      </c>
      <c r="K101" s="46">
        <f ca="1">_xll.DBRW($B$18,K$7,$H$33,$D$9,$H101,$D$11,K$12,K$13)</f>
        <v>34086563.540494062</v>
      </c>
      <c r="L101" s="46">
        <f ca="1">_xll.DBRW($B$18,L$7,$H$33,$D$9,$H101,$D$11,L$12,L$13)</f>
        <v>35681521.285270944</v>
      </c>
      <c r="M101" s="46">
        <f ca="1">_xll.DBRW($B$18,M$7,$H$33,$D$9,$H101,$D$11,M$12,M$13)</f>
        <v>34653346.758529976</v>
      </c>
      <c r="N101" s="46">
        <f ca="1">_xll.DBRW($B$18,N$7,$H$33,$D$9,$H101,$D$11,N$12,N$13)</f>
        <v>36599689.857312255</v>
      </c>
      <c r="O101" s="46">
        <f ca="1">_xll.DBRW($B$18,O$7,$H$33,$D$9,$H101,$D$11,O$12,O$13)</f>
        <v>36141622.427237347</v>
      </c>
      <c r="P101" s="46">
        <f ca="1">_xll.DBRW($B$18,P$7,$H$33,$D$9,$H101,$D$11,P$12,P$13)</f>
        <v>35218902.769417591</v>
      </c>
      <c r="Q101" s="46">
        <f ca="1">_xll.DBRW($B$18,Q$7,$H$33,$D$9,$H101,$D$11,Q$12,Q$13)</f>
        <v>36077956.20770286</v>
      </c>
      <c r="R101" s="46">
        <f ca="1">_xll.DBRW($B$18,R$7,$H$33,$D$9,$H101,$D$11,R$12,R$13)</f>
        <v>35498859.940775447</v>
      </c>
      <c r="S101" s="46">
        <f ca="1">_xll.DBRW($B$18,S$7,$H$33,$D$9,$H101,$D$11,S$12,S$13)</f>
        <v>34142277.570074037</v>
      </c>
      <c r="T101" s="46">
        <f ca="1">_xll.DBRW($B$18,T$7,$H$33,$D$9,$H101,$D$11,T$12,T$13)</f>
        <v>36017247.859239385</v>
      </c>
      <c r="U101" s="46">
        <f ca="1">_xll.DBRW($B$18,U$7,$H$33,$D$9,$H101,$D$11,U$12,U$13)</f>
        <v>36643194.737137802</v>
      </c>
      <c r="V101" s="16"/>
      <c r="W101" s="46" t="str">
        <f ca="1">_xll.DBRW($B$18,W$7,$H$33,$D$9,$H101,$D$11,W$12,W$13)</f>
        <v>*KEY_ERR</v>
      </c>
      <c r="X101" s="99" t="e">
        <f ca="1">IF(W101=0,"",(#REF!/W101-1)*$C101)</f>
        <v>#REF!</v>
      </c>
      <c r="Y101" s="16"/>
      <c r="Z101" s="46" t="str">
        <f ca="1">_xll.DBRW($B$18,Z$7,$H$33,$D$9,$H101,$D$11,Z$12,Z$13)</f>
        <v>*KEY_ERR</v>
      </c>
      <c r="AA101" s="99" t="e">
        <f ca="1">IF(Z101=0,"",(#REF!/Z101-1)*$C101)</f>
        <v>#REF!</v>
      </c>
      <c r="AB101" s="16"/>
      <c r="AC101" s="109" t="str">
        <f ca="1">_xll.DBRW($B$18,AC$7,$H$33,$D$9,$H101,$D$11,AC$12,AC$13)</f>
        <v>*KEY_ERR</v>
      </c>
      <c r="AD101" s="109" t="str">
        <f ca="1">_xll.DBRW($B$18,AD$7,$H$33,$D$9,$H101,$D$11,AD$12,AD$13)</f>
        <v>*KEY_ERR</v>
      </c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  <c r="DH101" s="16"/>
      <c r="DI101" s="16"/>
      <c r="DJ101" s="16"/>
      <c r="DK101" s="16"/>
      <c r="DL101" s="16"/>
      <c r="DM101" s="16"/>
      <c r="DN101" s="16"/>
      <c r="DO101" s="16"/>
      <c r="DP101" s="16"/>
      <c r="DQ101" s="16"/>
      <c r="DR101" s="16"/>
      <c r="DS101" s="16"/>
      <c r="DT101" s="16"/>
      <c r="DU101" s="16"/>
      <c r="DV101" s="16"/>
      <c r="DW101" s="16"/>
      <c r="DX101" s="16"/>
      <c r="DY101" s="16"/>
      <c r="DZ101" s="16"/>
      <c r="EA101" s="16"/>
      <c r="EB101" s="16"/>
      <c r="EC101" s="16"/>
      <c r="ED101" s="16"/>
      <c r="EE101" s="16"/>
      <c r="EF101" s="16"/>
      <c r="EG101" s="16"/>
      <c r="EH101" s="16"/>
      <c r="EI101" s="16"/>
      <c r="EJ101" s="16"/>
      <c r="EK101" s="16"/>
      <c r="EL101" s="16"/>
      <c r="EM101" s="16"/>
      <c r="EN101" s="16"/>
      <c r="EO101" s="16"/>
      <c r="EP101" s="16"/>
      <c r="EQ101" s="16"/>
      <c r="ER101" s="16"/>
      <c r="ES101" s="16"/>
      <c r="ET101" s="16"/>
      <c r="EU101" s="16"/>
      <c r="EV101" s="16"/>
      <c r="EW101" s="16"/>
      <c r="EX101" s="16"/>
      <c r="EY101" s="16"/>
      <c r="EZ101" s="16"/>
      <c r="FA101" s="16"/>
      <c r="FB101" s="16"/>
      <c r="FC101" s="16"/>
      <c r="FD101" s="16"/>
      <c r="FE101" s="16"/>
      <c r="FF101" s="16"/>
      <c r="FG101" s="16"/>
      <c r="FH101" s="16"/>
      <c r="FI101" s="16"/>
      <c r="FJ101" s="16"/>
      <c r="FK101" s="16"/>
      <c r="FL101" s="16"/>
      <c r="FM101" s="16"/>
      <c r="FN101" s="16"/>
      <c r="FO101" s="16"/>
      <c r="FP101" s="16"/>
      <c r="FQ101" s="16"/>
      <c r="FR101" s="16"/>
      <c r="FS101" s="16"/>
      <c r="FT101" s="16"/>
      <c r="FU101" s="16"/>
      <c r="FV101" s="16"/>
      <c r="FW101" s="16"/>
      <c r="FX101" s="16"/>
      <c r="FY101" s="16"/>
      <c r="FZ101" s="16"/>
      <c r="GA101" s="16"/>
      <c r="GB101" s="16"/>
      <c r="GC101" s="16"/>
      <c r="GD101" s="16"/>
      <c r="GE101" s="16"/>
      <c r="GF101" s="16"/>
      <c r="GG101" s="16"/>
      <c r="GH101" s="16"/>
      <c r="GI101" s="16"/>
      <c r="GJ101" s="16"/>
      <c r="GK101" s="16"/>
      <c r="GL101" s="16"/>
      <c r="GM101" s="16"/>
      <c r="GN101" s="16"/>
      <c r="GO101" s="16"/>
      <c r="GP101" s="16"/>
      <c r="GQ101" s="16"/>
      <c r="GR101" s="16"/>
      <c r="GS101" s="16"/>
      <c r="GT101" s="16"/>
      <c r="GU101" s="16"/>
      <c r="GV101" s="16"/>
      <c r="GW101" s="16"/>
      <c r="GX101" s="16"/>
      <c r="GY101" s="16"/>
      <c r="GZ101" s="16"/>
      <c r="HA101" s="16"/>
      <c r="HB101" s="16"/>
      <c r="HC101" s="16"/>
      <c r="HD101" s="16"/>
      <c r="HE101" s="16"/>
      <c r="HF101" s="16"/>
      <c r="HG101" s="16"/>
      <c r="HH101" s="16"/>
      <c r="HI101" s="16"/>
      <c r="HJ101" s="16"/>
      <c r="HK101" s="16"/>
      <c r="HL101" s="16"/>
      <c r="HM101" s="16"/>
      <c r="HN101" s="16"/>
      <c r="HO101" s="16"/>
      <c r="HP101" s="16"/>
      <c r="HQ101" s="16"/>
      <c r="HR101" s="16"/>
      <c r="HS101" s="16"/>
      <c r="HT101" s="16"/>
      <c r="HU101" s="16"/>
      <c r="HV101" s="16"/>
      <c r="HW101" s="16"/>
      <c r="HX101" s="16"/>
      <c r="HY101" s="16"/>
      <c r="HZ101" s="16"/>
      <c r="IA101" s="16"/>
      <c r="IB101" s="16"/>
      <c r="IC101" s="16"/>
      <c r="ID101" s="16"/>
      <c r="IE101" s="16"/>
      <c r="IF101" s="16"/>
      <c r="IG101" s="16"/>
      <c r="IH101" s="16"/>
      <c r="II101" s="16"/>
      <c r="IJ101" s="16"/>
      <c r="IK101" s="16"/>
      <c r="IL101" s="16"/>
      <c r="IM101" s="16"/>
      <c r="IN101" s="16"/>
      <c r="IO101" s="16"/>
      <c r="IP101" s="16"/>
      <c r="IQ101" s="16"/>
      <c r="IR101" s="16"/>
      <c r="IS101" s="16"/>
      <c r="IT101" s="16"/>
      <c r="IU101" s="16"/>
      <c r="IV101" s="16"/>
      <c r="IW101" s="16"/>
      <c r="IX101" s="16"/>
      <c r="IY101" s="16"/>
      <c r="IZ101" s="16"/>
      <c r="JA101" s="16"/>
      <c r="JB101" s="16"/>
      <c r="JC101" s="16"/>
      <c r="JD101" s="16"/>
      <c r="JE101" s="16"/>
      <c r="JF101" s="16"/>
      <c r="JG101" s="16"/>
      <c r="JH101" s="16"/>
      <c r="JI101" s="16"/>
      <c r="JJ101" s="16"/>
      <c r="JK101" s="16"/>
      <c r="JL101" s="16"/>
      <c r="JM101" s="16"/>
      <c r="JN101" s="16"/>
      <c r="JO101" s="16"/>
      <c r="JP101" s="16"/>
      <c r="JQ101" s="16"/>
      <c r="JR101" s="16"/>
      <c r="JS101" s="16"/>
      <c r="JT101" s="16"/>
      <c r="JU101" s="16"/>
      <c r="JV101" s="16"/>
      <c r="JW101" s="16"/>
      <c r="JX101" s="16"/>
      <c r="JY101" s="16"/>
      <c r="JZ101" s="16"/>
      <c r="KA101" s="16"/>
      <c r="KB101" s="16"/>
      <c r="KC101" s="16"/>
      <c r="KD101" s="16"/>
      <c r="KE101" s="16"/>
      <c r="KF101" s="16"/>
      <c r="KG101" s="16"/>
      <c r="KH101" s="16"/>
      <c r="KI101" s="16"/>
      <c r="KJ101" s="16"/>
      <c r="KK101" s="16"/>
      <c r="KL101" s="16"/>
      <c r="KM101" s="16"/>
      <c r="KN101" s="16"/>
      <c r="KO101" s="16"/>
      <c r="KP101" s="16"/>
      <c r="KQ101" s="16"/>
      <c r="KR101" s="16"/>
      <c r="KS101" s="16"/>
      <c r="KT101" s="16"/>
      <c r="KU101" s="16"/>
      <c r="KV101" s="16"/>
      <c r="KW101" s="16"/>
      <c r="KX101" s="16"/>
      <c r="KY101" s="16"/>
      <c r="KZ101" s="16"/>
      <c r="LA101" s="16"/>
      <c r="LB101" s="16"/>
      <c r="LC101" s="16"/>
      <c r="LD101" s="16"/>
      <c r="LE101" s="16"/>
      <c r="LF101" s="16"/>
      <c r="LG101" s="16"/>
      <c r="LH101" s="16"/>
      <c r="LI101" s="16"/>
      <c r="LJ101" s="16"/>
      <c r="LK101" s="16"/>
      <c r="LL101" s="16"/>
      <c r="LM101" s="16"/>
      <c r="LN101" s="16"/>
      <c r="LO101" s="16"/>
      <c r="LP101" s="16"/>
      <c r="LQ101" s="16"/>
      <c r="LR101" s="16"/>
      <c r="LS101" s="16"/>
      <c r="LT101" s="16"/>
      <c r="LU101" s="16"/>
      <c r="LV101" s="16"/>
      <c r="LW101" s="16"/>
      <c r="LX101" s="16"/>
      <c r="LY101" s="16"/>
      <c r="LZ101" s="16"/>
      <c r="MA101" s="16"/>
      <c r="MB101" s="16"/>
      <c r="MC101" s="16"/>
      <c r="MD101" s="16"/>
      <c r="ME101" s="16"/>
      <c r="MF101" s="16"/>
      <c r="MG101" s="16"/>
      <c r="MH101" s="16"/>
      <c r="MI101" s="16"/>
      <c r="MJ101" s="16"/>
      <c r="MK101" s="16"/>
      <c r="ML101" s="16"/>
      <c r="MM101" s="16"/>
      <c r="MN101" s="16"/>
      <c r="MO101" s="16"/>
      <c r="MP101" s="16"/>
      <c r="MQ101" s="16"/>
      <c r="MR101" s="16"/>
      <c r="MS101" s="16"/>
      <c r="MT101" s="16"/>
      <c r="MU101" s="16"/>
      <c r="MV101" s="16"/>
      <c r="MW101" s="16"/>
      <c r="MX101" s="16"/>
      <c r="MY101" s="16"/>
      <c r="MZ101" s="16"/>
      <c r="NA101" s="16"/>
      <c r="NB101" s="16"/>
      <c r="NC101" s="16"/>
      <c r="ND101" s="16"/>
      <c r="NE101" s="16"/>
      <c r="NF101" s="16"/>
      <c r="NG101" s="16"/>
      <c r="NH101" s="16"/>
      <c r="NI101" s="16"/>
      <c r="NJ101" s="16"/>
      <c r="NK101" s="16"/>
      <c r="NL101" s="16"/>
      <c r="NM101" s="16"/>
      <c r="NN101" s="16"/>
      <c r="NO101" s="16"/>
      <c r="NP101" s="16"/>
      <c r="NQ101" s="16"/>
      <c r="NR101" s="16"/>
      <c r="NS101" s="16"/>
      <c r="NT101" s="16"/>
      <c r="NU101" s="16"/>
      <c r="NV101" s="16"/>
      <c r="NW101" s="16"/>
      <c r="NX101" s="16"/>
      <c r="NY101" s="16"/>
      <c r="NZ101" s="16"/>
      <c r="OA101" s="16"/>
      <c r="OB101" s="16"/>
      <c r="OC101" s="16"/>
      <c r="OD101" s="16"/>
      <c r="OE101" s="16"/>
      <c r="OF101" s="16"/>
      <c r="OG101" s="16"/>
      <c r="OH101" s="16"/>
      <c r="OI101" s="16"/>
      <c r="OJ101" s="16"/>
      <c r="OK101" s="16"/>
      <c r="OL101" s="16"/>
      <c r="OM101" s="16"/>
      <c r="ON101" s="16"/>
      <c r="OO101" s="16"/>
      <c r="OP101" s="16"/>
      <c r="OQ101" s="16"/>
      <c r="OR101" s="16"/>
      <c r="OS101" s="16"/>
      <c r="OT101" s="16"/>
      <c r="OU101" s="16"/>
      <c r="OV101" s="16"/>
      <c r="OW101" s="16"/>
      <c r="OX101" s="16"/>
      <c r="OY101" s="16"/>
      <c r="OZ101" s="16"/>
      <c r="PA101" s="16"/>
      <c r="PB101" s="16"/>
      <c r="PC101" s="16"/>
      <c r="PD101" s="16"/>
      <c r="PE101" s="16"/>
      <c r="PF101" s="16"/>
      <c r="PG101" s="16"/>
      <c r="PH101" s="16"/>
      <c r="PI101" s="16"/>
      <c r="PJ101" s="16"/>
      <c r="PK101" s="16"/>
      <c r="PL101" s="16"/>
      <c r="PM101" s="16"/>
      <c r="PN101" s="16"/>
      <c r="PO101" s="16"/>
      <c r="PP101" s="16"/>
      <c r="PQ101" s="16"/>
      <c r="PR101" s="16"/>
      <c r="PS101" s="16"/>
      <c r="PT101" s="16"/>
      <c r="PU101" s="16"/>
      <c r="PV101" s="16"/>
      <c r="PW101" s="16"/>
      <c r="PX101" s="16"/>
      <c r="PY101" s="16"/>
      <c r="PZ101" s="16"/>
      <c r="QA101" s="16"/>
      <c r="QB101" s="16"/>
      <c r="QC101" s="16"/>
      <c r="QD101" s="16"/>
      <c r="QE101" s="16"/>
      <c r="QF101" s="16"/>
      <c r="QG101" s="16"/>
      <c r="QH101" s="16"/>
      <c r="QI101" s="16"/>
      <c r="QJ101" s="16"/>
      <c r="QK101" s="16"/>
      <c r="QL101" s="16"/>
      <c r="QM101" s="16"/>
      <c r="QN101" s="16"/>
      <c r="QO101" s="16"/>
      <c r="QP101" s="16"/>
      <c r="QQ101" s="16"/>
      <c r="QR101" s="16"/>
      <c r="QS101" s="16"/>
      <c r="QT101" s="16"/>
      <c r="QU101" s="16"/>
      <c r="QV101" s="16"/>
      <c r="QW101" s="16"/>
      <c r="QX101" s="16"/>
      <c r="QY101" s="16"/>
      <c r="QZ101" s="16"/>
      <c r="RA101" s="16"/>
      <c r="RB101" s="16"/>
      <c r="RC101" s="16"/>
      <c r="RD101" s="16"/>
      <c r="RE101" s="16"/>
      <c r="RF101" s="16"/>
      <c r="RG101" s="16"/>
      <c r="RH101" s="16"/>
      <c r="RI101" s="16"/>
      <c r="RJ101" s="16"/>
      <c r="RK101" s="16"/>
      <c r="RL101" s="16"/>
      <c r="RM101" s="16"/>
      <c r="RN101" s="16"/>
      <c r="RO101" s="16"/>
      <c r="RP101" s="16"/>
      <c r="RQ101" s="16"/>
      <c r="RR101" s="16"/>
      <c r="RS101" s="16"/>
      <c r="RT101" s="16"/>
      <c r="RU101" s="16"/>
      <c r="RV101" s="16"/>
      <c r="RW101" s="16"/>
      <c r="RX101" s="16"/>
      <c r="RY101" s="16"/>
      <c r="RZ101" s="16"/>
      <c r="SA101" s="16"/>
      <c r="SB101" s="16"/>
      <c r="SC101" s="16"/>
      <c r="SD101" s="16"/>
      <c r="SE101" s="16"/>
      <c r="SF101" s="16"/>
      <c r="SG101" s="16"/>
      <c r="SH101" s="16"/>
      <c r="SI101" s="16"/>
      <c r="SJ101" s="16"/>
      <c r="SK101" s="16"/>
      <c r="SL101" s="16"/>
      <c r="SM101" s="16"/>
      <c r="SN101" s="16"/>
      <c r="SO101" s="16"/>
      <c r="SP101" s="16"/>
      <c r="SQ101" s="16"/>
      <c r="SR101" s="16"/>
      <c r="SS101" s="16"/>
      <c r="ST101" s="16"/>
      <c r="SU101" s="16"/>
      <c r="SV101" s="16"/>
      <c r="SW101" s="16"/>
      <c r="SX101" s="16"/>
      <c r="SY101" s="16"/>
      <c r="SZ101" s="16"/>
      <c r="TA101" s="16"/>
      <c r="TB101" s="16"/>
      <c r="TC101" s="16"/>
      <c r="TD101" s="16"/>
      <c r="TE101" s="16"/>
      <c r="TF101" s="16"/>
      <c r="TG101" s="16"/>
      <c r="TH101" s="16"/>
      <c r="TI101" s="16"/>
      <c r="TJ101" s="16"/>
      <c r="TK101" s="16"/>
      <c r="TL101" s="16"/>
      <c r="TM101" s="16"/>
      <c r="TN101" s="16"/>
      <c r="TO101" s="16"/>
      <c r="TP101" s="16"/>
      <c r="TQ101" s="16"/>
      <c r="TR101" s="16"/>
      <c r="TS101" s="16"/>
      <c r="TT101" s="16"/>
      <c r="TU101" s="16"/>
      <c r="TV101" s="16"/>
      <c r="TW101" s="16"/>
      <c r="TX101" s="16"/>
      <c r="TY101" s="16"/>
      <c r="TZ101" s="16"/>
      <c r="UA101" s="16"/>
      <c r="UB101" s="16"/>
      <c r="UC101" s="16"/>
      <c r="UD101" s="16"/>
      <c r="UE101" s="16"/>
      <c r="UF101" s="16"/>
      <c r="UG101" s="16"/>
      <c r="UH101" s="16"/>
      <c r="UI101" s="16"/>
      <c r="UJ101" s="16"/>
      <c r="UK101" s="16"/>
      <c r="UL101" s="16"/>
      <c r="UM101" s="16"/>
      <c r="UN101" s="16"/>
      <c r="UO101" s="16"/>
      <c r="UP101" s="16"/>
      <c r="UQ101" s="16"/>
      <c r="UR101" s="16"/>
      <c r="US101" s="16"/>
      <c r="UT101" s="16"/>
      <c r="UU101" s="16"/>
      <c r="UV101" s="16"/>
      <c r="UW101" s="16"/>
      <c r="UX101" s="16"/>
      <c r="UY101" s="16"/>
      <c r="UZ101" s="16"/>
      <c r="VA101" s="16"/>
      <c r="VB101" s="16"/>
      <c r="VC101" s="16"/>
      <c r="VD101" s="16"/>
      <c r="VE101" s="16"/>
      <c r="VF101" s="16"/>
      <c r="VG101" s="16"/>
      <c r="VH101" s="16"/>
      <c r="VI101" s="16"/>
      <c r="VJ101" s="16"/>
      <c r="VK101" s="16"/>
      <c r="VL101" s="16"/>
      <c r="VM101" s="16"/>
      <c r="VN101" s="16"/>
      <c r="VO101" s="16"/>
      <c r="VP101" s="16"/>
      <c r="VQ101" s="16"/>
      <c r="VR101" s="16"/>
      <c r="VS101" s="16"/>
      <c r="VT101" s="16"/>
      <c r="VU101" s="16"/>
      <c r="VV101" s="16"/>
      <c r="VW101" s="16"/>
      <c r="VX101" s="16"/>
      <c r="VY101" s="16"/>
      <c r="VZ101" s="16"/>
      <c r="WA101" s="16"/>
      <c r="WB101" s="16"/>
      <c r="WC101" s="16"/>
      <c r="WD101" s="16"/>
      <c r="WE101" s="16"/>
      <c r="WF101" s="16"/>
      <c r="WG101" s="16"/>
      <c r="WH101" s="16"/>
      <c r="WI101" s="16"/>
      <c r="WJ101" s="16"/>
      <c r="WK101" s="16"/>
      <c r="WL101" s="16"/>
      <c r="WM101" s="16"/>
      <c r="WN101" s="16"/>
      <c r="WO101" s="16"/>
      <c r="WP101" s="16"/>
      <c r="WQ101" s="16"/>
      <c r="WR101" s="16"/>
      <c r="WS101" s="16"/>
      <c r="WT101" s="16"/>
      <c r="WU101" s="16"/>
      <c r="WV101" s="16"/>
      <c r="WW101" s="16"/>
      <c r="WX101" s="16"/>
      <c r="WY101" s="16"/>
      <c r="WZ101" s="16"/>
      <c r="XA101" s="16"/>
      <c r="XB101" s="16"/>
      <c r="XC101" s="16"/>
      <c r="XD101" s="16"/>
      <c r="XE101" s="16"/>
      <c r="XF101" s="16"/>
      <c r="XG101" s="16"/>
      <c r="XH101" s="16"/>
      <c r="XI101" s="16"/>
      <c r="XJ101" s="16"/>
      <c r="XK101" s="16"/>
      <c r="XL101" s="16"/>
      <c r="XM101" s="16"/>
      <c r="XN101" s="16"/>
      <c r="XO101" s="16"/>
      <c r="XP101" s="16"/>
      <c r="XQ101" s="16"/>
      <c r="XR101" s="16"/>
      <c r="XS101" s="16"/>
      <c r="XT101" s="16"/>
      <c r="XU101" s="16"/>
      <c r="XV101" s="16"/>
      <c r="XW101" s="16"/>
      <c r="XX101" s="16"/>
      <c r="XY101" s="16"/>
      <c r="XZ101" s="16"/>
      <c r="YA101" s="16"/>
      <c r="YB101" s="16"/>
      <c r="YC101" s="16"/>
      <c r="YD101" s="16"/>
      <c r="YE101" s="16"/>
      <c r="YF101" s="16"/>
      <c r="YG101" s="16"/>
      <c r="YH101" s="16"/>
      <c r="YI101" s="16"/>
      <c r="YJ101" s="16"/>
      <c r="YK101" s="16"/>
      <c r="YL101" s="16"/>
      <c r="YM101" s="16"/>
      <c r="YN101" s="16"/>
      <c r="YO101" s="16"/>
      <c r="YP101" s="16"/>
      <c r="YQ101" s="16"/>
      <c r="YR101" s="16"/>
      <c r="YS101" s="16"/>
      <c r="YT101" s="16"/>
      <c r="YU101" s="16"/>
      <c r="YV101" s="16"/>
      <c r="YW101" s="16"/>
      <c r="YX101" s="16"/>
      <c r="YY101" s="16"/>
      <c r="YZ101" s="16"/>
      <c r="ZA101" s="16"/>
      <c r="ZB101" s="16"/>
      <c r="ZC101" s="16"/>
      <c r="ZD101" s="16"/>
      <c r="ZE101" s="16"/>
      <c r="ZF101" s="16"/>
      <c r="ZG101" s="16"/>
      <c r="ZH101" s="16"/>
      <c r="ZI101" s="16"/>
      <c r="ZJ101" s="16"/>
      <c r="ZK101" s="16"/>
      <c r="ZL101" s="16"/>
      <c r="ZM101" s="16"/>
      <c r="ZN101" s="16"/>
      <c r="ZO101" s="16"/>
      <c r="ZP101" s="16"/>
      <c r="ZQ101" s="16"/>
      <c r="ZR101" s="16"/>
      <c r="ZS101" s="16"/>
      <c r="ZT101" s="16"/>
      <c r="ZU101" s="16"/>
      <c r="ZV101" s="16"/>
      <c r="ZW101" s="16"/>
      <c r="ZX101" s="16"/>
      <c r="ZY101" s="16"/>
      <c r="ZZ101" s="16"/>
      <c r="AAA101" s="16"/>
      <c r="AAB101" s="16"/>
      <c r="AAC101" s="16"/>
      <c r="AAD101" s="16"/>
      <c r="AAE101" s="16"/>
      <c r="AAF101" s="16"/>
      <c r="AAG101" s="16"/>
      <c r="AAH101" s="16"/>
      <c r="AAI101" s="16"/>
      <c r="AAJ101" s="16"/>
      <c r="AAK101" s="16"/>
      <c r="AAL101" s="16"/>
      <c r="AAM101" s="16"/>
      <c r="AAN101" s="16"/>
      <c r="AAO101" s="16"/>
      <c r="AAP101" s="16"/>
      <c r="AAQ101" s="16"/>
      <c r="AAR101" s="16"/>
      <c r="AAS101" s="16"/>
      <c r="AAT101" s="16"/>
      <c r="AAU101" s="16"/>
      <c r="AAV101" s="16"/>
      <c r="AAW101" s="16"/>
      <c r="AAX101" s="16"/>
      <c r="AAY101" s="16"/>
      <c r="AAZ101" s="16"/>
      <c r="ABA101" s="16"/>
      <c r="ABB101" s="16"/>
      <c r="ABC101" s="16"/>
      <c r="ABD101" s="16"/>
      <c r="ABE101" s="16"/>
      <c r="ABF101" s="16"/>
      <c r="ABG101" s="16"/>
      <c r="ABH101" s="16"/>
      <c r="ABI101" s="16"/>
      <c r="ABJ101" s="16"/>
      <c r="ABK101" s="16"/>
      <c r="ABL101" s="16"/>
      <c r="ABM101" s="16"/>
      <c r="ABN101" s="16"/>
      <c r="ABO101" s="16"/>
      <c r="ABP101" s="16"/>
      <c r="ABQ101" s="16"/>
      <c r="ABR101" s="16"/>
      <c r="ABS101" s="16"/>
      <c r="ABT101" s="16"/>
      <c r="ABU101" s="16"/>
      <c r="ABV101" s="16"/>
      <c r="ABW101" s="16"/>
      <c r="ABX101" s="16"/>
      <c r="ABY101" s="16"/>
      <c r="ABZ101" s="16"/>
      <c r="ACA101" s="16"/>
      <c r="ACB101" s="16"/>
      <c r="ACC101" s="16"/>
      <c r="ACD101" s="16"/>
      <c r="ACE101" s="16"/>
      <c r="ACF101" s="16"/>
      <c r="ACG101" s="16"/>
      <c r="ACH101" s="16"/>
      <c r="ACI101" s="16"/>
      <c r="ACJ101" s="16"/>
      <c r="ACK101" s="16"/>
      <c r="ACL101" s="16"/>
      <c r="ACM101" s="16"/>
      <c r="ACN101" s="16"/>
      <c r="ACO101" s="16"/>
      <c r="ACP101" s="16"/>
      <c r="ACQ101" s="16"/>
      <c r="ACR101" s="16"/>
      <c r="ACS101" s="16"/>
      <c r="ACT101" s="16"/>
      <c r="ACU101" s="16"/>
      <c r="ACV101" s="16"/>
      <c r="ACW101" s="16"/>
      <c r="ACX101" s="16"/>
      <c r="ACY101" s="16"/>
      <c r="ACZ101" s="16"/>
      <c r="ADA101" s="16"/>
      <c r="ADB101" s="16"/>
      <c r="ADC101" s="16"/>
      <c r="ADD101" s="16"/>
      <c r="ADE101" s="16"/>
      <c r="ADF101" s="16"/>
      <c r="ADG101" s="16"/>
      <c r="ADH101" s="16"/>
      <c r="ADI101" s="16"/>
      <c r="ADJ101" s="16"/>
      <c r="ADK101" s="16"/>
      <c r="ADL101" s="16"/>
      <c r="ADM101" s="16"/>
      <c r="ADN101" s="16"/>
      <c r="ADO101" s="16"/>
      <c r="ADP101" s="16"/>
      <c r="ADQ101" s="16"/>
      <c r="ADR101" s="16"/>
      <c r="ADS101" s="16"/>
      <c r="ADT101" s="16"/>
      <c r="ADU101" s="16"/>
      <c r="ADV101" s="16"/>
      <c r="ADW101" s="16"/>
      <c r="ADX101" s="16"/>
      <c r="ADY101" s="16"/>
      <c r="ADZ101" s="16"/>
      <c r="AEA101" s="16"/>
      <c r="AEB101" s="16"/>
      <c r="AEC101" s="16"/>
      <c r="AED101" s="16"/>
      <c r="AEE101" s="16"/>
      <c r="AEF101" s="16"/>
      <c r="AEG101" s="16"/>
      <c r="AEH101" s="16"/>
      <c r="AEI101" s="16"/>
      <c r="AEJ101" s="16"/>
      <c r="AEK101" s="16"/>
      <c r="AEL101" s="16"/>
      <c r="AEM101" s="16"/>
      <c r="AEN101" s="16"/>
      <c r="AEO101" s="16"/>
      <c r="AEP101" s="16"/>
      <c r="AEQ101" s="16"/>
      <c r="AER101" s="16"/>
      <c r="AES101" s="16"/>
      <c r="AET101" s="16"/>
      <c r="AEU101" s="16"/>
      <c r="AEV101" s="16"/>
      <c r="AEW101" s="16"/>
      <c r="AEX101" s="16"/>
      <c r="AEY101" s="16"/>
      <c r="AEZ101" s="16"/>
      <c r="AFA101" s="16"/>
      <c r="AFB101" s="16"/>
      <c r="AFC101" s="16"/>
      <c r="AFD101" s="16"/>
      <c r="AFE101" s="16"/>
      <c r="AFF101" s="16"/>
      <c r="AFG101" s="16"/>
      <c r="AFH101" s="16"/>
      <c r="AFI101" s="16"/>
      <c r="AFJ101" s="16"/>
      <c r="AFK101" s="16"/>
      <c r="AFL101" s="16"/>
      <c r="AFM101" s="16"/>
      <c r="AFN101" s="16"/>
      <c r="AFO101" s="16"/>
      <c r="AFP101" s="16"/>
      <c r="AFQ101" s="16"/>
      <c r="AFR101" s="16"/>
      <c r="AFS101" s="16"/>
      <c r="AFT101" s="16"/>
      <c r="AFU101" s="16"/>
      <c r="AFV101" s="16"/>
      <c r="AFW101" s="16"/>
      <c r="AFX101" s="16"/>
      <c r="AFY101" s="16"/>
      <c r="AFZ101" s="16"/>
      <c r="AGA101" s="16"/>
      <c r="AGB101" s="16"/>
      <c r="AGC101" s="16"/>
      <c r="AGD101" s="16"/>
      <c r="AGE101" s="16"/>
      <c r="AGF101" s="16"/>
      <c r="AGG101" s="16"/>
      <c r="AGH101" s="16"/>
      <c r="AGI101" s="16"/>
      <c r="AGJ101" s="16"/>
      <c r="AGK101" s="16"/>
      <c r="AGL101" s="16"/>
      <c r="AGM101" s="16"/>
      <c r="AGN101" s="16"/>
      <c r="AGO101" s="16"/>
      <c r="AGP101" s="16"/>
      <c r="AGQ101" s="16"/>
      <c r="AGR101" s="16"/>
      <c r="AGS101" s="16"/>
      <c r="AGT101" s="16"/>
      <c r="AGU101" s="16"/>
      <c r="AGV101" s="16"/>
      <c r="AGW101" s="16"/>
      <c r="AGX101" s="16"/>
      <c r="AGY101" s="16"/>
      <c r="AGZ101" s="16"/>
      <c r="AHA101" s="16"/>
      <c r="AHB101" s="16"/>
      <c r="AHC101" s="16"/>
      <c r="AHD101" s="16"/>
      <c r="AHE101" s="16"/>
      <c r="AHF101" s="16"/>
      <c r="AHG101" s="16"/>
      <c r="AHH101" s="16"/>
      <c r="AHI101" s="16"/>
      <c r="AHJ101" s="16"/>
      <c r="AHK101" s="16"/>
      <c r="AHL101" s="16"/>
      <c r="AHM101" s="16"/>
      <c r="AHN101" s="16"/>
      <c r="AHO101" s="16"/>
      <c r="AHP101" s="16"/>
      <c r="AHQ101" s="16"/>
      <c r="AHR101" s="16"/>
      <c r="AHS101" s="16"/>
      <c r="AHT101" s="16"/>
      <c r="AHU101" s="16"/>
      <c r="AHV101" s="16"/>
      <c r="AHW101" s="16"/>
      <c r="AHX101" s="16"/>
      <c r="AHY101" s="16"/>
      <c r="AHZ101" s="16"/>
      <c r="AIA101" s="16"/>
      <c r="AIB101" s="16"/>
      <c r="AIC101" s="16"/>
      <c r="AID101" s="16"/>
      <c r="AIE101" s="16"/>
      <c r="AIF101" s="16"/>
      <c r="AIG101" s="16"/>
      <c r="AIH101" s="16"/>
      <c r="AII101" s="16"/>
      <c r="AIJ101" s="16"/>
      <c r="AIK101" s="16"/>
      <c r="AIL101" s="16"/>
      <c r="AIM101" s="16"/>
      <c r="AIN101" s="16"/>
      <c r="AIO101" s="16"/>
      <c r="AIP101" s="16"/>
      <c r="AIQ101" s="16"/>
      <c r="AIR101" s="16"/>
      <c r="AIS101" s="16"/>
      <c r="AIT101" s="16"/>
      <c r="AIU101" s="16"/>
      <c r="AIV101" s="16"/>
      <c r="AIW101" s="16"/>
      <c r="AIX101" s="16"/>
      <c r="AIY101" s="16"/>
      <c r="AIZ101" s="16"/>
      <c r="AJA101" s="16"/>
      <c r="AJB101" s="16"/>
      <c r="AJC101" s="16"/>
      <c r="AJD101" s="16"/>
      <c r="AJE101" s="16"/>
      <c r="AJF101" s="16"/>
      <c r="AJG101" s="16"/>
      <c r="AJH101" s="16"/>
      <c r="AJI101" s="16"/>
      <c r="AJJ101" s="16"/>
      <c r="AJK101" s="16"/>
      <c r="AJL101" s="16"/>
      <c r="AJM101" s="16"/>
      <c r="AJN101" s="16"/>
      <c r="AJO101" s="16"/>
      <c r="AJP101" s="16"/>
      <c r="AJQ101" s="16"/>
      <c r="AJR101" s="16"/>
      <c r="AJS101" s="16"/>
      <c r="AJT101" s="16"/>
      <c r="AJU101" s="16"/>
      <c r="AJV101" s="16"/>
      <c r="AJW101" s="16"/>
      <c r="AJX101" s="16"/>
      <c r="AJY101" s="16"/>
      <c r="AJZ101" s="16"/>
      <c r="AKA101" s="16"/>
      <c r="AKB101" s="16"/>
      <c r="AKC101" s="16"/>
      <c r="AKD101" s="16"/>
      <c r="AKE101" s="16"/>
      <c r="AKF101" s="16"/>
      <c r="AKG101" s="16"/>
      <c r="AKH101" s="16"/>
      <c r="AKI101" s="16"/>
      <c r="AKJ101" s="16"/>
      <c r="AKK101" s="16"/>
      <c r="AKL101" s="16"/>
      <c r="AKM101" s="16"/>
      <c r="AKN101" s="16"/>
      <c r="AKO101" s="16"/>
      <c r="AKP101" s="16"/>
      <c r="AKQ101" s="16"/>
      <c r="AKR101" s="16"/>
      <c r="AKS101" s="16"/>
      <c r="AKT101" s="16"/>
      <c r="AKU101" s="16"/>
      <c r="AKV101" s="16"/>
      <c r="AKW101" s="16"/>
      <c r="AKX101" s="16"/>
      <c r="AKY101" s="16"/>
      <c r="AKZ101" s="16"/>
      <c r="ALA101" s="16"/>
      <c r="ALB101" s="16"/>
      <c r="ALC101" s="16"/>
      <c r="ALD101" s="16"/>
      <c r="ALE101" s="16"/>
      <c r="ALF101" s="16"/>
      <c r="ALG101" s="16"/>
      <c r="ALH101" s="16"/>
      <c r="ALI101" s="16"/>
      <c r="ALJ101" s="16"/>
      <c r="ALK101" s="16"/>
      <c r="ALL101" s="16"/>
    </row>
    <row r="102" spans="1:1000" customFormat="1" ht="12.75" x14ac:dyDescent="0.2">
      <c r="A102" s="41" t="str">
        <f ca="1">IF(_xll.TM1RPTELLEV($H$95,$H102)=0,"Root",IF(OR(_xll.ELLEV($B$10,$H102)=0,_xll.TM1RPTELLEV($H$95,$H102)+1&gt;=VALUE($L$29)),"Base","Default"))</f>
        <v>Root</v>
      </c>
      <c r="B102" s="16"/>
      <c r="C102" s="16" t="str">
        <f ca="1">_xll.DBRW($G$16,$H102,C$38)</f>
        <v>1</v>
      </c>
      <c r="D102" s="16">
        <f ca="1">_xll.DBRW($D$16,E$7,$H$33,$E$9,$H102,$D$11,$H$34,$D$38)</f>
        <v>-851456</v>
      </c>
      <c r="E102" s="25">
        <f ca="1">_xll.DBRW($E$16,E$7,$H$33,$E$9,$H102,$D$11,E$38,E$12,E$13)</f>
        <v>-167347.79880689658</v>
      </c>
      <c r="F102" s="22"/>
      <c r="G102" s="87" t="str">
        <f ca="1">_xll.DBRW($G$16,$H102,G$13)&amp;IF(_xll.ELLEV($B$10,$H102)&lt;&gt;0,"",IF($D102&lt;&gt;0,"Annual",IF($E102&lt;&gt;0,"LID","")))</f>
        <v/>
      </c>
      <c r="H102" s="113" t="s">
        <v>181</v>
      </c>
      <c r="I102" s="95">
        <f ca="1">_xll.DBRW($B$18,I$7,$H$33,$D$9,$H102,$D$11,I$12,I$13)</f>
        <v>38971815.548270769</v>
      </c>
      <c r="J102" s="95">
        <f ca="1">_xll.DBRW($B$18,J$7,$H$33,$D$9,$H102,$D$11,J$12,J$13)</f>
        <v>38901541.052402847</v>
      </c>
      <c r="K102" s="95">
        <f ca="1">_xll.DBRW($B$18,K$7,$H$33,$D$9,$H102,$D$11,K$12,K$13)</f>
        <v>39352586.076277345</v>
      </c>
      <c r="L102" s="95">
        <f ca="1">_xll.DBRW($B$18,L$7,$H$33,$D$9,$H102,$D$11,L$12,L$13)</f>
        <v>41107624.914437056</v>
      </c>
      <c r="M102" s="95">
        <f ca="1">_xll.DBRW($B$18,M$7,$H$33,$D$9,$H102,$D$11,M$12,M$13)</f>
        <v>40157552.801066875</v>
      </c>
      <c r="N102" s="95">
        <f ca="1">_xll.DBRW($B$18,N$7,$H$33,$D$9,$H102,$D$11,N$12,N$13)</f>
        <v>42245277.412295528</v>
      </c>
      <c r="O102" s="95">
        <f ca="1">_xll.DBRW($B$18,O$7,$H$33,$D$9,$H102,$D$11,O$12,O$13)</f>
        <v>41844378.551831923</v>
      </c>
      <c r="P102" s="95">
        <f ca="1">_xll.DBRW($B$18,P$7,$H$33,$D$9,$H102,$D$11,P$12,P$13)</f>
        <v>41026998.283758007</v>
      </c>
      <c r="Q102" s="95">
        <f ca="1">_xll.DBRW($B$18,Q$7,$H$33,$D$9,$H102,$D$11,Q$12,Q$13)</f>
        <v>41957367.594240785</v>
      </c>
      <c r="R102" s="95">
        <f ca="1">_xll.DBRW($B$18,R$7,$H$33,$D$9,$H102,$D$11,R$12,R$13)</f>
        <v>41538352.420696184</v>
      </c>
      <c r="S102" s="95">
        <f ca="1">_xll.DBRW($B$18,S$7,$H$33,$D$9,$H102,$D$11,S$12,S$13)</f>
        <v>40259872.463365562</v>
      </c>
      <c r="T102" s="95">
        <f ca="1">_xll.DBRW($B$18,T$7,$H$33,$D$9,$H102,$D$11,T$12,T$13)</f>
        <v>42204349.738964446</v>
      </c>
      <c r="U102" s="95">
        <f ca="1">_xll.DBRW($B$18,U$7,$H$33,$D$9,$H102,$D$11,U$12,U$13)</f>
        <v>42890432.529005066</v>
      </c>
      <c r="V102" s="16"/>
      <c r="W102" s="95" t="str">
        <f ca="1">_xll.DBRW($B$18,W$7,$H$33,$D$9,$H102,$D$11,W$12,W$13)</f>
        <v>*KEY_ERR</v>
      </c>
      <c r="X102" s="97" t="e">
        <f ca="1">IF(W102=0,"",(#REF!/W102-1)*$C102)</f>
        <v>#REF!</v>
      </c>
      <c r="Y102" s="16"/>
      <c r="Z102" s="95" t="str">
        <f ca="1">_xll.DBRW($B$18,Z$7,$H$33,$D$9,$H102,$D$11,Z$12,Z$13)</f>
        <v>*KEY_ERR</v>
      </c>
      <c r="AA102" s="97" t="e">
        <f ca="1">IF(Z102=0,"",(#REF!/Z102-1)*$C102)</f>
        <v>#REF!</v>
      </c>
      <c r="AB102" s="16"/>
      <c r="AC102" s="107" t="str">
        <f ca="1">_xll.DBRW($B$18,AC$7,$H$33,$D$9,$H102,$D$11,AC$12,AC$13)</f>
        <v>*KEY_ERR</v>
      </c>
      <c r="AD102" s="107" t="str">
        <f ca="1">_xll.DBRW($B$18,AD$7,$H$33,$D$9,$H102,$D$11,AD$12,AD$13)</f>
        <v>*KEY_ERR</v>
      </c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  <c r="DU102" s="16"/>
      <c r="DV102" s="16"/>
      <c r="DW102" s="16"/>
      <c r="DX102" s="16"/>
      <c r="DY102" s="16"/>
      <c r="DZ102" s="16"/>
      <c r="EA102" s="16"/>
      <c r="EB102" s="16"/>
      <c r="EC102" s="16"/>
      <c r="ED102" s="16"/>
      <c r="EE102" s="16"/>
      <c r="EF102" s="16"/>
      <c r="EG102" s="16"/>
      <c r="EH102" s="16"/>
      <c r="EI102" s="16"/>
      <c r="EJ102" s="16"/>
      <c r="EK102" s="16"/>
      <c r="EL102" s="16"/>
      <c r="EM102" s="16"/>
      <c r="EN102" s="16"/>
      <c r="EO102" s="16"/>
      <c r="EP102" s="16"/>
      <c r="EQ102" s="16"/>
      <c r="ER102" s="16"/>
      <c r="ES102" s="16"/>
      <c r="ET102" s="16"/>
      <c r="EU102" s="16"/>
      <c r="EV102" s="16"/>
      <c r="EW102" s="16"/>
      <c r="EX102" s="16"/>
      <c r="EY102" s="16"/>
      <c r="EZ102" s="16"/>
      <c r="FA102" s="16"/>
      <c r="FB102" s="16"/>
      <c r="FC102" s="16"/>
      <c r="FD102" s="16"/>
      <c r="FE102" s="16"/>
      <c r="FF102" s="16"/>
      <c r="FG102" s="16"/>
      <c r="FH102" s="16"/>
      <c r="FI102" s="16"/>
      <c r="FJ102" s="16"/>
      <c r="FK102" s="16"/>
      <c r="FL102" s="16"/>
      <c r="FM102" s="16"/>
      <c r="FN102" s="16"/>
      <c r="FO102" s="16"/>
      <c r="FP102" s="16"/>
      <c r="FQ102" s="16"/>
      <c r="FR102" s="16"/>
      <c r="FS102" s="16"/>
      <c r="FT102" s="16"/>
      <c r="FU102" s="16"/>
      <c r="FV102" s="16"/>
      <c r="FW102" s="16"/>
      <c r="FX102" s="16"/>
      <c r="FY102" s="16"/>
      <c r="FZ102" s="16"/>
      <c r="GA102" s="16"/>
      <c r="GB102" s="16"/>
      <c r="GC102" s="16"/>
      <c r="GD102" s="16"/>
      <c r="GE102" s="16"/>
      <c r="GF102" s="16"/>
      <c r="GG102" s="16"/>
      <c r="GH102" s="16"/>
      <c r="GI102" s="16"/>
      <c r="GJ102" s="16"/>
      <c r="GK102" s="16"/>
      <c r="GL102" s="16"/>
      <c r="GM102" s="16"/>
      <c r="GN102" s="16"/>
      <c r="GO102" s="16"/>
      <c r="GP102" s="16"/>
      <c r="GQ102" s="16"/>
      <c r="GR102" s="16"/>
      <c r="GS102" s="16"/>
      <c r="GT102" s="16"/>
      <c r="GU102" s="16"/>
      <c r="GV102" s="16"/>
      <c r="GW102" s="16"/>
      <c r="GX102" s="16"/>
      <c r="GY102" s="16"/>
      <c r="GZ102" s="16"/>
      <c r="HA102" s="16"/>
      <c r="HB102" s="16"/>
      <c r="HC102" s="16"/>
      <c r="HD102" s="16"/>
      <c r="HE102" s="16"/>
      <c r="HF102" s="16"/>
      <c r="HG102" s="16"/>
      <c r="HH102" s="16"/>
      <c r="HI102" s="16"/>
      <c r="HJ102" s="16"/>
      <c r="HK102" s="16"/>
      <c r="HL102" s="16"/>
      <c r="HM102" s="16"/>
      <c r="HN102" s="16"/>
      <c r="HO102" s="16"/>
      <c r="HP102" s="16"/>
      <c r="HQ102" s="16"/>
      <c r="HR102" s="16"/>
      <c r="HS102" s="16"/>
      <c r="HT102" s="16"/>
      <c r="HU102" s="16"/>
      <c r="HV102" s="16"/>
      <c r="HW102" s="16"/>
      <c r="HX102" s="16"/>
      <c r="HY102" s="16"/>
      <c r="HZ102" s="16"/>
      <c r="IA102" s="16"/>
      <c r="IB102" s="16"/>
      <c r="IC102" s="16"/>
      <c r="ID102" s="16"/>
      <c r="IE102" s="16"/>
      <c r="IF102" s="16"/>
      <c r="IG102" s="16"/>
      <c r="IH102" s="16"/>
      <c r="II102" s="16"/>
      <c r="IJ102" s="16"/>
      <c r="IK102" s="16"/>
      <c r="IL102" s="16"/>
      <c r="IM102" s="16"/>
      <c r="IN102" s="16"/>
      <c r="IO102" s="16"/>
      <c r="IP102" s="16"/>
      <c r="IQ102" s="16"/>
      <c r="IR102" s="16"/>
      <c r="IS102" s="16"/>
      <c r="IT102" s="16"/>
      <c r="IU102" s="16"/>
      <c r="IV102" s="16"/>
      <c r="IW102" s="16"/>
      <c r="IX102" s="16"/>
      <c r="IY102" s="16"/>
      <c r="IZ102" s="16"/>
      <c r="JA102" s="16"/>
      <c r="JB102" s="16"/>
      <c r="JC102" s="16"/>
      <c r="JD102" s="16"/>
      <c r="JE102" s="16"/>
      <c r="JF102" s="16"/>
      <c r="JG102" s="16"/>
      <c r="JH102" s="16"/>
      <c r="JI102" s="16"/>
      <c r="JJ102" s="16"/>
      <c r="JK102" s="16"/>
      <c r="JL102" s="16"/>
      <c r="JM102" s="16"/>
      <c r="JN102" s="16"/>
      <c r="JO102" s="16"/>
      <c r="JP102" s="16"/>
      <c r="JQ102" s="16"/>
      <c r="JR102" s="16"/>
      <c r="JS102" s="16"/>
      <c r="JT102" s="16"/>
      <c r="JU102" s="16"/>
      <c r="JV102" s="16"/>
      <c r="JW102" s="16"/>
      <c r="JX102" s="16"/>
      <c r="JY102" s="16"/>
      <c r="JZ102" s="16"/>
      <c r="KA102" s="16"/>
      <c r="KB102" s="16"/>
      <c r="KC102" s="16"/>
      <c r="KD102" s="16"/>
      <c r="KE102" s="16"/>
      <c r="KF102" s="16"/>
      <c r="KG102" s="16"/>
      <c r="KH102" s="16"/>
      <c r="KI102" s="16"/>
      <c r="KJ102" s="16"/>
      <c r="KK102" s="16"/>
      <c r="KL102" s="16"/>
      <c r="KM102" s="16"/>
      <c r="KN102" s="16"/>
      <c r="KO102" s="16"/>
      <c r="KP102" s="16"/>
      <c r="KQ102" s="16"/>
      <c r="KR102" s="16"/>
      <c r="KS102" s="16"/>
      <c r="KT102" s="16"/>
      <c r="KU102" s="16"/>
      <c r="KV102" s="16"/>
      <c r="KW102" s="16"/>
      <c r="KX102" s="16"/>
      <c r="KY102" s="16"/>
      <c r="KZ102" s="16"/>
      <c r="LA102" s="16"/>
      <c r="LB102" s="16"/>
      <c r="LC102" s="16"/>
      <c r="LD102" s="16"/>
      <c r="LE102" s="16"/>
      <c r="LF102" s="16"/>
      <c r="LG102" s="16"/>
      <c r="LH102" s="16"/>
      <c r="LI102" s="16"/>
      <c r="LJ102" s="16"/>
      <c r="LK102" s="16"/>
      <c r="LL102" s="16"/>
      <c r="LM102" s="16"/>
      <c r="LN102" s="16"/>
      <c r="LO102" s="16"/>
      <c r="LP102" s="16"/>
      <c r="LQ102" s="16"/>
      <c r="LR102" s="16"/>
      <c r="LS102" s="16"/>
      <c r="LT102" s="16"/>
      <c r="LU102" s="16"/>
      <c r="LV102" s="16"/>
      <c r="LW102" s="16"/>
      <c r="LX102" s="16"/>
      <c r="LY102" s="16"/>
      <c r="LZ102" s="16"/>
      <c r="MA102" s="16"/>
      <c r="MB102" s="16"/>
      <c r="MC102" s="16"/>
      <c r="MD102" s="16"/>
      <c r="ME102" s="16"/>
      <c r="MF102" s="16"/>
      <c r="MG102" s="16"/>
      <c r="MH102" s="16"/>
      <c r="MI102" s="16"/>
      <c r="MJ102" s="16"/>
      <c r="MK102" s="16"/>
      <c r="ML102" s="16"/>
      <c r="MM102" s="16"/>
      <c r="MN102" s="16"/>
      <c r="MO102" s="16"/>
      <c r="MP102" s="16"/>
      <c r="MQ102" s="16"/>
      <c r="MR102" s="16"/>
      <c r="MS102" s="16"/>
      <c r="MT102" s="16"/>
      <c r="MU102" s="16"/>
      <c r="MV102" s="16"/>
      <c r="MW102" s="16"/>
      <c r="MX102" s="16"/>
      <c r="MY102" s="16"/>
      <c r="MZ102" s="16"/>
      <c r="NA102" s="16"/>
      <c r="NB102" s="16"/>
      <c r="NC102" s="16"/>
      <c r="ND102" s="16"/>
      <c r="NE102" s="16"/>
      <c r="NF102" s="16"/>
      <c r="NG102" s="16"/>
      <c r="NH102" s="16"/>
      <c r="NI102" s="16"/>
      <c r="NJ102" s="16"/>
      <c r="NK102" s="16"/>
      <c r="NL102" s="16"/>
      <c r="NM102" s="16"/>
      <c r="NN102" s="16"/>
      <c r="NO102" s="16"/>
      <c r="NP102" s="16"/>
      <c r="NQ102" s="16"/>
      <c r="NR102" s="16"/>
      <c r="NS102" s="16"/>
      <c r="NT102" s="16"/>
      <c r="NU102" s="16"/>
      <c r="NV102" s="16"/>
      <c r="NW102" s="16"/>
      <c r="NX102" s="16"/>
      <c r="NY102" s="16"/>
      <c r="NZ102" s="16"/>
      <c r="OA102" s="16"/>
      <c r="OB102" s="16"/>
      <c r="OC102" s="16"/>
      <c r="OD102" s="16"/>
      <c r="OE102" s="16"/>
      <c r="OF102" s="16"/>
      <c r="OG102" s="16"/>
      <c r="OH102" s="16"/>
      <c r="OI102" s="16"/>
      <c r="OJ102" s="16"/>
      <c r="OK102" s="16"/>
      <c r="OL102" s="16"/>
      <c r="OM102" s="16"/>
      <c r="ON102" s="16"/>
      <c r="OO102" s="16"/>
      <c r="OP102" s="16"/>
      <c r="OQ102" s="16"/>
      <c r="OR102" s="16"/>
      <c r="OS102" s="16"/>
      <c r="OT102" s="16"/>
      <c r="OU102" s="16"/>
      <c r="OV102" s="16"/>
      <c r="OW102" s="16"/>
      <c r="OX102" s="16"/>
      <c r="OY102" s="16"/>
      <c r="OZ102" s="16"/>
      <c r="PA102" s="16"/>
      <c r="PB102" s="16"/>
      <c r="PC102" s="16"/>
      <c r="PD102" s="16"/>
      <c r="PE102" s="16"/>
      <c r="PF102" s="16"/>
      <c r="PG102" s="16"/>
      <c r="PH102" s="16"/>
      <c r="PI102" s="16"/>
      <c r="PJ102" s="16"/>
      <c r="PK102" s="16"/>
      <c r="PL102" s="16"/>
      <c r="PM102" s="16"/>
      <c r="PN102" s="16"/>
      <c r="PO102" s="16"/>
      <c r="PP102" s="16"/>
      <c r="PQ102" s="16"/>
      <c r="PR102" s="16"/>
      <c r="PS102" s="16"/>
      <c r="PT102" s="16"/>
      <c r="PU102" s="16"/>
      <c r="PV102" s="16"/>
      <c r="PW102" s="16"/>
      <c r="PX102" s="16"/>
      <c r="PY102" s="16"/>
      <c r="PZ102" s="16"/>
      <c r="QA102" s="16"/>
      <c r="QB102" s="16"/>
      <c r="QC102" s="16"/>
      <c r="QD102" s="16"/>
      <c r="QE102" s="16"/>
      <c r="QF102" s="16"/>
      <c r="QG102" s="16"/>
      <c r="QH102" s="16"/>
      <c r="QI102" s="16"/>
      <c r="QJ102" s="16"/>
      <c r="QK102" s="16"/>
      <c r="QL102" s="16"/>
      <c r="QM102" s="16"/>
      <c r="QN102" s="16"/>
      <c r="QO102" s="16"/>
      <c r="QP102" s="16"/>
      <c r="QQ102" s="16"/>
      <c r="QR102" s="16"/>
      <c r="QS102" s="16"/>
      <c r="QT102" s="16"/>
      <c r="QU102" s="16"/>
      <c r="QV102" s="16"/>
      <c r="QW102" s="16"/>
      <c r="QX102" s="16"/>
      <c r="QY102" s="16"/>
      <c r="QZ102" s="16"/>
      <c r="RA102" s="16"/>
      <c r="RB102" s="16"/>
      <c r="RC102" s="16"/>
      <c r="RD102" s="16"/>
      <c r="RE102" s="16"/>
      <c r="RF102" s="16"/>
      <c r="RG102" s="16"/>
      <c r="RH102" s="16"/>
      <c r="RI102" s="16"/>
      <c r="RJ102" s="16"/>
      <c r="RK102" s="16"/>
      <c r="RL102" s="16"/>
      <c r="RM102" s="16"/>
      <c r="RN102" s="16"/>
      <c r="RO102" s="16"/>
      <c r="RP102" s="16"/>
      <c r="RQ102" s="16"/>
      <c r="RR102" s="16"/>
      <c r="RS102" s="16"/>
      <c r="RT102" s="16"/>
      <c r="RU102" s="16"/>
      <c r="RV102" s="16"/>
      <c r="RW102" s="16"/>
      <c r="RX102" s="16"/>
      <c r="RY102" s="16"/>
      <c r="RZ102" s="16"/>
      <c r="SA102" s="16"/>
      <c r="SB102" s="16"/>
      <c r="SC102" s="16"/>
      <c r="SD102" s="16"/>
      <c r="SE102" s="16"/>
      <c r="SF102" s="16"/>
      <c r="SG102" s="16"/>
      <c r="SH102" s="16"/>
      <c r="SI102" s="16"/>
      <c r="SJ102" s="16"/>
      <c r="SK102" s="16"/>
      <c r="SL102" s="16"/>
      <c r="SM102" s="16"/>
      <c r="SN102" s="16"/>
      <c r="SO102" s="16"/>
      <c r="SP102" s="16"/>
      <c r="SQ102" s="16"/>
      <c r="SR102" s="16"/>
      <c r="SS102" s="16"/>
      <c r="ST102" s="16"/>
      <c r="SU102" s="16"/>
      <c r="SV102" s="16"/>
      <c r="SW102" s="16"/>
      <c r="SX102" s="16"/>
      <c r="SY102" s="16"/>
      <c r="SZ102" s="16"/>
      <c r="TA102" s="16"/>
      <c r="TB102" s="16"/>
      <c r="TC102" s="16"/>
      <c r="TD102" s="16"/>
      <c r="TE102" s="16"/>
      <c r="TF102" s="16"/>
      <c r="TG102" s="16"/>
      <c r="TH102" s="16"/>
      <c r="TI102" s="16"/>
      <c r="TJ102" s="16"/>
      <c r="TK102" s="16"/>
      <c r="TL102" s="16"/>
      <c r="TM102" s="16"/>
      <c r="TN102" s="16"/>
      <c r="TO102" s="16"/>
      <c r="TP102" s="16"/>
      <c r="TQ102" s="16"/>
      <c r="TR102" s="16"/>
      <c r="TS102" s="16"/>
      <c r="TT102" s="16"/>
      <c r="TU102" s="16"/>
      <c r="TV102" s="16"/>
      <c r="TW102" s="16"/>
      <c r="TX102" s="16"/>
      <c r="TY102" s="16"/>
      <c r="TZ102" s="16"/>
      <c r="UA102" s="16"/>
      <c r="UB102" s="16"/>
      <c r="UC102" s="16"/>
      <c r="UD102" s="16"/>
      <c r="UE102" s="16"/>
      <c r="UF102" s="16"/>
      <c r="UG102" s="16"/>
      <c r="UH102" s="16"/>
      <c r="UI102" s="16"/>
      <c r="UJ102" s="16"/>
      <c r="UK102" s="16"/>
      <c r="UL102" s="16"/>
      <c r="UM102" s="16"/>
      <c r="UN102" s="16"/>
      <c r="UO102" s="16"/>
      <c r="UP102" s="16"/>
      <c r="UQ102" s="16"/>
      <c r="UR102" s="16"/>
      <c r="US102" s="16"/>
      <c r="UT102" s="16"/>
      <c r="UU102" s="16"/>
      <c r="UV102" s="16"/>
      <c r="UW102" s="16"/>
      <c r="UX102" s="16"/>
      <c r="UY102" s="16"/>
      <c r="UZ102" s="16"/>
      <c r="VA102" s="16"/>
      <c r="VB102" s="16"/>
      <c r="VC102" s="16"/>
      <c r="VD102" s="16"/>
      <c r="VE102" s="16"/>
      <c r="VF102" s="16"/>
      <c r="VG102" s="16"/>
      <c r="VH102" s="16"/>
      <c r="VI102" s="16"/>
      <c r="VJ102" s="16"/>
      <c r="VK102" s="16"/>
      <c r="VL102" s="16"/>
      <c r="VM102" s="16"/>
      <c r="VN102" s="16"/>
      <c r="VO102" s="16"/>
      <c r="VP102" s="16"/>
      <c r="VQ102" s="16"/>
      <c r="VR102" s="16"/>
      <c r="VS102" s="16"/>
      <c r="VT102" s="16"/>
      <c r="VU102" s="16"/>
      <c r="VV102" s="16"/>
      <c r="VW102" s="16"/>
      <c r="VX102" s="16"/>
      <c r="VY102" s="16"/>
      <c r="VZ102" s="16"/>
      <c r="WA102" s="16"/>
      <c r="WB102" s="16"/>
      <c r="WC102" s="16"/>
      <c r="WD102" s="16"/>
      <c r="WE102" s="16"/>
      <c r="WF102" s="16"/>
      <c r="WG102" s="16"/>
      <c r="WH102" s="16"/>
      <c r="WI102" s="16"/>
      <c r="WJ102" s="16"/>
      <c r="WK102" s="16"/>
      <c r="WL102" s="16"/>
      <c r="WM102" s="16"/>
      <c r="WN102" s="16"/>
      <c r="WO102" s="16"/>
      <c r="WP102" s="16"/>
      <c r="WQ102" s="16"/>
      <c r="WR102" s="16"/>
      <c r="WS102" s="16"/>
      <c r="WT102" s="16"/>
      <c r="WU102" s="16"/>
      <c r="WV102" s="16"/>
      <c r="WW102" s="16"/>
      <c r="WX102" s="16"/>
      <c r="WY102" s="16"/>
      <c r="WZ102" s="16"/>
      <c r="XA102" s="16"/>
      <c r="XB102" s="16"/>
      <c r="XC102" s="16"/>
      <c r="XD102" s="16"/>
      <c r="XE102" s="16"/>
      <c r="XF102" s="16"/>
      <c r="XG102" s="16"/>
      <c r="XH102" s="16"/>
      <c r="XI102" s="16"/>
      <c r="XJ102" s="16"/>
      <c r="XK102" s="16"/>
      <c r="XL102" s="16"/>
      <c r="XM102" s="16"/>
      <c r="XN102" s="16"/>
      <c r="XO102" s="16"/>
      <c r="XP102" s="16"/>
      <c r="XQ102" s="16"/>
      <c r="XR102" s="16"/>
      <c r="XS102" s="16"/>
      <c r="XT102" s="16"/>
      <c r="XU102" s="16"/>
      <c r="XV102" s="16"/>
      <c r="XW102" s="16"/>
      <c r="XX102" s="16"/>
      <c r="XY102" s="16"/>
      <c r="XZ102" s="16"/>
      <c r="YA102" s="16"/>
      <c r="YB102" s="16"/>
      <c r="YC102" s="16"/>
      <c r="YD102" s="16"/>
      <c r="YE102" s="16"/>
      <c r="YF102" s="16"/>
      <c r="YG102" s="16"/>
      <c r="YH102" s="16"/>
      <c r="YI102" s="16"/>
      <c r="YJ102" s="16"/>
      <c r="YK102" s="16"/>
      <c r="YL102" s="16"/>
      <c r="YM102" s="16"/>
      <c r="YN102" s="16"/>
      <c r="YO102" s="16"/>
      <c r="YP102" s="16"/>
      <c r="YQ102" s="16"/>
      <c r="YR102" s="16"/>
      <c r="YS102" s="16"/>
      <c r="YT102" s="16"/>
      <c r="YU102" s="16"/>
      <c r="YV102" s="16"/>
      <c r="YW102" s="16"/>
      <c r="YX102" s="16"/>
      <c r="YY102" s="16"/>
      <c r="YZ102" s="16"/>
      <c r="ZA102" s="16"/>
      <c r="ZB102" s="16"/>
      <c r="ZC102" s="16"/>
      <c r="ZD102" s="16"/>
      <c r="ZE102" s="16"/>
      <c r="ZF102" s="16"/>
      <c r="ZG102" s="16"/>
      <c r="ZH102" s="16"/>
      <c r="ZI102" s="16"/>
      <c r="ZJ102" s="16"/>
      <c r="ZK102" s="16"/>
      <c r="ZL102" s="16"/>
      <c r="ZM102" s="16"/>
      <c r="ZN102" s="16"/>
      <c r="ZO102" s="16"/>
      <c r="ZP102" s="16"/>
      <c r="ZQ102" s="16"/>
      <c r="ZR102" s="16"/>
      <c r="ZS102" s="16"/>
      <c r="ZT102" s="16"/>
      <c r="ZU102" s="16"/>
      <c r="ZV102" s="16"/>
      <c r="ZW102" s="16"/>
      <c r="ZX102" s="16"/>
      <c r="ZY102" s="16"/>
      <c r="ZZ102" s="16"/>
      <c r="AAA102" s="16"/>
      <c r="AAB102" s="16"/>
      <c r="AAC102" s="16"/>
      <c r="AAD102" s="16"/>
      <c r="AAE102" s="16"/>
      <c r="AAF102" s="16"/>
      <c r="AAG102" s="16"/>
      <c r="AAH102" s="16"/>
      <c r="AAI102" s="16"/>
      <c r="AAJ102" s="16"/>
      <c r="AAK102" s="16"/>
      <c r="AAL102" s="16"/>
      <c r="AAM102" s="16"/>
      <c r="AAN102" s="16"/>
      <c r="AAO102" s="16"/>
      <c r="AAP102" s="16"/>
      <c r="AAQ102" s="16"/>
      <c r="AAR102" s="16"/>
      <c r="AAS102" s="16"/>
      <c r="AAT102" s="16"/>
      <c r="AAU102" s="16"/>
      <c r="AAV102" s="16"/>
      <c r="AAW102" s="16"/>
      <c r="AAX102" s="16"/>
      <c r="AAY102" s="16"/>
      <c r="AAZ102" s="16"/>
      <c r="ABA102" s="16"/>
      <c r="ABB102" s="16"/>
      <c r="ABC102" s="16"/>
      <c r="ABD102" s="16"/>
      <c r="ABE102" s="16"/>
      <c r="ABF102" s="16"/>
      <c r="ABG102" s="16"/>
      <c r="ABH102" s="16"/>
      <c r="ABI102" s="16"/>
      <c r="ABJ102" s="16"/>
      <c r="ABK102" s="16"/>
      <c r="ABL102" s="16"/>
      <c r="ABM102" s="16"/>
      <c r="ABN102" s="16"/>
      <c r="ABO102" s="16"/>
      <c r="ABP102" s="16"/>
      <c r="ABQ102" s="16"/>
      <c r="ABR102" s="16"/>
      <c r="ABS102" s="16"/>
      <c r="ABT102" s="16"/>
      <c r="ABU102" s="16"/>
      <c r="ABV102" s="16"/>
      <c r="ABW102" s="16"/>
      <c r="ABX102" s="16"/>
      <c r="ABY102" s="16"/>
      <c r="ABZ102" s="16"/>
      <c r="ACA102" s="16"/>
      <c r="ACB102" s="16"/>
      <c r="ACC102" s="16"/>
      <c r="ACD102" s="16"/>
      <c r="ACE102" s="16"/>
      <c r="ACF102" s="16"/>
      <c r="ACG102" s="16"/>
      <c r="ACH102" s="16"/>
      <c r="ACI102" s="16"/>
      <c r="ACJ102" s="16"/>
      <c r="ACK102" s="16"/>
      <c r="ACL102" s="16"/>
      <c r="ACM102" s="16"/>
      <c r="ACN102" s="16"/>
      <c r="ACO102" s="16"/>
      <c r="ACP102" s="16"/>
      <c r="ACQ102" s="16"/>
      <c r="ACR102" s="16"/>
      <c r="ACS102" s="16"/>
      <c r="ACT102" s="16"/>
      <c r="ACU102" s="16"/>
      <c r="ACV102" s="16"/>
      <c r="ACW102" s="16"/>
      <c r="ACX102" s="16"/>
      <c r="ACY102" s="16"/>
      <c r="ACZ102" s="16"/>
      <c r="ADA102" s="16"/>
      <c r="ADB102" s="16"/>
      <c r="ADC102" s="16"/>
      <c r="ADD102" s="16"/>
      <c r="ADE102" s="16"/>
      <c r="ADF102" s="16"/>
      <c r="ADG102" s="16"/>
      <c r="ADH102" s="16"/>
      <c r="ADI102" s="16"/>
      <c r="ADJ102" s="16"/>
      <c r="ADK102" s="16"/>
      <c r="ADL102" s="16"/>
      <c r="ADM102" s="16"/>
      <c r="ADN102" s="16"/>
      <c r="ADO102" s="16"/>
      <c r="ADP102" s="16"/>
      <c r="ADQ102" s="16"/>
      <c r="ADR102" s="16"/>
      <c r="ADS102" s="16"/>
      <c r="ADT102" s="16"/>
      <c r="ADU102" s="16"/>
      <c r="ADV102" s="16"/>
      <c r="ADW102" s="16"/>
      <c r="ADX102" s="16"/>
      <c r="ADY102" s="16"/>
      <c r="ADZ102" s="16"/>
      <c r="AEA102" s="16"/>
      <c r="AEB102" s="16"/>
      <c r="AEC102" s="16"/>
      <c r="AED102" s="16"/>
      <c r="AEE102" s="16"/>
      <c r="AEF102" s="16"/>
      <c r="AEG102" s="16"/>
      <c r="AEH102" s="16"/>
      <c r="AEI102" s="16"/>
      <c r="AEJ102" s="16"/>
      <c r="AEK102" s="16"/>
      <c r="AEL102" s="16"/>
      <c r="AEM102" s="16"/>
      <c r="AEN102" s="16"/>
      <c r="AEO102" s="16"/>
      <c r="AEP102" s="16"/>
      <c r="AEQ102" s="16"/>
      <c r="AER102" s="16"/>
      <c r="AES102" s="16"/>
      <c r="AET102" s="16"/>
      <c r="AEU102" s="16"/>
      <c r="AEV102" s="16"/>
      <c r="AEW102" s="16"/>
      <c r="AEX102" s="16"/>
      <c r="AEY102" s="16"/>
      <c r="AEZ102" s="16"/>
      <c r="AFA102" s="16"/>
      <c r="AFB102" s="16"/>
      <c r="AFC102" s="16"/>
      <c r="AFD102" s="16"/>
      <c r="AFE102" s="16"/>
      <c r="AFF102" s="16"/>
      <c r="AFG102" s="16"/>
      <c r="AFH102" s="16"/>
      <c r="AFI102" s="16"/>
      <c r="AFJ102" s="16"/>
      <c r="AFK102" s="16"/>
      <c r="AFL102" s="16"/>
      <c r="AFM102" s="16"/>
      <c r="AFN102" s="16"/>
      <c r="AFO102" s="16"/>
      <c r="AFP102" s="16"/>
      <c r="AFQ102" s="16"/>
      <c r="AFR102" s="16"/>
      <c r="AFS102" s="16"/>
      <c r="AFT102" s="16"/>
      <c r="AFU102" s="16"/>
      <c r="AFV102" s="16"/>
      <c r="AFW102" s="16"/>
      <c r="AFX102" s="16"/>
      <c r="AFY102" s="16"/>
      <c r="AFZ102" s="16"/>
      <c r="AGA102" s="16"/>
      <c r="AGB102" s="16"/>
      <c r="AGC102" s="16"/>
      <c r="AGD102" s="16"/>
      <c r="AGE102" s="16"/>
      <c r="AGF102" s="16"/>
      <c r="AGG102" s="16"/>
      <c r="AGH102" s="16"/>
      <c r="AGI102" s="16"/>
      <c r="AGJ102" s="16"/>
      <c r="AGK102" s="16"/>
      <c r="AGL102" s="16"/>
      <c r="AGM102" s="16"/>
      <c r="AGN102" s="16"/>
      <c r="AGO102" s="16"/>
      <c r="AGP102" s="16"/>
      <c r="AGQ102" s="16"/>
      <c r="AGR102" s="16"/>
      <c r="AGS102" s="16"/>
      <c r="AGT102" s="16"/>
      <c r="AGU102" s="16"/>
      <c r="AGV102" s="16"/>
      <c r="AGW102" s="16"/>
      <c r="AGX102" s="16"/>
      <c r="AGY102" s="16"/>
      <c r="AGZ102" s="16"/>
      <c r="AHA102" s="16"/>
      <c r="AHB102" s="16"/>
      <c r="AHC102" s="16"/>
      <c r="AHD102" s="16"/>
      <c r="AHE102" s="16"/>
      <c r="AHF102" s="16"/>
      <c r="AHG102" s="16"/>
      <c r="AHH102" s="16"/>
      <c r="AHI102" s="16"/>
      <c r="AHJ102" s="16"/>
      <c r="AHK102" s="16"/>
      <c r="AHL102" s="16"/>
      <c r="AHM102" s="16"/>
      <c r="AHN102" s="16"/>
      <c r="AHO102" s="16"/>
      <c r="AHP102" s="16"/>
      <c r="AHQ102" s="16"/>
      <c r="AHR102" s="16"/>
      <c r="AHS102" s="16"/>
      <c r="AHT102" s="16"/>
      <c r="AHU102" s="16"/>
      <c r="AHV102" s="16"/>
      <c r="AHW102" s="16"/>
      <c r="AHX102" s="16"/>
      <c r="AHY102" s="16"/>
      <c r="AHZ102" s="16"/>
      <c r="AIA102" s="16"/>
      <c r="AIB102" s="16"/>
      <c r="AIC102" s="16"/>
      <c r="AID102" s="16"/>
      <c r="AIE102" s="16"/>
      <c r="AIF102" s="16"/>
      <c r="AIG102" s="16"/>
      <c r="AIH102" s="16"/>
      <c r="AII102" s="16"/>
      <c r="AIJ102" s="16"/>
      <c r="AIK102" s="16"/>
      <c r="AIL102" s="16"/>
      <c r="AIM102" s="16"/>
      <c r="AIN102" s="16"/>
      <c r="AIO102" s="16"/>
      <c r="AIP102" s="16"/>
      <c r="AIQ102" s="16"/>
      <c r="AIR102" s="16"/>
      <c r="AIS102" s="16"/>
      <c r="AIT102" s="16"/>
      <c r="AIU102" s="16"/>
      <c r="AIV102" s="16"/>
      <c r="AIW102" s="16"/>
      <c r="AIX102" s="16"/>
      <c r="AIY102" s="16"/>
      <c r="AIZ102" s="16"/>
      <c r="AJA102" s="16"/>
      <c r="AJB102" s="16"/>
      <c r="AJC102" s="16"/>
      <c r="AJD102" s="16"/>
      <c r="AJE102" s="16"/>
      <c r="AJF102" s="16"/>
      <c r="AJG102" s="16"/>
      <c r="AJH102" s="16"/>
      <c r="AJI102" s="16"/>
      <c r="AJJ102" s="16"/>
      <c r="AJK102" s="16"/>
      <c r="AJL102" s="16"/>
      <c r="AJM102" s="16"/>
      <c r="AJN102" s="16"/>
      <c r="AJO102" s="16"/>
      <c r="AJP102" s="16"/>
      <c r="AJQ102" s="16"/>
      <c r="AJR102" s="16"/>
      <c r="AJS102" s="16"/>
      <c r="AJT102" s="16"/>
      <c r="AJU102" s="16"/>
      <c r="AJV102" s="16"/>
      <c r="AJW102" s="16"/>
      <c r="AJX102" s="16"/>
      <c r="AJY102" s="16"/>
      <c r="AJZ102" s="16"/>
      <c r="AKA102" s="16"/>
      <c r="AKB102" s="16"/>
      <c r="AKC102" s="16"/>
      <c r="AKD102" s="16"/>
      <c r="AKE102" s="16"/>
      <c r="AKF102" s="16"/>
      <c r="AKG102" s="16"/>
      <c r="AKH102" s="16"/>
      <c r="AKI102" s="16"/>
      <c r="AKJ102" s="16"/>
      <c r="AKK102" s="16"/>
      <c r="AKL102" s="16"/>
      <c r="AKM102" s="16"/>
      <c r="AKN102" s="16"/>
      <c r="AKO102" s="16"/>
      <c r="AKP102" s="16"/>
      <c r="AKQ102" s="16"/>
      <c r="AKR102" s="16"/>
      <c r="AKS102" s="16"/>
      <c r="AKT102" s="16"/>
      <c r="AKU102" s="16"/>
      <c r="AKV102" s="16"/>
      <c r="AKW102" s="16"/>
      <c r="AKX102" s="16"/>
      <c r="AKY102" s="16"/>
      <c r="AKZ102" s="16"/>
      <c r="ALA102" s="16"/>
      <c r="ALB102" s="16"/>
      <c r="ALC102" s="16"/>
      <c r="ALD102" s="16"/>
      <c r="ALE102" s="16"/>
      <c r="ALF102" s="16"/>
      <c r="ALG102" s="16"/>
      <c r="ALH102" s="16"/>
      <c r="ALI102" s="16"/>
      <c r="ALJ102" s="16"/>
      <c r="ALK102" s="16"/>
      <c r="ALL102" s="16"/>
    </row>
  </sheetData>
  <mergeCells count="3">
    <mergeCell ref="B5:D5"/>
    <mergeCell ref="B15:D15"/>
    <mergeCell ref="B19:D19"/>
  </mergeCells>
  <conditionalFormatting sqref="X23:X27">
    <cfRule type="cellIs" dxfId="38" priority="541" operator="lessThan">
      <formula>0</formula>
    </cfRule>
  </conditionalFormatting>
  <conditionalFormatting sqref="AA23:AA27">
    <cfRule type="cellIs" dxfId="37" priority="540" operator="lessThan">
      <formula>0</formula>
    </cfRule>
  </conditionalFormatting>
  <conditionalFormatting sqref="I27:U27">
    <cfRule type="expression" dxfId="36" priority="539">
      <formula>OR($G27&lt;&gt;"",VALUE(I$2)&lt;=VALUE($H$2))</formula>
    </cfRule>
  </conditionalFormatting>
  <conditionalFormatting sqref="I89:U90 I85:U87 I82:U82 I80:U80 I75:U78">
    <cfRule type="expression" dxfId="35" priority="10">
      <formula>OR($G75&lt;&gt;"",VALUE(I$2)&lt;=VALUE($H$2))</formula>
    </cfRule>
  </conditionalFormatting>
  <conditionalFormatting sqref="X102">
    <cfRule type="cellIs" dxfId="34" priority="26" operator="lessThan">
      <formula>0</formula>
    </cfRule>
  </conditionalFormatting>
  <conditionalFormatting sqref="AA102">
    <cfRule type="cellIs" dxfId="33" priority="25" operator="lessThan">
      <formula>0</formula>
    </cfRule>
  </conditionalFormatting>
  <conditionalFormatting sqref="X101 X98 X96">
    <cfRule type="cellIs" dxfId="32" priority="24" operator="lessThan">
      <formula>0</formula>
    </cfRule>
  </conditionalFormatting>
  <conditionalFormatting sqref="AA101 AA98 AA96">
    <cfRule type="cellIs" dxfId="31" priority="23" operator="lessThan">
      <formula>0</formula>
    </cfRule>
  </conditionalFormatting>
  <conditionalFormatting sqref="X99:X100 X97 X95">
    <cfRule type="cellIs" dxfId="30" priority="22" operator="lessThan">
      <formula>0</formula>
    </cfRule>
  </conditionalFormatting>
  <conditionalFormatting sqref="AA99:AA100 AA97 AA95">
    <cfRule type="cellIs" dxfId="29" priority="21" operator="lessThan">
      <formula>0</formula>
    </cfRule>
  </conditionalFormatting>
  <conditionalFormatting sqref="I99:U100 I97:U97 I95:U95">
    <cfRule type="expression" dxfId="28" priority="20">
      <formula>OR($G95&lt;&gt;"",VALUE(I$2)&lt;=VALUE($H$2))</formula>
    </cfRule>
  </conditionalFormatting>
  <conditionalFormatting sqref="X92">
    <cfRule type="cellIs" dxfId="27" priority="16" operator="lessThan">
      <formula>0</formula>
    </cfRule>
  </conditionalFormatting>
  <conditionalFormatting sqref="AA92">
    <cfRule type="cellIs" dxfId="26" priority="15" operator="lessThan">
      <formula>0</formula>
    </cfRule>
  </conditionalFormatting>
  <conditionalFormatting sqref="X91 X88 X83:X84 X81 X79">
    <cfRule type="cellIs" dxfId="25" priority="14" operator="lessThan">
      <formula>0</formula>
    </cfRule>
  </conditionalFormatting>
  <conditionalFormatting sqref="AA91 AA88 AA83:AA84 AA81 AA79">
    <cfRule type="cellIs" dxfId="24" priority="13" operator="lessThan">
      <formula>0</formula>
    </cfRule>
  </conditionalFormatting>
  <conditionalFormatting sqref="X89:X90 X85:X87 X82 X80 X75:X78">
    <cfRule type="cellIs" dxfId="23" priority="12" operator="lessThan">
      <formula>0</formula>
    </cfRule>
  </conditionalFormatting>
  <conditionalFormatting sqref="AA89:AA90 AA85:AA87 AA82 AA80 AA75:AA78">
    <cfRule type="cellIs" dxfId="22" priority="11" operator="lessThan">
      <formula>0</formula>
    </cfRule>
  </conditionalFormatting>
  <conditionalFormatting sqref="X72">
    <cfRule type="cellIs" dxfId="21" priority="7" operator="lessThan">
      <formula>0</formula>
    </cfRule>
  </conditionalFormatting>
  <conditionalFormatting sqref="AA72">
    <cfRule type="cellIs" dxfId="20" priority="6" operator="lessThan">
      <formula>0</formula>
    </cfRule>
  </conditionalFormatting>
  <conditionalFormatting sqref="X71 X69 X65:X66 X59:X60 X56 X54 X51:X52 X48 X45 X43">
    <cfRule type="cellIs" dxfId="19" priority="5" operator="lessThan">
      <formula>0</formula>
    </cfRule>
  </conditionalFormatting>
  <conditionalFormatting sqref="AA71 AA69 AA65:AA66 AA59:AA60 AA56 AA54 AA51:AA52 AA48 AA45 AA43">
    <cfRule type="cellIs" dxfId="18" priority="4" operator="lessThan">
      <formula>0</formula>
    </cfRule>
  </conditionalFormatting>
  <conditionalFormatting sqref="X70 X67:X68 X61:X64 X57:X58 X55 X53 X49:X50 X46:X47 X44 X40:X42">
    <cfRule type="cellIs" dxfId="17" priority="3" operator="lessThan">
      <formula>0</formula>
    </cfRule>
  </conditionalFormatting>
  <conditionalFormatting sqref="AA70 AA67:AA68 AA61:AA64 AA57:AA58 AA55 AA53 AA49:AA50 AA46:AA47 AA44 AA40:AA42">
    <cfRule type="cellIs" dxfId="16" priority="2" operator="lessThan">
      <formula>0</formula>
    </cfRule>
  </conditionalFormatting>
  <conditionalFormatting sqref="I70:U70 I67:U68 I61:U64 I57:U58 I55:U55 I53:U53 I49:U50 I46:U47 I44:U44 I40:U42">
    <cfRule type="expression" dxfId="15" priority="1">
      <formula>OR($G40&lt;&gt;"",VALUE(I$2)&lt;=VALUE($H$2))</formula>
    </cfRule>
  </conditionalFormatting>
  <dataValidations disablePrompts="1" count="1">
    <dataValidation type="list" allowBlank="1" showInputMessage="1" showErrorMessage="1" sqref="L33 O29:O30">
      <formula1>"Yes,No"</formula1>
    </dataValidation>
  </dataValidations>
  <printOptions horizontalCentered="1"/>
  <pageMargins left="0.17" right="0.17" top="0.5" bottom="0.5" header="0.3" footer="0.3"/>
  <pageSetup scale="38" fitToHeight="0" orientation="landscape" r:id="rId1"/>
  <headerFooter>
    <oddHeader>&amp;R&amp;D | &amp;T</oddHeader>
    <oddFooter>Page &amp;P of &amp;N</oddFooter>
  </headerFooter>
  <drawing r:id="rId2"/>
  <legacyDrawing r:id="rId3"/>
  <controls>
    <mc:AlternateContent xmlns:mc="http://schemas.openxmlformats.org/markup-compatibility/2006">
      <mc:Choice Requires="x14">
        <control shapeId="3073" r:id="rId4" name="TIButton1">
          <controlPr defaultSize="0" print="0" autoLine="0" autoPict="0" r:id="rId5">
            <anchor moveWithCells="1">
              <from>
                <xdr:col>8</xdr:col>
                <xdr:colOff>114300</xdr:colOff>
                <xdr:row>33</xdr:row>
                <xdr:rowOff>19050</xdr:rowOff>
              </from>
              <to>
                <xdr:col>10</xdr:col>
                <xdr:colOff>85725</xdr:colOff>
                <xdr:row>35</xdr:row>
                <xdr:rowOff>28575</xdr:rowOff>
              </to>
            </anchor>
          </controlPr>
        </control>
      </mc:Choice>
      <mc:Fallback>
        <control shapeId="3073" r:id="rId4" name="TIButton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U71"/>
  <sheetViews>
    <sheetView showGridLines="0" topLeftCell="E32" zoomScaleNormal="100" workbookViewId="0">
      <pane xSplit="3" ySplit="13" topLeftCell="H45" activePane="bottomRight" state="frozen"/>
      <selection activeCell="E32" sqref="E32"/>
      <selection pane="topRight" activeCell="H32" sqref="H32"/>
      <selection pane="bottomLeft" activeCell="E45" sqref="E45"/>
      <selection pane="bottomRight" activeCell="F71" sqref="F71"/>
    </sheetView>
  </sheetViews>
  <sheetFormatPr defaultColWidth="8.85546875" defaultRowHeight="12.75" outlineLevelRow="1" outlineLevelCol="1" x14ac:dyDescent="0.2"/>
  <cols>
    <col min="1" max="1" width="10.28515625" style="68" hidden="1" customWidth="1" outlineLevel="1"/>
    <col min="2" max="2" width="36.85546875" style="68" hidden="1" customWidth="1" outlineLevel="1"/>
    <col min="3" max="3" width="10.7109375" style="68" hidden="1" customWidth="1" outlineLevel="1"/>
    <col min="4" max="4" width="11.5703125" style="68" hidden="1" customWidth="1" outlineLevel="1"/>
    <col min="5" max="5" width="2.7109375" style="68" customWidth="1" collapsed="1"/>
    <col min="6" max="6" width="16.42578125" style="68" customWidth="1"/>
    <col min="7" max="7" width="47.28515625" style="68" customWidth="1"/>
    <col min="8" max="20" width="11.28515625" style="68" customWidth="1"/>
    <col min="21" max="21" width="17" style="68" customWidth="1"/>
  </cols>
  <sheetData>
    <row r="1" spans="1:21" hidden="1" outlineLevel="1" x14ac:dyDescent="0.2">
      <c r="A1" s="16"/>
      <c r="B1" s="16"/>
      <c r="C1" s="16"/>
      <c r="D1" s="16"/>
      <c r="E1" s="16"/>
      <c r="F1" s="28" t="s">
        <v>36</v>
      </c>
      <c r="G1" s="20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21" hidden="1" outlineLevel="1" x14ac:dyDescent="0.2">
      <c r="A2" s="23" t="s">
        <v>0</v>
      </c>
      <c r="B2" s="24" t="str">
        <f>Entry!$B$2</f>
        <v>PTR01-AC:</v>
      </c>
      <c r="C2" s="24" t="str">
        <f>Entry!$C$2</f>
        <v>PTR01-AC</v>
      </c>
      <c r="D2" s="16"/>
      <c r="E2" s="16"/>
      <c r="F2" s="12" t="str">
        <f ca="1">Entry!H2</f>
        <v>4</v>
      </c>
      <c r="G2" s="12"/>
      <c r="H2" s="12">
        <f>Entry!I2</f>
        <v>0</v>
      </c>
      <c r="I2" s="12">
        <f>Entry!J2</f>
        <v>1</v>
      </c>
      <c r="J2" s="12">
        <f>Entry!K2</f>
        <v>2</v>
      </c>
      <c r="K2" s="12">
        <f>Entry!L2</f>
        <v>3</v>
      </c>
      <c r="L2" s="12">
        <f>Entry!M2</f>
        <v>4</v>
      </c>
      <c r="M2" s="12">
        <f>Entry!N2</f>
        <v>5</v>
      </c>
      <c r="N2" s="12">
        <f>Entry!O2</f>
        <v>6</v>
      </c>
      <c r="O2" s="12">
        <f>Entry!P2</f>
        <v>7</v>
      </c>
      <c r="P2" s="12">
        <f>Entry!Q2</f>
        <v>8</v>
      </c>
      <c r="Q2" s="12">
        <f>Entry!R2</f>
        <v>9</v>
      </c>
      <c r="R2" s="12">
        <f>Entry!S2</f>
        <v>10</v>
      </c>
      <c r="S2" s="12">
        <f>Entry!T2</f>
        <v>11</v>
      </c>
      <c r="T2" s="12">
        <f>Entry!U2</f>
        <v>12</v>
      </c>
      <c r="U2" s="12">
        <f>Entry!V2</f>
        <v>12</v>
      </c>
    </row>
    <row r="3" spans="1:21" hidden="1" outlineLevel="1" x14ac:dyDescent="0.2">
      <c r="A3" s="23" t="s">
        <v>1</v>
      </c>
      <c r="B3" s="24" t="str">
        <f>$B$2&amp;"bpmFinance_LineItem"</f>
        <v>PTR01-AC:bpmFinance_LineItem</v>
      </c>
      <c r="C3" s="16"/>
      <c r="D3" s="16"/>
      <c r="E3" s="16"/>
      <c r="F3" s="12" t="str">
        <f ca="1">Entry!H3</f>
        <v>Apr 2016</v>
      </c>
      <c r="G3" s="12"/>
      <c r="H3" s="12" t="str">
        <f>Entry!I3</f>
        <v>OPB</v>
      </c>
      <c r="I3" s="12" t="str">
        <f>Entry!J3</f>
        <v>Jan</v>
      </c>
      <c r="J3" s="12" t="str">
        <f>Entry!K3</f>
        <v>Feb</v>
      </c>
      <c r="K3" s="12" t="str">
        <f>Entry!L3</f>
        <v>Mar</v>
      </c>
      <c r="L3" s="12" t="str">
        <f>Entry!M3</f>
        <v>Apr</v>
      </c>
      <c r="M3" s="12" t="str">
        <f>Entry!N3</f>
        <v>May</v>
      </c>
      <c r="N3" s="12" t="str">
        <f>Entry!O3</f>
        <v>Jun</v>
      </c>
      <c r="O3" s="12" t="str">
        <f>Entry!P3</f>
        <v>Jul</v>
      </c>
      <c r="P3" s="12" t="str">
        <f>Entry!Q3</f>
        <v>Aug</v>
      </c>
      <c r="Q3" s="12" t="str">
        <f>Entry!R3</f>
        <v>Sep</v>
      </c>
      <c r="R3" s="12" t="str">
        <f>Entry!S3</f>
        <v>Oct</v>
      </c>
      <c r="S3" s="12" t="str">
        <f>Entry!T3</f>
        <v>Nov</v>
      </c>
      <c r="T3" s="12" t="str">
        <f>Entry!U3</f>
        <v>Dec</v>
      </c>
      <c r="U3" s="12">
        <f>Entry!V3</f>
        <v>0</v>
      </c>
    </row>
    <row r="4" spans="1:21" hidden="1" outlineLevel="1" x14ac:dyDescent="0.2">
      <c r="A4" s="16"/>
      <c r="B4" s="16"/>
      <c r="C4" s="16"/>
      <c r="D4" s="16"/>
      <c r="E4" s="16"/>
      <c r="F4" s="12"/>
      <c r="G4" s="12"/>
      <c r="H4" s="12" t="str">
        <f ca="1">Entry!I4</f>
        <v>2016</v>
      </c>
      <c r="I4" s="12" t="str">
        <f ca="1">Entry!J4</f>
        <v>2016</v>
      </c>
      <c r="J4" s="12" t="str">
        <f ca="1">Entry!K4</f>
        <v>2016</v>
      </c>
      <c r="K4" s="12" t="str">
        <f ca="1">Entry!L4</f>
        <v>2016</v>
      </c>
      <c r="L4" s="12" t="str">
        <f ca="1">Entry!M4</f>
        <v>2016</v>
      </c>
      <c r="M4" s="12" t="str">
        <f ca="1">Entry!N4</f>
        <v>2016</v>
      </c>
      <c r="N4" s="12" t="str">
        <f ca="1">Entry!O4</f>
        <v>2016</v>
      </c>
      <c r="O4" s="12" t="str">
        <f ca="1">Entry!P4</f>
        <v>2016</v>
      </c>
      <c r="P4" s="12" t="str">
        <f ca="1">Entry!Q4</f>
        <v>2016</v>
      </c>
      <c r="Q4" s="12" t="str">
        <f ca="1">Entry!R4</f>
        <v>2016</v>
      </c>
      <c r="R4" s="12" t="str">
        <f ca="1">Entry!S4</f>
        <v>2016</v>
      </c>
      <c r="S4" s="12" t="str">
        <f ca="1">Entry!T4</f>
        <v>2016</v>
      </c>
      <c r="T4" s="12" t="str">
        <f ca="1">Entry!U4</f>
        <v>2016</v>
      </c>
      <c r="U4" s="12">
        <f>Entry!V4</f>
        <v>0</v>
      </c>
    </row>
    <row r="5" spans="1:21" hidden="1" outlineLevel="1" x14ac:dyDescent="0.2">
      <c r="A5" s="16"/>
      <c r="B5" s="127" t="str">
        <f>B3</f>
        <v>PTR01-AC:bpmFinance_LineItem</v>
      </c>
      <c r="C5" s="127"/>
      <c r="D5" s="127"/>
      <c r="E5" s="16"/>
      <c r="F5" s="28" t="s">
        <v>19</v>
      </c>
      <c r="G5" s="28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</row>
    <row r="6" spans="1:21" hidden="1" outlineLevel="1" x14ac:dyDescent="0.2">
      <c r="A6" s="29" t="s">
        <v>2</v>
      </c>
      <c r="B6" s="30" t="s">
        <v>3</v>
      </c>
      <c r="C6" s="29" t="s">
        <v>4</v>
      </c>
      <c r="D6" s="29" t="s">
        <v>5</v>
      </c>
      <c r="E6" s="16"/>
      <c r="F6" s="16"/>
      <c r="G6" s="12" t="str">
        <f>U6</f>
        <v>Plan</v>
      </c>
      <c r="H6" s="12" t="str">
        <f ca="1">Entry!I6</f>
        <v>Act</v>
      </c>
      <c r="I6" s="12" t="str">
        <f ca="1">Entry!J6</f>
        <v>Act</v>
      </c>
      <c r="J6" s="12" t="str">
        <f ca="1">Entry!K6</f>
        <v>Act</v>
      </c>
      <c r="K6" s="12" t="str">
        <f ca="1">Entry!L6</f>
        <v>Act</v>
      </c>
      <c r="L6" s="12" t="str">
        <f ca="1">Entry!M6</f>
        <v>Act</v>
      </c>
      <c r="M6" s="12" t="str">
        <f ca="1">Entry!N6</f>
        <v>Plan</v>
      </c>
      <c r="N6" s="12" t="str">
        <f ca="1">Entry!O6</f>
        <v>Plan</v>
      </c>
      <c r="O6" s="12" t="str">
        <f ca="1">Entry!P6</f>
        <v>Plan</v>
      </c>
      <c r="P6" s="12" t="str">
        <f ca="1">Entry!Q6</f>
        <v>Plan</v>
      </c>
      <c r="Q6" s="12" t="str">
        <f ca="1">Entry!R6</f>
        <v>Plan</v>
      </c>
      <c r="R6" s="12" t="str">
        <f ca="1">Entry!S6</f>
        <v>Plan</v>
      </c>
      <c r="S6" s="12" t="str">
        <f ca="1">Entry!T6</f>
        <v>Plan</v>
      </c>
      <c r="T6" s="12" t="str">
        <f ca="1">Entry!U6</f>
        <v>Plan</v>
      </c>
      <c r="U6" s="12" t="str">
        <f>Entry!V6</f>
        <v>Plan</v>
      </c>
    </row>
    <row r="7" spans="1:21" hidden="1" outlineLevel="1" x14ac:dyDescent="0.2">
      <c r="A7" s="29">
        <v>1</v>
      </c>
      <c r="B7" s="24" t="str">
        <f ca="1">$B$2&amp;_xll.TABDIM($B$3,A7)</f>
        <v>PTR01-AC:bpmScenario</v>
      </c>
      <c r="C7" s="31" t="s">
        <v>6</v>
      </c>
      <c r="D7" s="32"/>
      <c r="E7" s="16"/>
      <c r="F7" s="16"/>
      <c r="G7" s="12" t="str">
        <f>U7</f>
        <v>Plan</v>
      </c>
      <c r="H7" s="12" t="str">
        <f>Entry!I7</f>
        <v>Plan</v>
      </c>
      <c r="I7" s="12" t="str">
        <f>Entry!J7</f>
        <v>Plan</v>
      </c>
      <c r="J7" s="12" t="str">
        <f>Entry!K7</f>
        <v>Plan</v>
      </c>
      <c r="K7" s="12" t="str">
        <f>Entry!L7</f>
        <v>Plan</v>
      </c>
      <c r="L7" s="12" t="str">
        <f>Entry!M7</f>
        <v>Plan</v>
      </c>
      <c r="M7" s="12" t="str">
        <f>Entry!N7</f>
        <v>Plan</v>
      </c>
      <c r="N7" s="12" t="str">
        <f>Entry!O7</f>
        <v>Plan</v>
      </c>
      <c r="O7" s="12" t="str">
        <f>Entry!P7</f>
        <v>Plan</v>
      </c>
      <c r="P7" s="12" t="str">
        <f>Entry!Q7</f>
        <v>Plan</v>
      </c>
      <c r="Q7" s="12" t="str">
        <f>Entry!R7</f>
        <v>Plan</v>
      </c>
      <c r="R7" s="12" t="str">
        <f>Entry!S7</f>
        <v>Plan</v>
      </c>
      <c r="S7" s="12" t="str">
        <f>Entry!T7</f>
        <v>Plan</v>
      </c>
      <c r="T7" s="12" t="str">
        <f>Entry!U7</f>
        <v>Plan</v>
      </c>
      <c r="U7" s="12" t="str">
        <f>Entry!V7</f>
        <v>Plan</v>
      </c>
    </row>
    <row r="8" spans="1:21" hidden="1" outlineLevel="1" x14ac:dyDescent="0.2">
      <c r="A8" s="29">
        <v>2</v>
      </c>
      <c r="B8" s="24" t="str">
        <f ca="1">$B$2&amp;_xll.TABDIM($B$3,A8)</f>
        <v>PTR01-AC:bpmCompany</v>
      </c>
      <c r="C8" s="31" t="s">
        <v>7</v>
      </c>
      <c r="D8" s="32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</row>
    <row r="9" spans="1:21" hidden="1" outlineLevel="1" x14ac:dyDescent="0.2">
      <c r="A9" s="29">
        <v>3</v>
      </c>
      <c r="B9" s="24" t="str">
        <f ca="1">$B$2&amp;_xll.TABDIM($B$3,A9)</f>
        <v>PTR01-AC:bpmDepartment</v>
      </c>
      <c r="C9" s="31" t="s">
        <v>7</v>
      </c>
      <c r="D9" s="32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</row>
    <row r="10" spans="1:21" hidden="1" outlineLevel="1" x14ac:dyDescent="0.2">
      <c r="A10" s="29">
        <v>4</v>
      </c>
      <c r="B10" s="24" t="str">
        <f ca="1">$B$2&amp;_xll.TABDIM($B$3,A10)</f>
        <v>PTR01-AC:bpmAccount</v>
      </c>
      <c r="C10" s="31" t="s">
        <v>121</v>
      </c>
      <c r="D10" s="32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</row>
    <row r="11" spans="1:21" hidden="1" outlineLevel="1" x14ac:dyDescent="0.2">
      <c r="A11" s="29">
        <v>5</v>
      </c>
      <c r="B11" s="24" t="str">
        <f ca="1">$B$2&amp;_xll.TABDIM($B$3,A11)</f>
        <v>PTR01-AC:bpmCurrency</v>
      </c>
      <c r="C11" s="31" t="s">
        <v>7</v>
      </c>
      <c r="D11" s="32" t="s">
        <v>41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</row>
    <row r="12" spans="1:21" hidden="1" outlineLevel="1" x14ac:dyDescent="0.2">
      <c r="A12" s="29">
        <v>6</v>
      </c>
      <c r="B12" s="24" t="str">
        <f ca="1">$B$2&amp;_xll.TABDIM($B$3,A12)</f>
        <v>PTR01-AC:bpmFinance_LineItem</v>
      </c>
      <c r="C12" s="31" t="s">
        <v>40</v>
      </c>
      <c r="D12" s="32"/>
      <c r="E12" s="16"/>
      <c r="F12" s="16"/>
      <c r="G12" s="16"/>
      <c r="U12" s="16"/>
    </row>
    <row r="13" spans="1:21" hidden="1" outlineLevel="1" x14ac:dyDescent="0.2">
      <c r="A13" s="29">
        <v>7</v>
      </c>
      <c r="B13" s="24" t="str">
        <f ca="1">$B$2&amp;_xll.TABDIM($B$3,A13)</f>
        <v>PTR01-AC:bpmPeriod</v>
      </c>
      <c r="C13" s="31" t="s">
        <v>6</v>
      </c>
      <c r="D13" s="32"/>
      <c r="E13" s="16"/>
      <c r="F13" s="16"/>
      <c r="G13" s="12" t="str">
        <f ca="1">U13</f>
        <v>2016</v>
      </c>
      <c r="H13" s="12" t="str">
        <f ca="1">Entry!I12</f>
        <v>OPB 2016</v>
      </c>
      <c r="I13" s="12" t="str">
        <f ca="1">Entry!J12</f>
        <v>Jan 2016</v>
      </c>
      <c r="J13" s="12" t="str">
        <f ca="1">Entry!K12</f>
        <v>Feb 2016</v>
      </c>
      <c r="K13" s="12" t="str">
        <f ca="1">Entry!L12</f>
        <v>Mar 2016</v>
      </c>
      <c r="L13" s="12" t="str">
        <f ca="1">Entry!M12</f>
        <v>Apr 2016</v>
      </c>
      <c r="M13" s="12" t="str">
        <f ca="1">Entry!N12</f>
        <v>May 2016</v>
      </c>
      <c r="N13" s="12" t="str">
        <f ca="1">Entry!O12</f>
        <v>Jun 2016</v>
      </c>
      <c r="O13" s="12" t="str">
        <f ca="1">Entry!P12</f>
        <v>Jul 2016</v>
      </c>
      <c r="P13" s="12" t="str">
        <f ca="1">Entry!Q12</f>
        <v>Aug 2016</v>
      </c>
      <c r="Q13" s="12" t="str">
        <f ca="1">Entry!R12</f>
        <v>Sep 2016</v>
      </c>
      <c r="R13" s="12" t="str">
        <f ca="1">Entry!S12</f>
        <v>Oct 2016</v>
      </c>
      <c r="S13" s="12" t="str">
        <f ca="1">Entry!T12</f>
        <v>Nov 2016</v>
      </c>
      <c r="T13" s="12" t="str">
        <f ca="1">Entry!U12</f>
        <v>Dec 2016</v>
      </c>
      <c r="U13" s="12" t="str">
        <f ca="1">Entry!V12</f>
        <v>2016</v>
      </c>
    </row>
    <row r="14" spans="1:21" hidden="1" outlineLevel="1" x14ac:dyDescent="0.2">
      <c r="A14" s="29">
        <v>8</v>
      </c>
      <c r="B14" s="24" t="str">
        <f ca="1">$B$2&amp;_xll.TABDIM($B$3,A14)</f>
        <v>PTR01-AC:bpmFinance_LineItem_Msr</v>
      </c>
      <c r="C14" s="31" t="s">
        <v>6</v>
      </c>
      <c r="D14" s="32"/>
      <c r="E14" s="16"/>
      <c r="F14" s="16"/>
      <c r="G14" s="12" t="s">
        <v>120</v>
      </c>
      <c r="H14" s="12" t="str">
        <f>Entry!I13</f>
        <v>ORIGINAL</v>
      </c>
      <c r="I14" s="12" t="str">
        <f>Entry!J13</f>
        <v>ORIGINAL</v>
      </c>
      <c r="J14" s="12" t="str">
        <f>Entry!K13</f>
        <v>ORIGINAL</v>
      </c>
      <c r="K14" s="12" t="str">
        <f>Entry!L13</f>
        <v>ORIGINAL</v>
      </c>
      <c r="L14" s="12" t="str">
        <f>Entry!M13</f>
        <v>ORIGINAL</v>
      </c>
      <c r="M14" s="12" t="str">
        <f>Entry!N13</f>
        <v>ORIGINAL</v>
      </c>
      <c r="N14" s="12" t="str">
        <f>Entry!O13</f>
        <v>ORIGINAL</v>
      </c>
      <c r="O14" s="12" t="str">
        <f>Entry!P13</f>
        <v>ORIGINAL</v>
      </c>
      <c r="P14" s="12" t="str">
        <f>Entry!Q13</f>
        <v>ORIGINAL</v>
      </c>
      <c r="Q14" s="12" t="str">
        <f>Entry!R13</f>
        <v>ORIGINAL</v>
      </c>
      <c r="R14" s="12" t="str">
        <f>Entry!S13</f>
        <v>ORIGINAL</v>
      </c>
      <c r="S14" s="12" t="str">
        <f>Entry!T13</f>
        <v>ORIGINAL</v>
      </c>
      <c r="T14" s="12" t="str">
        <f>Entry!U13</f>
        <v>ORIGINAL</v>
      </c>
      <c r="U14" s="12" t="str">
        <f>Entry!V13</f>
        <v>ORIGINAL</v>
      </c>
    </row>
    <row r="15" spans="1:21" hidden="1" outlineLevel="1" x14ac:dyDescent="0.2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</row>
    <row r="16" spans="1:21" hidden="1" outlineLevel="1" x14ac:dyDescent="0.2">
      <c r="A16" s="16"/>
      <c r="B16" s="127" t="s">
        <v>11</v>
      </c>
      <c r="C16" s="127"/>
      <c r="D16" s="127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</row>
    <row r="17" spans="1:21" hidden="1" outlineLevel="1" x14ac:dyDescent="0.2">
      <c r="A17" s="16"/>
      <c r="B17" s="33" t="str">
        <f ca="1">_xll.TM1RPTVIEW($B$3&amp;":BSLID1", IF($K$30="Yes",1,0), _xll.TM1RPTTITLE($B$2&amp;"bpmCompany",$G$33),  _xll.TM1RPTTITLE($B$2&amp;"bpmDepartment",$G$34),  _xll.TM1RPTTITLE($B$2&amp;"bpmAccount",$G$36), _xll.TM1RPTTITLE($B$2&amp;"bpmCurrency",$D$11),TM1RPTFMTRNG,TM1RPTFMTIDCOL)</f>
        <v>PTR01-AC:bpmFinance_LineItem:BSLID1</v>
      </c>
      <c r="C17" s="34"/>
      <c r="D17" s="35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</row>
    <row r="18" spans="1:21" hidden="1" outlineLevel="1" x14ac:dyDescent="0.2">
      <c r="A18" s="16"/>
      <c r="B18" s="24" t="str">
        <f>B2&amp;"}ElementAttributes_bpmPeriod"</f>
        <v>PTR01-AC:}ElementAttributes_bpmPeriod</v>
      </c>
      <c r="C18" s="34"/>
      <c r="D18" s="35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</row>
    <row r="19" spans="1:21" hidden="1" outlineLevel="1" x14ac:dyDescent="0.2">
      <c r="A19" s="16"/>
      <c r="B19" s="24" t="str">
        <f>B2&amp;"bpmPeriod_Info"</f>
        <v>PTR01-AC:bpmPeriod_Info</v>
      </c>
      <c r="C19" s="34"/>
      <c r="D19" s="35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</row>
    <row r="20" spans="1:21" hidden="1" outlineLevel="1" x14ac:dyDescent="0.2">
      <c r="A20" s="16"/>
      <c r="B20" s="39"/>
      <c r="C20" s="39"/>
      <c r="D20" s="39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</row>
    <row r="21" spans="1:21" hidden="1" outlineLevel="1" x14ac:dyDescent="0.2">
      <c r="A21" s="40" t="s">
        <v>9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</row>
    <row r="22" spans="1:21" hidden="1" outlineLevel="1" x14ac:dyDescent="0.2">
      <c r="A22" s="41" t="s">
        <v>13</v>
      </c>
      <c r="B22" s="16"/>
      <c r="C22" s="16"/>
      <c r="D22" s="16"/>
      <c r="E22" s="16"/>
      <c r="F22" s="103" t="s">
        <v>18</v>
      </c>
      <c r="G22" s="103"/>
      <c r="H22" s="104">
        <v>9999999</v>
      </c>
      <c r="I22" s="104">
        <v>9999999</v>
      </c>
      <c r="J22" s="104">
        <v>9999999</v>
      </c>
      <c r="K22" s="104">
        <v>9999999</v>
      </c>
      <c r="L22" s="104">
        <v>9999999</v>
      </c>
      <c r="M22" s="104">
        <v>9999999</v>
      </c>
      <c r="N22" s="104">
        <v>9999999</v>
      </c>
      <c r="O22" s="104">
        <v>9999999</v>
      </c>
      <c r="P22" s="104">
        <v>9999999</v>
      </c>
      <c r="Q22" s="104">
        <v>9999999</v>
      </c>
      <c r="R22" s="104">
        <v>9999999</v>
      </c>
      <c r="S22" s="104">
        <v>9999999</v>
      </c>
      <c r="T22" s="104">
        <v>9999999</v>
      </c>
      <c r="U22" s="104">
        <v>9999999</v>
      </c>
    </row>
    <row r="23" spans="1:21" hidden="1" outlineLevel="1" x14ac:dyDescent="0.2">
      <c r="A23" s="41"/>
      <c r="B23" s="16"/>
      <c r="C23" s="16"/>
      <c r="D23" s="16"/>
      <c r="E23" s="16"/>
      <c r="F23" s="101"/>
      <c r="G23" s="101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</row>
    <row r="24" spans="1:21" hidden="1" outlineLevel="1" x14ac:dyDescent="0.2">
      <c r="A24" s="41" t="s">
        <v>14</v>
      </c>
      <c r="B24" s="16"/>
      <c r="C24" s="16"/>
      <c r="D24" s="16"/>
      <c r="E24" s="16"/>
      <c r="F24" s="69" t="s">
        <v>18</v>
      </c>
      <c r="G24" s="69"/>
      <c r="H24" s="46">
        <v>9999999</v>
      </c>
      <c r="I24" s="46">
        <v>9999999</v>
      </c>
      <c r="J24" s="46">
        <v>9999999</v>
      </c>
      <c r="K24" s="46">
        <v>9999999</v>
      </c>
      <c r="L24" s="46">
        <v>9999999</v>
      </c>
      <c r="M24" s="46">
        <v>9999999</v>
      </c>
      <c r="N24" s="46">
        <v>9999999</v>
      </c>
      <c r="O24" s="46">
        <v>9999999</v>
      </c>
      <c r="P24" s="46">
        <v>9999999</v>
      </c>
      <c r="Q24" s="46">
        <v>9999999</v>
      </c>
      <c r="R24" s="46">
        <v>9999999</v>
      </c>
      <c r="S24" s="46">
        <v>9999999</v>
      </c>
      <c r="T24" s="46">
        <v>9999999</v>
      </c>
      <c r="U24" s="46">
        <v>9999999</v>
      </c>
    </row>
    <row r="25" spans="1:21" hidden="1" outlineLevel="1" x14ac:dyDescent="0.2">
      <c r="A25" s="16"/>
      <c r="B25" s="16"/>
      <c r="C25" s="16"/>
      <c r="D25" s="16"/>
      <c r="E25" s="16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</row>
    <row r="26" spans="1:21" hidden="1" outlineLevel="1" x14ac:dyDescent="0.2">
      <c r="A26" s="41" t="s">
        <v>141</v>
      </c>
      <c r="B26" s="16"/>
      <c r="C26" s="16"/>
      <c r="D26" s="16"/>
      <c r="E26" s="16"/>
      <c r="F26" s="90" t="s">
        <v>18</v>
      </c>
      <c r="G26" s="101"/>
      <c r="H26" s="96">
        <v>9999999</v>
      </c>
      <c r="I26" s="96">
        <v>9999999</v>
      </c>
      <c r="J26" s="96">
        <v>9999999</v>
      </c>
      <c r="K26" s="96">
        <v>9999999</v>
      </c>
      <c r="L26" s="96">
        <v>9999999</v>
      </c>
      <c r="M26" s="96">
        <v>9999999</v>
      </c>
      <c r="N26" s="96">
        <v>9999999</v>
      </c>
      <c r="O26" s="96">
        <v>9999999</v>
      </c>
      <c r="P26" s="96">
        <v>9999999</v>
      </c>
      <c r="Q26" s="96">
        <v>9999999</v>
      </c>
      <c r="R26" s="96">
        <v>9999999</v>
      </c>
      <c r="S26" s="96">
        <v>9999999</v>
      </c>
      <c r="T26" s="96">
        <v>9999999</v>
      </c>
      <c r="U26" s="96">
        <v>9999999</v>
      </c>
    </row>
    <row r="27" spans="1:21" hidden="1" outlineLevel="1" x14ac:dyDescent="0.2">
      <c r="A27" s="41" t="s">
        <v>130</v>
      </c>
      <c r="B27" s="16"/>
      <c r="C27" s="16"/>
      <c r="D27" s="16"/>
      <c r="E27" s="16"/>
      <c r="F27" s="49" t="s">
        <v>18</v>
      </c>
      <c r="G27" s="70"/>
      <c r="H27" s="50">
        <v>9999999</v>
      </c>
      <c r="I27" s="50">
        <v>9999999</v>
      </c>
      <c r="J27" s="50">
        <v>9999999</v>
      </c>
      <c r="K27" s="50">
        <v>9999999</v>
      </c>
      <c r="L27" s="50">
        <v>9999999</v>
      </c>
      <c r="M27" s="50">
        <v>9999999</v>
      </c>
      <c r="N27" s="50">
        <v>9999999</v>
      </c>
      <c r="O27" s="50">
        <v>9999999</v>
      </c>
      <c r="P27" s="50">
        <v>9999999</v>
      </c>
      <c r="Q27" s="50">
        <v>9999999</v>
      </c>
      <c r="R27" s="50">
        <v>9999999</v>
      </c>
      <c r="S27" s="50">
        <v>9999999</v>
      </c>
      <c r="T27" s="50">
        <v>9999999</v>
      </c>
      <c r="U27" s="51">
        <v>9999999</v>
      </c>
    </row>
    <row r="28" spans="1:21" hidden="1" outlineLevel="1" x14ac:dyDescent="0.2">
      <c r="A28" s="40" t="s">
        <v>10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</row>
    <row r="29" spans="1:21" hidden="1" outlineLevel="1" x14ac:dyDescent="0.2">
      <c r="A29" s="40"/>
      <c r="B29" s="16"/>
      <c r="C29" s="16"/>
      <c r="D29" s="16"/>
      <c r="E29" s="16"/>
      <c r="F29" s="16"/>
      <c r="G29" s="16"/>
      <c r="H29" s="16"/>
      <c r="I29" s="52" t="s">
        <v>12</v>
      </c>
      <c r="J29" s="52" t="s">
        <v>12</v>
      </c>
      <c r="K29" s="53" t="str">
        <f ca="1">_xll.SUBNM($B$2&amp;"bpmPickLevel","",9)</f>
        <v>9</v>
      </c>
      <c r="L29" s="16"/>
      <c r="M29" s="52" t="s">
        <v>17</v>
      </c>
      <c r="N29" s="53" t="s">
        <v>16</v>
      </c>
      <c r="O29" s="16"/>
      <c r="P29" s="16"/>
      <c r="Q29" s="16"/>
      <c r="R29" s="16"/>
      <c r="S29" s="16"/>
      <c r="T29" s="16"/>
      <c r="U29" s="16"/>
    </row>
    <row r="30" spans="1:21" hidden="1" outlineLevel="1" x14ac:dyDescent="0.2">
      <c r="A30" s="40"/>
      <c r="B30" s="16"/>
      <c r="C30" s="16"/>
      <c r="D30" s="16"/>
      <c r="E30" s="16"/>
      <c r="F30" s="16"/>
      <c r="G30" s="16"/>
      <c r="H30" s="16"/>
      <c r="I30" s="52" t="s">
        <v>39</v>
      </c>
      <c r="J30" s="52" t="s">
        <v>39</v>
      </c>
      <c r="K30" s="53" t="s">
        <v>52</v>
      </c>
      <c r="L30" s="16"/>
      <c r="M30" s="52" t="s">
        <v>38</v>
      </c>
      <c r="N30" s="53" t="s">
        <v>16</v>
      </c>
      <c r="O30" s="16"/>
      <c r="P30" s="16"/>
      <c r="Q30" s="16"/>
      <c r="R30" s="16"/>
      <c r="S30" s="16"/>
      <c r="T30" s="16"/>
      <c r="U30" s="16"/>
    </row>
    <row r="31" spans="1:21" hidden="1" outlineLevel="1" x14ac:dyDescent="0.2">
      <c r="A31" s="40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52" t="s">
        <v>37</v>
      </c>
      <c r="N31" s="53">
        <v>1</v>
      </c>
      <c r="O31" s="16"/>
      <c r="P31" s="16"/>
      <c r="Q31" s="16"/>
      <c r="R31" s="16"/>
      <c r="S31" s="16"/>
      <c r="T31" s="16"/>
      <c r="U31" s="16"/>
    </row>
    <row r="32" spans="1:21" collapsed="1" x14ac:dyDescent="0.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</row>
    <row r="33" spans="1:21" x14ac:dyDescent="0.2">
      <c r="A33" s="16"/>
      <c r="B33" s="16"/>
      <c r="C33" s="16"/>
      <c r="D33" s="16"/>
      <c r="E33" s="16"/>
      <c r="F33" s="52" t="s">
        <v>45</v>
      </c>
      <c r="G33" s="67" t="str">
        <f ca="1">Entry!$H33</f>
        <v>002 - Granny Smith (Oldies)</v>
      </c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</row>
    <row r="34" spans="1:21" x14ac:dyDescent="0.2">
      <c r="A34" s="16"/>
      <c r="B34" s="16"/>
      <c r="C34" s="16"/>
      <c r="D34" s="16"/>
      <c r="E34" s="16"/>
      <c r="F34" s="52" t="s">
        <v>46</v>
      </c>
      <c r="G34" s="67" t="str">
        <f>Entry!$D9</f>
        <v>00</v>
      </c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</row>
    <row r="35" spans="1:21" x14ac:dyDescent="0.2">
      <c r="A35" s="16"/>
      <c r="B35" s="16"/>
      <c r="C35" s="16"/>
      <c r="D35" s="16"/>
      <c r="E35" s="16"/>
      <c r="F35" s="52" t="s">
        <v>47</v>
      </c>
      <c r="G35" s="67" t="str">
        <f ca="1">Entry!$H34</f>
        <v>2016</v>
      </c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</row>
    <row r="36" spans="1:21" x14ac:dyDescent="0.2">
      <c r="A36" s="16"/>
      <c r="B36" s="16"/>
      <c r="C36" s="16"/>
      <c r="D36" s="16"/>
      <c r="E36" s="16"/>
      <c r="F36" s="52" t="s">
        <v>48</v>
      </c>
      <c r="G36" s="54" t="str">
        <f ca="1">_xll.SUBNM($B$10,"","609000","CodeName")</f>
        <v>609000 - Depreciation Expense</v>
      </c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</row>
    <row r="37" spans="1:21" ht="13.5" thickBot="1" x14ac:dyDescent="0.25">
      <c r="A37" s="16"/>
      <c r="B37" s="16"/>
      <c r="C37" s="16"/>
      <c r="D37" s="16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</row>
    <row r="38" spans="1:21" ht="13.5" thickTop="1" x14ac:dyDescent="0.2">
      <c r="A38" s="16"/>
      <c r="B38" s="16"/>
      <c r="C38" s="16"/>
      <c r="D38" s="16"/>
      <c r="E38" s="16"/>
      <c r="F38" s="39"/>
      <c r="G38" s="39"/>
      <c r="H38" s="71" t="s">
        <v>125</v>
      </c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</row>
    <row r="39" spans="1:21" ht="18.75" x14ac:dyDescent="0.3">
      <c r="A39" s="16"/>
      <c r="B39" s="16"/>
      <c r="C39" s="16"/>
      <c r="D39" s="16"/>
      <c r="E39" s="16"/>
      <c r="F39" s="65" t="s">
        <v>210</v>
      </c>
      <c r="G39" s="56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</row>
    <row r="40" spans="1:21" ht="13.5" customHeight="1" x14ac:dyDescent="0.2">
      <c r="A40" s="72"/>
      <c r="B40" s="73"/>
      <c r="C40" s="73"/>
      <c r="D40" s="73"/>
      <c r="E40" s="74"/>
      <c r="F40" s="75"/>
      <c r="G40" s="76"/>
      <c r="H40" s="73"/>
      <c r="I40" s="73"/>
      <c r="J40" s="73"/>
      <c r="K40" s="77"/>
      <c r="L40" s="78"/>
      <c r="M40" s="78"/>
      <c r="N40" s="78"/>
      <c r="O40" s="79"/>
      <c r="P40" s="79"/>
      <c r="Q40" s="79"/>
      <c r="R40" s="79"/>
      <c r="S40" s="79"/>
      <c r="T40" s="79"/>
      <c r="U40" s="79"/>
    </row>
    <row r="41" spans="1:21" x14ac:dyDescent="0.2">
      <c r="A41" s="16"/>
      <c r="B41" s="16"/>
      <c r="C41" s="16"/>
      <c r="D41" s="16"/>
      <c r="E41" s="16"/>
      <c r="F41" s="80"/>
      <c r="G41" s="81"/>
      <c r="H41" s="59" t="str">
        <f ca="1">H13</f>
        <v>OPB 2016</v>
      </c>
      <c r="I41" s="59" t="str">
        <f t="shared" ref="I41" ca="1" si="0">I13</f>
        <v>Jan 2016</v>
      </c>
      <c r="J41" s="59" t="str">
        <f t="shared" ref="J41:U41" ca="1" si="1">J13</f>
        <v>Feb 2016</v>
      </c>
      <c r="K41" s="59" t="str">
        <f t="shared" ca="1" si="1"/>
        <v>Mar 2016</v>
      </c>
      <c r="L41" s="59" t="str">
        <f t="shared" ca="1" si="1"/>
        <v>Apr 2016</v>
      </c>
      <c r="M41" s="59" t="str">
        <f t="shared" ca="1" si="1"/>
        <v>May 2016</v>
      </c>
      <c r="N41" s="59" t="str">
        <f t="shared" ca="1" si="1"/>
        <v>Jun 2016</v>
      </c>
      <c r="O41" s="59" t="str">
        <f t="shared" ca="1" si="1"/>
        <v>Jul 2016</v>
      </c>
      <c r="P41" s="59" t="str">
        <f t="shared" ca="1" si="1"/>
        <v>Aug 2016</v>
      </c>
      <c r="Q41" s="59" t="str">
        <f t="shared" ca="1" si="1"/>
        <v>Sep 2016</v>
      </c>
      <c r="R41" s="59" t="str">
        <f t="shared" ca="1" si="1"/>
        <v>Oct 2016</v>
      </c>
      <c r="S41" s="59" t="str">
        <f t="shared" ca="1" si="1"/>
        <v>Nov 2016</v>
      </c>
      <c r="T41" s="59" t="str">
        <f t="shared" ca="1" si="1"/>
        <v>Dec 2016</v>
      </c>
      <c r="U41" s="59" t="str">
        <f t="shared" ca="1" si="1"/>
        <v>2016</v>
      </c>
    </row>
    <row r="42" spans="1:21" x14ac:dyDescent="0.2">
      <c r="A42" s="61" t="s">
        <v>15</v>
      </c>
      <c r="B42" s="16"/>
      <c r="C42" s="16"/>
      <c r="D42" s="16"/>
      <c r="E42" s="16"/>
      <c r="F42" s="82" t="s">
        <v>118</v>
      </c>
      <c r="G42" s="83" t="s">
        <v>119</v>
      </c>
      <c r="H42" s="59" t="str">
        <f ca="1">H$6</f>
        <v>Act</v>
      </c>
      <c r="I42" s="59" t="str">
        <f t="shared" ref="I42:U42" ca="1" si="2">I$6</f>
        <v>Act</v>
      </c>
      <c r="J42" s="59" t="str">
        <f t="shared" ca="1" si="2"/>
        <v>Act</v>
      </c>
      <c r="K42" s="59" t="str">
        <f t="shared" ca="1" si="2"/>
        <v>Act</v>
      </c>
      <c r="L42" s="59" t="str">
        <f t="shared" ca="1" si="2"/>
        <v>Act</v>
      </c>
      <c r="M42" s="59" t="str">
        <f t="shared" ca="1" si="2"/>
        <v>Plan</v>
      </c>
      <c r="N42" s="59" t="str">
        <f t="shared" ca="1" si="2"/>
        <v>Plan</v>
      </c>
      <c r="O42" s="59" t="str">
        <f t="shared" ca="1" si="2"/>
        <v>Plan</v>
      </c>
      <c r="P42" s="59" t="str">
        <f t="shared" ca="1" si="2"/>
        <v>Plan</v>
      </c>
      <c r="Q42" s="59" t="str">
        <f t="shared" ca="1" si="2"/>
        <v>Plan</v>
      </c>
      <c r="R42" s="59" t="str">
        <f t="shared" ca="1" si="2"/>
        <v>Plan</v>
      </c>
      <c r="S42" s="59" t="str">
        <f t="shared" ca="1" si="2"/>
        <v>Plan</v>
      </c>
      <c r="T42" s="59" t="str">
        <f t="shared" ca="1" si="2"/>
        <v>Plan</v>
      </c>
      <c r="U42" s="59" t="str">
        <f t="shared" si="2"/>
        <v>Plan</v>
      </c>
    </row>
    <row r="43" spans="1:21" ht="5.25" customHeight="1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</row>
    <row r="44" spans="1:21" x14ac:dyDescent="0.2">
      <c r="A44" s="16"/>
      <c r="B44" s="16"/>
      <c r="C44" s="16"/>
      <c r="D44" s="16"/>
      <c r="E44" s="16"/>
      <c r="F44" s="103" t="s">
        <v>131</v>
      </c>
      <c r="G44" s="84" t="str">
        <f ca="1">_xll.DBRW($B$3,G$7,$G$33,$G$34,$G$36,$D$11,$F44,G$13,G$14)</f>
        <v/>
      </c>
      <c r="H44" s="84">
        <f ca="1">_xll.DBRW($B$3,H$7,$G$33,$G$34,$G$36,$D$11,$F44,H$13,H$14)</f>
        <v>0</v>
      </c>
      <c r="I44" s="85">
        <f ca="1">_xll.DBRW($B$3,I$7,$G$33,$G$34,$G$36,$D$11,$F44,I$13,I$14)</f>
        <v>0</v>
      </c>
      <c r="J44" s="85">
        <f ca="1">_xll.DBRW($B$3,J$7,$G$33,$G$34,$G$36,$D$11,$F44,J$13,J$14)</f>
        <v>0</v>
      </c>
      <c r="K44" s="85">
        <f ca="1">_xll.DBRW($B$3,K$7,$G$33,$G$34,$G$36,$D$11,$F44,K$13,K$14)</f>
        <v>0</v>
      </c>
      <c r="L44" s="85">
        <f ca="1">_xll.DBRW($B$3,L$7,$G$33,$G$34,$G$36,$D$11,$F44,L$13,L$14)</f>
        <v>0</v>
      </c>
      <c r="M44" s="85">
        <f ca="1">_xll.DBRW($B$3,M$7,$G$33,$G$34,$G$36,$D$11,$F44,M$13,M$14)</f>
        <v>0</v>
      </c>
      <c r="N44" s="85">
        <f ca="1">_xll.DBRW($B$3,N$7,$G$33,$G$34,$G$36,$D$11,$F44,N$13,N$14)</f>
        <v>0</v>
      </c>
      <c r="O44" s="85">
        <f ca="1">_xll.DBRW($B$3,O$7,$G$33,$G$34,$G$36,$D$11,$F44,O$13,O$14)</f>
        <v>0</v>
      </c>
      <c r="P44" s="85">
        <f ca="1">_xll.DBRW($B$3,P$7,$G$33,$G$34,$G$36,$D$11,$F44,P$13,P$14)</f>
        <v>0</v>
      </c>
      <c r="Q44" s="85">
        <f ca="1">_xll.DBRW($B$3,Q$7,$G$33,$G$34,$G$36,$D$11,$F44,Q$13,Q$14)</f>
        <v>0</v>
      </c>
      <c r="R44" s="85">
        <f ca="1">_xll.DBRW($B$3,R$7,$G$33,$G$34,$G$36,$D$11,$F44,R$13,R$14)</f>
        <v>0</v>
      </c>
      <c r="S44" s="85">
        <f ca="1">_xll.DBRW($B$3,S$7,$G$33,$G$34,$G$36,$D$11,$F44,S$13,S$14)</f>
        <v>0</v>
      </c>
      <c r="T44" s="85">
        <f ca="1">_xll.DBRW($B$3,T$7,$G$33,$G$34,$G$36,$D$11,$F44,T$13,T$14)</f>
        <v>0</v>
      </c>
      <c r="U44" s="86">
        <f ca="1">_xll.DBRW($B$3,U$7,$G$33,$G$34,$G$36,$D$11,$F44,U$13,U$14)</f>
        <v>0</v>
      </c>
    </row>
    <row r="45" spans="1:21" x14ac:dyDescent="0.2">
      <c r="A45" s="16"/>
      <c r="B45" s="16"/>
      <c r="C45" s="16"/>
      <c r="D45" s="16"/>
      <c r="E45" s="16"/>
      <c r="F45" s="103" t="s">
        <v>117</v>
      </c>
      <c r="G45" s="84" t="str">
        <f ca="1">_xll.DBRW($B$3,G$7,$G$33,$G$34,$G$36,$D$11,$F45,G$13,G$14)</f>
        <v/>
      </c>
      <c r="H45" s="84">
        <f ca="1">_xll.DBRW($B$3,H$7,$G$33,$G$34,$G$36,$D$11,$F45,H$13,H$14)</f>
        <v>0</v>
      </c>
      <c r="I45" s="85">
        <f ca="1">_xll.DBRW($B$3,I$7,$G$33,$G$34,$G$36,$D$11,$F45,I$13,I$14)</f>
        <v>0</v>
      </c>
      <c r="J45" s="85">
        <f ca="1">_xll.DBRW($B$3,J$7,$G$33,$G$34,$G$36,$D$11,$F45,J$13,J$14)</f>
        <v>0</v>
      </c>
      <c r="K45" s="85">
        <f ca="1">_xll.DBRW($B$3,K$7,$G$33,$G$34,$G$36,$D$11,$F45,K$13,K$14)</f>
        <v>0</v>
      </c>
      <c r="L45" s="85">
        <f ca="1">_xll.DBRW($B$3,L$7,$G$33,$G$34,$G$36,$D$11,$F45,L$13,L$14)</f>
        <v>0</v>
      </c>
      <c r="M45" s="85">
        <f ca="1">_xll.DBRW($B$3,M$7,$G$33,$G$34,$G$36,$D$11,$F45,M$13,M$14)</f>
        <v>0</v>
      </c>
      <c r="N45" s="85">
        <f ca="1">_xll.DBRW($B$3,N$7,$G$33,$G$34,$G$36,$D$11,$F45,N$13,N$14)</f>
        <v>0</v>
      </c>
      <c r="O45" s="85">
        <f ca="1">_xll.DBRW($B$3,O$7,$G$33,$G$34,$G$36,$D$11,$F45,O$13,O$14)</f>
        <v>0</v>
      </c>
      <c r="P45" s="85">
        <f ca="1">_xll.DBRW($B$3,P$7,$G$33,$G$34,$G$36,$D$11,$F45,P$13,P$14)</f>
        <v>0</v>
      </c>
      <c r="Q45" s="85">
        <f ca="1">_xll.DBRW($B$3,Q$7,$G$33,$G$34,$G$36,$D$11,$F45,Q$13,Q$14)</f>
        <v>0</v>
      </c>
      <c r="R45" s="85">
        <f ca="1">_xll.DBRW($B$3,R$7,$G$33,$G$34,$G$36,$D$11,$F45,R$13,R$14)</f>
        <v>0</v>
      </c>
      <c r="S45" s="85">
        <f ca="1">_xll.DBRW($B$3,S$7,$G$33,$G$34,$G$36,$D$11,$F45,S$13,S$14)</f>
        <v>0</v>
      </c>
      <c r="T45" s="85">
        <f ca="1">_xll.DBRW($B$3,T$7,$G$33,$G$34,$G$36,$D$11,$F45,T$13,T$14)</f>
        <v>0</v>
      </c>
      <c r="U45" s="86">
        <f ca="1">_xll.DBRW($B$3,U$7,$G$33,$G$34,$G$36,$D$11,$F45,U$13,U$14)</f>
        <v>0</v>
      </c>
    </row>
    <row r="46" spans="1:21" x14ac:dyDescent="0.2">
      <c r="A46" s="41" t="str">
        <f ca="1">IF(_xll.TM1RPTELLEV($F$46,$F46)=0,"Root",IF(OR(_xll.ELLEV($B$10,$F46)=0,_xll.TM1RPTELLEV($F$46,$F46)+1&gt;=VALUE($K$29)),"Base","Default"))</f>
        <v>Base</v>
      </c>
      <c r="B46" s="16"/>
      <c r="C46" s="16"/>
      <c r="D46" s="16"/>
      <c r="E46" s="16"/>
      <c r="F46" s="102" t="str">
        <f ca="1">_xll.TM1RPTROW($B$17,$B$12,,,"CodeName", IF($N$30="Yes",1,0),"{Descendants( { [bpmFinance_LineItem].["&amp;$F$45&amp;"] },"&amp;$K$29&amp;",BEFORE )}",$N$31, IF($N$29="Yes",1,0))</f>
        <v>Line 1</v>
      </c>
      <c r="G46" s="101" t="str">
        <f ca="1">_xll.DBRW($B$17,G$7,$G$33,$G$34,$G$36,$D$11,$F46,G$13,G$14)</f>
        <v>Feed from Capex</v>
      </c>
      <c r="H46" s="96">
        <f ca="1">_xll.DBRW($B$17,H$7,$G$33,$G$34,$G$36,$D$11,$F46,H$13,H$14)</f>
        <v>0</v>
      </c>
      <c r="I46" s="96">
        <f ca="1">_xll.DBRW($B$17,I$7,$G$33,$G$34,$G$36,$D$11,$F46,I$13,I$14)</f>
        <v>0</v>
      </c>
      <c r="J46" s="96">
        <f ca="1">_xll.DBRW($B$17,J$7,$G$33,$G$34,$G$36,$D$11,$F46,J$13,J$14)</f>
        <v>0</v>
      </c>
      <c r="K46" s="96">
        <f ca="1">_xll.DBRW($B$17,K$7,$G$33,$G$34,$G$36,$D$11,$F46,K$13,K$14)</f>
        <v>0</v>
      </c>
      <c r="L46" s="96">
        <f ca="1">_xll.DBRW($B$17,L$7,$G$33,$G$34,$G$36,$D$11,$F46,L$13,L$14)</f>
        <v>0</v>
      </c>
      <c r="M46" s="96">
        <f ca="1">_xll.DBRW($B$17,M$7,$G$33,$G$34,$G$36,$D$11,$F46,M$13,M$14)</f>
        <v>0</v>
      </c>
      <c r="N46" s="96">
        <f ca="1">_xll.DBRW($B$17,N$7,$G$33,$G$34,$G$36,$D$11,$F46,N$13,N$14)</f>
        <v>0</v>
      </c>
      <c r="O46" s="96">
        <f ca="1">_xll.DBRW($B$17,O$7,$G$33,$G$34,$G$36,$D$11,$F46,O$13,O$14)</f>
        <v>0</v>
      </c>
      <c r="P46" s="96">
        <f ca="1">_xll.DBRW($B$17,P$7,$G$33,$G$34,$G$36,$D$11,$F46,P$13,P$14)</f>
        <v>0</v>
      </c>
      <c r="Q46" s="96">
        <f ca="1">_xll.DBRW($B$17,Q$7,$G$33,$G$34,$G$36,$D$11,$F46,Q$13,Q$14)</f>
        <v>0</v>
      </c>
      <c r="R46" s="96">
        <f ca="1">_xll.DBRW($B$17,R$7,$G$33,$G$34,$G$36,$D$11,$F46,R$13,R$14)</f>
        <v>0</v>
      </c>
      <c r="S46" s="96">
        <f ca="1">_xll.DBRW($B$17,S$7,$G$33,$G$34,$G$36,$D$11,$F46,S$13,S$14)</f>
        <v>0</v>
      </c>
      <c r="T46" s="96">
        <f ca="1">_xll.DBRW($B$17,T$7,$G$33,$G$34,$G$36,$D$11,$F46,T$13,T$14)</f>
        <v>0</v>
      </c>
      <c r="U46" s="96">
        <f ca="1">_xll.DBRW($B$17,U$7,$G$33,$G$34,$G$36,$D$11,$F46,U$13,U$14)</f>
        <v>0</v>
      </c>
    </row>
    <row r="47" spans="1:21" x14ac:dyDescent="0.2">
      <c r="A47" s="41" t="str">
        <f ca="1">IF(_xll.TM1RPTELLEV($F$46,$F47)=0,"Root",IF(OR(_xll.ELLEV($B$10,$F47)=0,_xll.TM1RPTELLEV($F$46,$F47)+1&gt;=VALUE($K$29)),"Base","Default"))</f>
        <v>Base</v>
      </c>
      <c r="B47" s="16"/>
      <c r="C47" s="16"/>
      <c r="D47" s="16"/>
      <c r="E47" s="16"/>
      <c r="F47" s="102" t="s">
        <v>213</v>
      </c>
      <c r="G47" s="101" t="str">
        <f ca="1">_xll.DBRW($B$17,G$7,$G$33,$G$34,$G$36,$D$11,$F47,G$13,G$14)</f>
        <v/>
      </c>
      <c r="H47" s="96">
        <f ca="1">_xll.DBRW($B$17,H$7,$G$33,$G$34,$G$36,$D$11,$F47,H$13,H$14)</f>
        <v>0</v>
      </c>
      <c r="I47" s="96">
        <f ca="1">_xll.DBRW($B$17,I$7,$G$33,$G$34,$G$36,$D$11,$F47,I$13,I$14)</f>
        <v>0</v>
      </c>
      <c r="J47" s="96">
        <f ca="1">_xll.DBRW($B$17,J$7,$G$33,$G$34,$G$36,$D$11,$F47,J$13,J$14)</f>
        <v>0</v>
      </c>
      <c r="K47" s="96">
        <f ca="1">_xll.DBRW($B$17,K$7,$G$33,$G$34,$G$36,$D$11,$F47,K$13,K$14)</f>
        <v>0</v>
      </c>
      <c r="L47" s="96">
        <f ca="1">_xll.DBRW($B$17,L$7,$G$33,$G$34,$G$36,$D$11,$F47,L$13,L$14)</f>
        <v>0</v>
      </c>
      <c r="M47" s="96">
        <f ca="1">_xll.DBRW($B$17,M$7,$G$33,$G$34,$G$36,$D$11,$F47,M$13,M$14)</f>
        <v>0</v>
      </c>
      <c r="N47" s="96">
        <f ca="1">_xll.DBRW($B$17,N$7,$G$33,$G$34,$G$36,$D$11,$F47,N$13,N$14)</f>
        <v>0</v>
      </c>
      <c r="O47" s="96">
        <f ca="1">_xll.DBRW($B$17,O$7,$G$33,$G$34,$G$36,$D$11,$F47,O$13,O$14)</f>
        <v>0</v>
      </c>
      <c r="P47" s="96">
        <f ca="1">_xll.DBRW($B$17,P$7,$G$33,$G$34,$G$36,$D$11,$F47,P$13,P$14)</f>
        <v>0</v>
      </c>
      <c r="Q47" s="96">
        <f ca="1">_xll.DBRW($B$17,Q$7,$G$33,$G$34,$G$36,$D$11,$F47,Q$13,Q$14)</f>
        <v>0</v>
      </c>
      <c r="R47" s="96">
        <f ca="1">_xll.DBRW($B$17,R$7,$G$33,$G$34,$G$36,$D$11,$F47,R$13,R$14)</f>
        <v>0</v>
      </c>
      <c r="S47" s="96">
        <f ca="1">_xll.DBRW($B$17,S$7,$G$33,$G$34,$G$36,$D$11,$F47,S$13,S$14)</f>
        <v>0</v>
      </c>
      <c r="T47" s="96">
        <f ca="1">_xll.DBRW($B$17,T$7,$G$33,$G$34,$G$36,$D$11,$F47,T$13,T$14)</f>
        <v>0</v>
      </c>
      <c r="U47" s="96">
        <f ca="1">_xll.DBRW($B$17,U$7,$G$33,$G$34,$G$36,$D$11,$F47,U$13,U$14)</f>
        <v>0</v>
      </c>
    </row>
    <row r="48" spans="1:21" x14ac:dyDescent="0.2">
      <c r="A48" s="41" t="str">
        <f ca="1">IF(_xll.TM1RPTELLEV($F$46,$F48)=0,"Root",IF(OR(_xll.ELLEV($B$10,$F48)=0,_xll.TM1RPTELLEV($F$46,$F48)+1&gt;=VALUE($K$29)),"Base","Default"))</f>
        <v>Base</v>
      </c>
      <c r="B48" s="16"/>
      <c r="C48" s="16"/>
      <c r="D48" s="16"/>
      <c r="E48" s="16"/>
      <c r="F48" s="102" t="s">
        <v>214</v>
      </c>
      <c r="G48" s="101" t="str">
        <f ca="1">_xll.DBRW($B$17,G$7,$G$33,$G$34,$G$36,$D$11,$F48,G$13,G$14)</f>
        <v/>
      </c>
      <c r="H48" s="96">
        <f ca="1">_xll.DBRW($B$17,H$7,$G$33,$G$34,$G$36,$D$11,$F48,H$13,H$14)</f>
        <v>0</v>
      </c>
      <c r="I48" s="96">
        <f ca="1">_xll.DBRW($B$17,I$7,$G$33,$G$34,$G$36,$D$11,$F48,I$13,I$14)</f>
        <v>0</v>
      </c>
      <c r="J48" s="96">
        <f ca="1">_xll.DBRW($B$17,J$7,$G$33,$G$34,$G$36,$D$11,$F48,J$13,J$14)</f>
        <v>0</v>
      </c>
      <c r="K48" s="96">
        <f ca="1">_xll.DBRW($B$17,K$7,$G$33,$G$34,$G$36,$D$11,$F48,K$13,K$14)</f>
        <v>0</v>
      </c>
      <c r="L48" s="96">
        <f ca="1">_xll.DBRW($B$17,L$7,$G$33,$G$34,$G$36,$D$11,$F48,L$13,L$14)</f>
        <v>0</v>
      </c>
      <c r="M48" s="96">
        <f ca="1">_xll.DBRW($B$17,M$7,$G$33,$G$34,$G$36,$D$11,$F48,M$13,M$14)</f>
        <v>0</v>
      </c>
      <c r="N48" s="96">
        <f ca="1">_xll.DBRW($B$17,N$7,$G$33,$G$34,$G$36,$D$11,$F48,N$13,N$14)</f>
        <v>0</v>
      </c>
      <c r="O48" s="96">
        <f ca="1">_xll.DBRW($B$17,O$7,$G$33,$G$34,$G$36,$D$11,$F48,O$13,O$14)</f>
        <v>0</v>
      </c>
      <c r="P48" s="96">
        <f ca="1">_xll.DBRW($B$17,P$7,$G$33,$G$34,$G$36,$D$11,$F48,P$13,P$14)</f>
        <v>0</v>
      </c>
      <c r="Q48" s="96">
        <f ca="1">_xll.DBRW($B$17,Q$7,$G$33,$G$34,$G$36,$D$11,$F48,Q$13,Q$14)</f>
        <v>0</v>
      </c>
      <c r="R48" s="96">
        <f ca="1">_xll.DBRW($B$17,R$7,$G$33,$G$34,$G$36,$D$11,$F48,R$13,R$14)</f>
        <v>0</v>
      </c>
      <c r="S48" s="96">
        <f ca="1">_xll.DBRW($B$17,S$7,$G$33,$G$34,$G$36,$D$11,$F48,S$13,S$14)</f>
        <v>0</v>
      </c>
      <c r="T48" s="96">
        <f ca="1">_xll.DBRW($B$17,T$7,$G$33,$G$34,$G$36,$D$11,$F48,T$13,T$14)</f>
        <v>0</v>
      </c>
      <c r="U48" s="96">
        <f ca="1">_xll.DBRW($B$17,U$7,$G$33,$G$34,$G$36,$D$11,$F48,U$13,U$14)</f>
        <v>0</v>
      </c>
    </row>
    <row r="49" spans="1:21" x14ac:dyDescent="0.2">
      <c r="A49" s="41" t="str">
        <f ca="1">IF(_xll.TM1RPTELLEV($F$46,$F49)=0,"Root",IF(OR(_xll.ELLEV($B$10,$F49)=0,_xll.TM1RPTELLEV($F$46,$F49)+1&gt;=VALUE($K$29)),"Base","Default"))</f>
        <v>Base</v>
      </c>
      <c r="B49" s="16"/>
      <c r="C49" s="16"/>
      <c r="D49" s="16"/>
      <c r="E49" s="16"/>
      <c r="F49" s="102" t="s">
        <v>215</v>
      </c>
      <c r="G49" s="101" t="str">
        <f ca="1">_xll.DBRW($B$17,G$7,$G$33,$G$34,$G$36,$D$11,$F49,G$13,G$14)</f>
        <v/>
      </c>
      <c r="H49" s="96">
        <f ca="1">_xll.DBRW($B$17,H$7,$G$33,$G$34,$G$36,$D$11,$F49,H$13,H$14)</f>
        <v>0</v>
      </c>
      <c r="I49" s="96">
        <f ca="1">_xll.DBRW($B$17,I$7,$G$33,$G$34,$G$36,$D$11,$F49,I$13,I$14)</f>
        <v>0</v>
      </c>
      <c r="J49" s="96">
        <f ca="1">_xll.DBRW($B$17,J$7,$G$33,$G$34,$G$36,$D$11,$F49,J$13,J$14)</f>
        <v>0</v>
      </c>
      <c r="K49" s="96">
        <f ca="1">_xll.DBRW($B$17,K$7,$G$33,$G$34,$G$36,$D$11,$F49,K$13,K$14)</f>
        <v>0</v>
      </c>
      <c r="L49" s="96">
        <f ca="1">_xll.DBRW($B$17,L$7,$G$33,$G$34,$G$36,$D$11,$F49,L$13,L$14)</f>
        <v>0</v>
      </c>
      <c r="M49" s="96">
        <f ca="1">_xll.DBRW($B$17,M$7,$G$33,$G$34,$G$36,$D$11,$F49,M$13,M$14)</f>
        <v>0</v>
      </c>
      <c r="N49" s="96">
        <f ca="1">_xll.DBRW($B$17,N$7,$G$33,$G$34,$G$36,$D$11,$F49,N$13,N$14)</f>
        <v>0</v>
      </c>
      <c r="O49" s="96">
        <f ca="1">_xll.DBRW($B$17,O$7,$G$33,$G$34,$G$36,$D$11,$F49,O$13,O$14)</f>
        <v>0</v>
      </c>
      <c r="P49" s="96">
        <f ca="1">_xll.DBRW($B$17,P$7,$G$33,$G$34,$G$36,$D$11,$F49,P$13,P$14)</f>
        <v>0</v>
      </c>
      <c r="Q49" s="96">
        <f ca="1">_xll.DBRW($B$17,Q$7,$G$33,$G$34,$G$36,$D$11,$F49,Q$13,Q$14)</f>
        <v>0</v>
      </c>
      <c r="R49" s="96">
        <f ca="1">_xll.DBRW($B$17,R$7,$G$33,$G$34,$G$36,$D$11,$F49,R$13,R$14)</f>
        <v>0</v>
      </c>
      <c r="S49" s="96">
        <f ca="1">_xll.DBRW($B$17,S$7,$G$33,$G$34,$G$36,$D$11,$F49,S$13,S$14)</f>
        <v>0</v>
      </c>
      <c r="T49" s="96">
        <f ca="1">_xll.DBRW($B$17,T$7,$G$33,$G$34,$G$36,$D$11,$F49,T$13,T$14)</f>
        <v>0</v>
      </c>
      <c r="U49" s="96">
        <f ca="1">_xll.DBRW($B$17,U$7,$G$33,$G$34,$G$36,$D$11,$F49,U$13,U$14)</f>
        <v>0</v>
      </c>
    </row>
    <row r="50" spans="1:21" x14ac:dyDescent="0.2">
      <c r="A50" s="41" t="str">
        <f ca="1">IF(_xll.TM1RPTELLEV($F$46,$F50)=0,"Root",IF(OR(_xll.ELLEV($B$10,$F50)=0,_xll.TM1RPTELLEV($F$46,$F50)+1&gt;=VALUE($K$29)),"Base","Default"))</f>
        <v>Base</v>
      </c>
      <c r="B50" s="16"/>
      <c r="C50" s="16"/>
      <c r="D50" s="16"/>
      <c r="E50" s="16"/>
      <c r="F50" s="102" t="s">
        <v>216</v>
      </c>
      <c r="G50" s="101" t="str">
        <f ca="1">_xll.DBRW($B$17,G$7,$G$33,$G$34,$G$36,$D$11,$F50,G$13,G$14)</f>
        <v/>
      </c>
      <c r="H50" s="96">
        <f ca="1">_xll.DBRW($B$17,H$7,$G$33,$G$34,$G$36,$D$11,$F50,H$13,H$14)</f>
        <v>0</v>
      </c>
      <c r="I50" s="96">
        <f ca="1">_xll.DBRW($B$17,I$7,$G$33,$G$34,$G$36,$D$11,$F50,I$13,I$14)</f>
        <v>0</v>
      </c>
      <c r="J50" s="96">
        <f ca="1">_xll.DBRW($B$17,J$7,$G$33,$G$34,$G$36,$D$11,$F50,J$13,J$14)</f>
        <v>0</v>
      </c>
      <c r="K50" s="96">
        <f ca="1">_xll.DBRW($B$17,K$7,$G$33,$G$34,$G$36,$D$11,$F50,K$13,K$14)</f>
        <v>0</v>
      </c>
      <c r="L50" s="96">
        <f ca="1">_xll.DBRW($B$17,L$7,$G$33,$G$34,$G$36,$D$11,$F50,L$13,L$14)</f>
        <v>0</v>
      </c>
      <c r="M50" s="96">
        <f ca="1">_xll.DBRW($B$17,M$7,$G$33,$G$34,$G$36,$D$11,$F50,M$13,M$14)</f>
        <v>0</v>
      </c>
      <c r="N50" s="96">
        <f ca="1">_xll.DBRW($B$17,N$7,$G$33,$G$34,$G$36,$D$11,$F50,N$13,N$14)</f>
        <v>0</v>
      </c>
      <c r="O50" s="96">
        <f ca="1">_xll.DBRW($B$17,O$7,$G$33,$G$34,$G$36,$D$11,$F50,O$13,O$14)</f>
        <v>0</v>
      </c>
      <c r="P50" s="96">
        <f ca="1">_xll.DBRW($B$17,P$7,$G$33,$G$34,$G$36,$D$11,$F50,P$13,P$14)</f>
        <v>0</v>
      </c>
      <c r="Q50" s="96">
        <f ca="1">_xll.DBRW($B$17,Q$7,$G$33,$G$34,$G$36,$D$11,$F50,Q$13,Q$14)</f>
        <v>0</v>
      </c>
      <c r="R50" s="96">
        <f ca="1">_xll.DBRW($B$17,R$7,$G$33,$G$34,$G$36,$D$11,$F50,R$13,R$14)</f>
        <v>0</v>
      </c>
      <c r="S50" s="96">
        <f ca="1">_xll.DBRW($B$17,S$7,$G$33,$G$34,$G$36,$D$11,$F50,S$13,S$14)</f>
        <v>0</v>
      </c>
      <c r="T50" s="96">
        <f ca="1">_xll.DBRW($B$17,T$7,$G$33,$G$34,$G$36,$D$11,$F50,T$13,T$14)</f>
        <v>0</v>
      </c>
      <c r="U50" s="96">
        <f ca="1">_xll.DBRW($B$17,U$7,$G$33,$G$34,$G$36,$D$11,$F50,U$13,U$14)</f>
        <v>0</v>
      </c>
    </row>
    <row r="51" spans="1:21" x14ac:dyDescent="0.2">
      <c r="A51" s="41" t="str">
        <f ca="1">IF(_xll.TM1RPTELLEV($F$46,$F51)=0,"Root",IF(OR(_xll.ELLEV($B$10,$F51)=0,_xll.TM1RPTELLEV($F$46,$F51)+1&gt;=VALUE($K$29)),"Base","Default"))</f>
        <v>Base</v>
      </c>
      <c r="B51" s="16"/>
      <c r="C51" s="16"/>
      <c r="D51" s="16"/>
      <c r="E51" s="16"/>
      <c r="F51" s="102" t="s">
        <v>217</v>
      </c>
      <c r="G51" s="101" t="str">
        <f ca="1">_xll.DBRW($B$17,G$7,$G$33,$G$34,$G$36,$D$11,$F51,G$13,G$14)</f>
        <v/>
      </c>
      <c r="H51" s="96">
        <f ca="1">_xll.DBRW($B$17,H$7,$G$33,$G$34,$G$36,$D$11,$F51,H$13,H$14)</f>
        <v>0</v>
      </c>
      <c r="I51" s="96">
        <f ca="1">_xll.DBRW($B$17,I$7,$G$33,$G$34,$G$36,$D$11,$F51,I$13,I$14)</f>
        <v>0</v>
      </c>
      <c r="J51" s="96">
        <f ca="1">_xll.DBRW($B$17,J$7,$G$33,$G$34,$G$36,$D$11,$F51,J$13,J$14)</f>
        <v>0</v>
      </c>
      <c r="K51" s="96">
        <f ca="1">_xll.DBRW($B$17,K$7,$G$33,$G$34,$G$36,$D$11,$F51,K$13,K$14)</f>
        <v>0</v>
      </c>
      <c r="L51" s="96">
        <f ca="1">_xll.DBRW($B$17,L$7,$G$33,$G$34,$G$36,$D$11,$F51,L$13,L$14)</f>
        <v>0</v>
      </c>
      <c r="M51" s="96">
        <f ca="1">_xll.DBRW($B$17,M$7,$G$33,$G$34,$G$36,$D$11,$F51,M$13,M$14)</f>
        <v>0</v>
      </c>
      <c r="N51" s="96">
        <f ca="1">_xll.DBRW($B$17,N$7,$G$33,$G$34,$G$36,$D$11,$F51,N$13,N$14)</f>
        <v>0</v>
      </c>
      <c r="O51" s="96">
        <f ca="1">_xll.DBRW($B$17,O$7,$G$33,$G$34,$G$36,$D$11,$F51,O$13,O$14)</f>
        <v>0</v>
      </c>
      <c r="P51" s="96">
        <f ca="1">_xll.DBRW($B$17,P$7,$G$33,$G$34,$G$36,$D$11,$F51,P$13,P$14)</f>
        <v>0</v>
      </c>
      <c r="Q51" s="96">
        <f ca="1">_xll.DBRW($B$17,Q$7,$G$33,$G$34,$G$36,$D$11,$F51,Q$13,Q$14)</f>
        <v>0</v>
      </c>
      <c r="R51" s="96">
        <f ca="1">_xll.DBRW($B$17,R$7,$G$33,$G$34,$G$36,$D$11,$F51,R$13,R$14)</f>
        <v>0</v>
      </c>
      <c r="S51" s="96">
        <f ca="1">_xll.DBRW($B$17,S$7,$G$33,$G$34,$G$36,$D$11,$F51,S$13,S$14)</f>
        <v>0</v>
      </c>
      <c r="T51" s="96">
        <f ca="1">_xll.DBRW($B$17,T$7,$G$33,$G$34,$G$36,$D$11,$F51,T$13,T$14)</f>
        <v>0</v>
      </c>
      <c r="U51" s="96">
        <f ca="1">_xll.DBRW($B$17,U$7,$G$33,$G$34,$G$36,$D$11,$F51,U$13,U$14)</f>
        <v>0</v>
      </c>
    </row>
    <row r="52" spans="1:21" x14ac:dyDescent="0.2">
      <c r="A52" s="41" t="str">
        <f ca="1">IF(_xll.TM1RPTELLEV($F$46,$F52)=0,"Root",IF(OR(_xll.ELLEV($B$10,$F52)=0,_xll.TM1RPTELLEV($F$46,$F52)+1&gt;=VALUE($K$29)),"Base","Default"))</f>
        <v>Base</v>
      </c>
      <c r="B52" s="16"/>
      <c r="C52" s="16"/>
      <c r="D52" s="16"/>
      <c r="E52" s="16"/>
      <c r="F52" s="102" t="s">
        <v>218</v>
      </c>
      <c r="G52" s="101" t="str">
        <f ca="1">_xll.DBRW($B$17,G$7,$G$33,$G$34,$G$36,$D$11,$F52,G$13,G$14)</f>
        <v/>
      </c>
      <c r="H52" s="96">
        <f ca="1">_xll.DBRW($B$17,H$7,$G$33,$G$34,$G$36,$D$11,$F52,H$13,H$14)</f>
        <v>0</v>
      </c>
      <c r="I52" s="96">
        <f ca="1">_xll.DBRW($B$17,I$7,$G$33,$G$34,$G$36,$D$11,$F52,I$13,I$14)</f>
        <v>0</v>
      </c>
      <c r="J52" s="96">
        <f ca="1">_xll.DBRW($B$17,J$7,$G$33,$G$34,$G$36,$D$11,$F52,J$13,J$14)</f>
        <v>0</v>
      </c>
      <c r="K52" s="96">
        <f ca="1">_xll.DBRW($B$17,K$7,$G$33,$G$34,$G$36,$D$11,$F52,K$13,K$14)</f>
        <v>0</v>
      </c>
      <c r="L52" s="96">
        <f ca="1">_xll.DBRW($B$17,L$7,$G$33,$G$34,$G$36,$D$11,$F52,L$13,L$14)</f>
        <v>0</v>
      </c>
      <c r="M52" s="96">
        <f ca="1">_xll.DBRW($B$17,M$7,$G$33,$G$34,$G$36,$D$11,$F52,M$13,M$14)</f>
        <v>0</v>
      </c>
      <c r="N52" s="96">
        <f ca="1">_xll.DBRW($B$17,N$7,$G$33,$G$34,$G$36,$D$11,$F52,N$13,N$14)</f>
        <v>0</v>
      </c>
      <c r="O52" s="96">
        <f ca="1">_xll.DBRW($B$17,O$7,$G$33,$G$34,$G$36,$D$11,$F52,O$13,O$14)</f>
        <v>0</v>
      </c>
      <c r="P52" s="96">
        <f ca="1">_xll.DBRW($B$17,P$7,$G$33,$G$34,$G$36,$D$11,$F52,P$13,P$14)</f>
        <v>0</v>
      </c>
      <c r="Q52" s="96">
        <f ca="1">_xll.DBRW($B$17,Q$7,$G$33,$G$34,$G$36,$D$11,$F52,Q$13,Q$14)</f>
        <v>0</v>
      </c>
      <c r="R52" s="96">
        <f ca="1">_xll.DBRW($B$17,R$7,$G$33,$G$34,$G$36,$D$11,$F52,R$13,R$14)</f>
        <v>0</v>
      </c>
      <c r="S52" s="96">
        <f ca="1">_xll.DBRW($B$17,S$7,$G$33,$G$34,$G$36,$D$11,$F52,S$13,S$14)</f>
        <v>0</v>
      </c>
      <c r="T52" s="96">
        <f ca="1">_xll.DBRW($B$17,T$7,$G$33,$G$34,$G$36,$D$11,$F52,T$13,T$14)</f>
        <v>0</v>
      </c>
      <c r="U52" s="96">
        <f ca="1">_xll.DBRW($B$17,U$7,$G$33,$G$34,$G$36,$D$11,$F52,U$13,U$14)</f>
        <v>0</v>
      </c>
    </row>
    <row r="53" spans="1:21" x14ac:dyDescent="0.2">
      <c r="A53" s="41" t="str">
        <f ca="1">IF(_xll.TM1RPTELLEV($F$46,$F53)=0,"Root",IF(OR(_xll.ELLEV($B$10,$F53)=0,_xll.TM1RPTELLEV($F$46,$F53)+1&gt;=VALUE($K$29)),"Base","Default"))</f>
        <v>Base</v>
      </c>
      <c r="B53" s="16"/>
      <c r="C53" s="16"/>
      <c r="D53" s="16"/>
      <c r="E53" s="16"/>
      <c r="F53" s="102" t="s">
        <v>219</v>
      </c>
      <c r="G53" s="101" t="str">
        <f ca="1">_xll.DBRW($B$17,G$7,$G$33,$G$34,$G$36,$D$11,$F53,G$13,G$14)</f>
        <v/>
      </c>
      <c r="H53" s="96">
        <f ca="1">_xll.DBRW($B$17,H$7,$G$33,$G$34,$G$36,$D$11,$F53,H$13,H$14)</f>
        <v>0</v>
      </c>
      <c r="I53" s="96">
        <f ca="1">_xll.DBRW($B$17,I$7,$G$33,$G$34,$G$36,$D$11,$F53,I$13,I$14)</f>
        <v>0</v>
      </c>
      <c r="J53" s="96">
        <f ca="1">_xll.DBRW($B$17,J$7,$G$33,$G$34,$G$36,$D$11,$F53,J$13,J$14)</f>
        <v>0</v>
      </c>
      <c r="K53" s="96">
        <f ca="1">_xll.DBRW($B$17,K$7,$G$33,$G$34,$G$36,$D$11,$F53,K$13,K$14)</f>
        <v>0</v>
      </c>
      <c r="L53" s="96">
        <f ca="1">_xll.DBRW($B$17,L$7,$G$33,$G$34,$G$36,$D$11,$F53,L$13,L$14)</f>
        <v>0</v>
      </c>
      <c r="M53" s="96">
        <f ca="1">_xll.DBRW($B$17,M$7,$G$33,$G$34,$G$36,$D$11,$F53,M$13,M$14)</f>
        <v>0</v>
      </c>
      <c r="N53" s="96">
        <f ca="1">_xll.DBRW($B$17,N$7,$G$33,$G$34,$G$36,$D$11,$F53,N$13,N$14)</f>
        <v>0</v>
      </c>
      <c r="O53" s="96">
        <f ca="1">_xll.DBRW($B$17,O$7,$G$33,$G$34,$G$36,$D$11,$F53,O$13,O$14)</f>
        <v>0</v>
      </c>
      <c r="P53" s="96">
        <f ca="1">_xll.DBRW($B$17,P$7,$G$33,$G$34,$G$36,$D$11,$F53,P$13,P$14)</f>
        <v>0</v>
      </c>
      <c r="Q53" s="96">
        <f ca="1">_xll.DBRW($B$17,Q$7,$G$33,$G$34,$G$36,$D$11,$F53,Q$13,Q$14)</f>
        <v>0</v>
      </c>
      <c r="R53" s="96">
        <f ca="1">_xll.DBRW($B$17,R$7,$G$33,$G$34,$G$36,$D$11,$F53,R$13,R$14)</f>
        <v>0</v>
      </c>
      <c r="S53" s="96">
        <f ca="1">_xll.DBRW($B$17,S$7,$G$33,$G$34,$G$36,$D$11,$F53,S$13,S$14)</f>
        <v>0</v>
      </c>
      <c r="T53" s="96">
        <f ca="1">_xll.DBRW($B$17,T$7,$G$33,$G$34,$G$36,$D$11,$F53,T$13,T$14)</f>
        <v>0</v>
      </c>
      <c r="U53" s="96">
        <f ca="1">_xll.DBRW($B$17,U$7,$G$33,$G$34,$G$36,$D$11,$F53,U$13,U$14)</f>
        <v>0</v>
      </c>
    </row>
    <row r="54" spans="1:21" x14ac:dyDescent="0.2">
      <c r="A54" s="41" t="str">
        <f ca="1">IF(_xll.TM1RPTELLEV($F$46,$F54)=0,"Root",IF(OR(_xll.ELLEV($B$10,$F54)=0,_xll.TM1RPTELLEV($F$46,$F54)+1&gt;=VALUE($K$29)),"Base","Default"))</f>
        <v>Base</v>
      </c>
      <c r="B54" s="16"/>
      <c r="C54" s="16"/>
      <c r="D54" s="16"/>
      <c r="E54" s="16"/>
      <c r="F54" s="102" t="s">
        <v>220</v>
      </c>
      <c r="G54" s="101" t="str">
        <f ca="1">_xll.DBRW($B$17,G$7,$G$33,$G$34,$G$36,$D$11,$F54,G$13,G$14)</f>
        <v/>
      </c>
      <c r="H54" s="96">
        <f ca="1">_xll.DBRW($B$17,H$7,$G$33,$G$34,$G$36,$D$11,$F54,H$13,H$14)</f>
        <v>0</v>
      </c>
      <c r="I54" s="96">
        <f ca="1">_xll.DBRW($B$17,I$7,$G$33,$G$34,$G$36,$D$11,$F54,I$13,I$14)</f>
        <v>0</v>
      </c>
      <c r="J54" s="96">
        <f ca="1">_xll.DBRW($B$17,J$7,$G$33,$G$34,$G$36,$D$11,$F54,J$13,J$14)</f>
        <v>0</v>
      </c>
      <c r="K54" s="96">
        <f ca="1">_xll.DBRW($B$17,K$7,$G$33,$G$34,$G$36,$D$11,$F54,K$13,K$14)</f>
        <v>0</v>
      </c>
      <c r="L54" s="96">
        <f ca="1">_xll.DBRW($B$17,L$7,$G$33,$G$34,$G$36,$D$11,$F54,L$13,L$14)</f>
        <v>0</v>
      </c>
      <c r="M54" s="96">
        <f ca="1">_xll.DBRW($B$17,M$7,$G$33,$G$34,$G$36,$D$11,$F54,M$13,M$14)</f>
        <v>0</v>
      </c>
      <c r="N54" s="96">
        <f ca="1">_xll.DBRW($B$17,N$7,$G$33,$G$34,$G$36,$D$11,$F54,N$13,N$14)</f>
        <v>0</v>
      </c>
      <c r="O54" s="96">
        <f ca="1">_xll.DBRW($B$17,O$7,$G$33,$G$34,$G$36,$D$11,$F54,O$13,O$14)</f>
        <v>0</v>
      </c>
      <c r="P54" s="96">
        <f ca="1">_xll.DBRW($B$17,P$7,$G$33,$G$34,$G$36,$D$11,$F54,P$13,P$14)</f>
        <v>0</v>
      </c>
      <c r="Q54" s="96">
        <f ca="1">_xll.DBRW($B$17,Q$7,$G$33,$G$34,$G$36,$D$11,$F54,Q$13,Q$14)</f>
        <v>0</v>
      </c>
      <c r="R54" s="96">
        <f ca="1">_xll.DBRW($B$17,R$7,$G$33,$G$34,$G$36,$D$11,$F54,R$13,R$14)</f>
        <v>0</v>
      </c>
      <c r="S54" s="96">
        <f ca="1">_xll.DBRW($B$17,S$7,$G$33,$G$34,$G$36,$D$11,$F54,S$13,S$14)</f>
        <v>0</v>
      </c>
      <c r="T54" s="96">
        <f ca="1">_xll.DBRW($B$17,T$7,$G$33,$G$34,$G$36,$D$11,$F54,T$13,T$14)</f>
        <v>0</v>
      </c>
      <c r="U54" s="96">
        <f ca="1">_xll.DBRW($B$17,U$7,$G$33,$G$34,$G$36,$D$11,$F54,U$13,U$14)</f>
        <v>0</v>
      </c>
    </row>
    <row r="55" spans="1:21" x14ac:dyDescent="0.2">
      <c r="A55" s="41" t="str">
        <f ca="1">IF(_xll.TM1RPTELLEV($F$46,$F55)=0,"Root",IF(OR(_xll.ELLEV($B$10,$F55)=0,_xll.TM1RPTELLEV($F$46,$F55)+1&gt;=VALUE($K$29)),"Base","Default"))</f>
        <v>Base</v>
      </c>
      <c r="B55" s="16"/>
      <c r="C55" s="16"/>
      <c r="D55" s="16"/>
      <c r="E55" s="16"/>
      <c r="F55" s="102" t="s">
        <v>221</v>
      </c>
      <c r="G55" s="101" t="str">
        <f ca="1">_xll.DBRW($B$17,G$7,$G$33,$G$34,$G$36,$D$11,$F55,G$13,G$14)</f>
        <v/>
      </c>
      <c r="H55" s="96">
        <f ca="1">_xll.DBRW($B$17,H$7,$G$33,$G$34,$G$36,$D$11,$F55,H$13,H$14)</f>
        <v>0</v>
      </c>
      <c r="I55" s="96">
        <f ca="1">_xll.DBRW($B$17,I$7,$G$33,$G$34,$G$36,$D$11,$F55,I$13,I$14)</f>
        <v>0</v>
      </c>
      <c r="J55" s="96">
        <f ca="1">_xll.DBRW($B$17,J$7,$G$33,$G$34,$G$36,$D$11,$F55,J$13,J$14)</f>
        <v>0</v>
      </c>
      <c r="K55" s="96">
        <f ca="1">_xll.DBRW($B$17,K$7,$G$33,$G$34,$G$36,$D$11,$F55,K$13,K$14)</f>
        <v>0</v>
      </c>
      <c r="L55" s="96">
        <f ca="1">_xll.DBRW($B$17,L$7,$G$33,$G$34,$G$36,$D$11,$F55,L$13,L$14)</f>
        <v>0</v>
      </c>
      <c r="M55" s="96">
        <f ca="1">_xll.DBRW($B$17,M$7,$G$33,$G$34,$G$36,$D$11,$F55,M$13,M$14)</f>
        <v>0</v>
      </c>
      <c r="N55" s="96">
        <f ca="1">_xll.DBRW($B$17,N$7,$G$33,$G$34,$G$36,$D$11,$F55,N$13,N$14)</f>
        <v>0</v>
      </c>
      <c r="O55" s="96">
        <f ca="1">_xll.DBRW($B$17,O$7,$G$33,$G$34,$G$36,$D$11,$F55,O$13,O$14)</f>
        <v>0</v>
      </c>
      <c r="P55" s="96">
        <f ca="1">_xll.DBRW($B$17,P$7,$G$33,$G$34,$G$36,$D$11,$F55,P$13,P$14)</f>
        <v>0</v>
      </c>
      <c r="Q55" s="96">
        <f ca="1">_xll.DBRW($B$17,Q$7,$G$33,$G$34,$G$36,$D$11,$F55,Q$13,Q$14)</f>
        <v>0</v>
      </c>
      <c r="R55" s="96">
        <f ca="1">_xll.DBRW($B$17,R$7,$G$33,$G$34,$G$36,$D$11,$F55,R$13,R$14)</f>
        <v>0</v>
      </c>
      <c r="S55" s="96">
        <f ca="1">_xll.DBRW($B$17,S$7,$G$33,$G$34,$G$36,$D$11,$F55,S$13,S$14)</f>
        <v>0</v>
      </c>
      <c r="T55" s="96">
        <f ca="1">_xll.DBRW($B$17,T$7,$G$33,$G$34,$G$36,$D$11,$F55,T$13,T$14)</f>
        <v>0</v>
      </c>
      <c r="U55" s="96">
        <f ca="1">_xll.DBRW($B$17,U$7,$G$33,$G$34,$G$36,$D$11,$F55,U$13,U$14)</f>
        <v>0</v>
      </c>
    </row>
    <row r="56" spans="1:21" x14ac:dyDescent="0.2">
      <c r="A56" s="41" t="str">
        <f ca="1">IF(_xll.TM1RPTELLEV($F$46,$F56)=0,"Root",IF(OR(_xll.ELLEV($B$10,$F56)=0,_xll.TM1RPTELLEV($F$46,$F56)+1&gt;=VALUE($K$29)),"Base","Default"))</f>
        <v>Base</v>
      </c>
      <c r="B56" s="16"/>
      <c r="C56" s="16"/>
      <c r="D56" s="16"/>
      <c r="E56" s="16"/>
      <c r="F56" s="102" t="s">
        <v>222</v>
      </c>
      <c r="G56" s="101" t="str">
        <f ca="1">_xll.DBRW($B$17,G$7,$G$33,$G$34,$G$36,$D$11,$F56,G$13,G$14)</f>
        <v/>
      </c>
      <c r="H56" s="96">
        <f ca="1">_xll.DBRW($B$17,H$7,$G$33,$G$34,$G$36,$D$11,$F56,H$13,H$14)</f>
        <v>0</v>
      </c>
      <c r="I56" s="96">
        <f ca="1">_xll.DBRW($B$17,I$7,$G$33,$G$34,$G$36,$D$11,$F56,I$13,I$14)</f>
        <v>0</v>
      </c>
      <c r="J56" s="96">
        <f ca="1">_xll.DBRW($B$17,J$7,$G$33,$G$34,$G$36,$D$11,$F56,J$13,J$14)</f>
        <v>0</v>
      </c>
      <c r="K56" s="96">
        <f ca="1">_xll.DBRW($B$17,K$7,$G$33,$G$34,$G$36,$D$11,$F56,K$13,K$14)</f>
        <v>0</v>
      </c>
      <c r="L56" s="96">
        <f ca="1">_xll.DBRW($B$17,L$7,$G$33,$G$34,$G$36,$D$11,$F56,L$13,L$14)</f>
        <v>0</v>
      </c>
      <c r="M56" s="96">
        <f ca="1">_xll.DBRW($B$17,M$7,$G$33,$G$34,$G$36,$D$11,$F56,M$13,M$14)</f>
        <v>0</v>
      </c>
      <c r="N56" s="96">
        <f ca="1">_xll.DBRW($B$17,N$7,$G$33,$G$34,$G$36,$D$11,$F56,N$13,N$14)</f>
        <v>0</v>
      </c>
      <c r="O56" s="96">
        <f ca="1">_xll.DBRW($B$17,O$7,$G$33,$G$34,$G$36,$D$11,$F56,O$13,O$14)</f>
        <v>0</v>
      </c>
      <c r="P56" s="96">
        <f ca="1">_xll.DBRW($B$17,P$7,$G$33,$G$34,$G$36,$D$11,$F56,P$13,P$14)</f>
        <v>0</v>
      </c>
      <c r="Q56" s="96">
        <f ca="1">_xll.DBRW($B$17,Q$7,$G$33,$G$34,$G$36,$D$11,$F56,Q$13,Q$14)</f>
        <v>0</v>
      </c>
      <c r="R56" s="96">
        <f ca="1">_xll.DBRW($B$17,R$7,$G$33,$G$34,$G$36,$D$11,$F56,R$13,R$14)</f>
        <v>0</v>
      </c>
      <c r="S56" s="96">
        <f ca="1">_xll.DBRW($B$17,S$7,$G$33,$G$34,$G$36,$D$11,$F56,S$13,S$14)</f>
        <v>0</v>
      </c>
      <c r="T56" s="96">
        <f ca="1">_xll.DBRW($B$17,T$7,$G$33,$G$34,$G$36,$D$11,$F56,T$13,T$14)</f>
        <v>0</v>
      </c>
      <c r="U56" s="96">
        <f ca="1">_xll.DBRW($B$17,U$7,$G$33,$G$34,$G$36,$D$11,$F56,U$13,U$14)</f>
        <v>0</v>
      </c>
    </row>
    <row r="57" spans="1:21" x14ac:dyDescent="0.2">
      <c r="A57" s="41" t="str">
        <f ca="1">IF(_xll.TM1RPTELLEV($F$46,$F57)=0,"Root",IF(OR(_xll.ELLEV($B$10,$F57)=0,_xll.TM1RPTELLEV($F$46,$F57)+1&gt;=VALUE($K$29)),"Base","Default"))</f>
        <v>Base</v>
      </c>
      <c r="B57" s="16"/>
      <c r="C57" s="16"/>
      <c r="D57" s="16"/>
      <c r="E57" s="16"/>
      <c r="F57" s="102" t="s">
        <v>223</v>
      </c>
      <c r="G57" s="101" t="str">
        <f ca="1">_xll.DBRW($B$17,G$7,$G$33,$G$34,$G$36,$D$11,$F57,G$13,G$14)</f>
        <v/>
      </c>
      <c r="H57" s="96">
        <f ca="1">_xll.DBRW($B$17,H$7,$G$33,$G$34,$G$36,$D$11,$F57,H$13,H$14)</f>
        <v>0</v>
      </c>
      <c r="I57" s="96">
        <f ca="1">_xll.DBRW($B$17,I$7,$G$33,$G$34,$G$36,$D$11,$F57,I$13,I$14)</f>
        <v>0</v>
      </c>
      <c r="J57" s="96">
        <f ca="1">_xll.DBRW($B$17,J$7,$G$33,$G$34,$G$36,$D$11,$F57,J$13,J$14)</f>
        <v>0</v>
      </c>
      <c r="K57" s="96">
        <f ca="1">_xll.DBRW($B$17,K$7,$G$33,$G$34,$G$36,$D$11,$F57,K$13,K$14)</f>
        <v>0</v>
      </c>
      <c r="L57" s="96">
        <f ca="1">_xll.DBRW($B$17,L$7,$G$33,$G$34,$G$36,$D$11,$F57,L$13,L$14)</f>
        <v>0</v>
      </c>
      <c r="M57" s="96">
        <f ca="1">_xll.DBRW($B$17,M$7,$G$33,$G$34,$G$36,$D$11,$F57,M$13,M$14)</f>
        <v>0</v>
      </c>
      <c r="N57" s="96">
        <f ca="1">_xll.DBRW($B$17,N$7,$G$33,$G$34,$G$36,$D$11,$F57,N$13,N$14)</f>
        <v>0</v>
      </c>
      <c r="O57" s="96">
        <f ca="1">_xll.DBRW($B$17,O$7,$G$33,$G$34,$G$36,$D$11,$F57,O$13,O$14)</f>
        <v>0</v>
      </c>
      <c r="P57" s="96">
        <f ca="1">_xll.DBRW($B$17,P$7,$G$33,$G$34,$G$36,$D$11,$F57,P$13,P$14)</f>
        <v>0</v>
      </c>
      <c r="Q57" s="96">
        <f ca="1">_xll.DBRW($B$17,Q$7,$G$33,$G$34,$G$36,$D$11,$F57,Q$13,Q$14)</f>
        <v>0</v>
      </c>
      <c r="R57" s="96">
        <f ca="1">_xll.DBRW($B$17,R$7,$G$33,$G$34,$G$36,$D$11,$F57,R$13,R$14)</f>
        <v>0</v>
      </c>
      <c r="S57" s="96">
        <f ca="1">_xll.DBRW($B$17,S$7,$G$33,$G$34,$G$36,$D$11,$F57,S$13,S$14)</f>
        <v>0</v>
      </c>
      <c r="T57" s="96">
        <f ca="1">_xll.DBRW($B$17,T$7,$G$33,$G$34,$G$36,$D$11,$F57,T$13,T$14)</f>
        <v>0</v>
      </c>
      <c r="U57" s="96">
        <f ca="1">_xll.DBRW($B$17,U$7,$G$33,$G$34,$G$36,$D$11,$F57,U$13,U$14)</f>
        <v>0</v>
      </c>
    </row>
    <row r="58" spans="1:21" x14ac:dyDescent="0.2">
      <c r="A58" s="41" t="str">
        <f ca="1">IF(_xll.TM1RPTELLEV($F$46,$F58)=0,"Root",IF(OR(_xll.ELLEV($B$10,$F58)=0,_xll.TM1RPTELLEV($F$46,$F58)+1&gt;=VALUE($K$29)),"Base","Default"))</f>
        <v>Base</v>
      </c>
      <c r="B58" s="16"/>
      <c r="C58" s="16"/>
      <c r="D58" s="16"/>
      <c r="E58" s="16"/>
      <c r="F58" s="102" t="s">
        <v>224</v>
      </c>
      <c r="G58" s="101" t="str">
        <f ca="1">_xll.DBRW($B$17,G$7,$G$33,$G$34,$G$36,$D$11,$F58,G$13,G$14)</f>
        <v/>
      </c>
      <c r="H58" s="96">
        <f ca="1">_xll.DBRW($B$17,H$7,$G$33,$G$34,$G$36,$D$11,$F58,H$13,H$14)</f>
        <v>0</v>
      </c>
      <c r="I58" s="96">
        <f ca="1">_xll.DBRW($B$17,I$7,$G$33,$G$34,$G$36,$D$11,$F58,I$13,I$14)</f>
        <v>0</v>
      </c>
      <c r="J58" s="96">
        <f ca="1">_xll.DBRW($B$17,J$7,$G$33,$G$34,$G$36,$D$11,$F58,J$13,J$14)</f>
        <v>0</v>
      </c>
      <c r="K58" s="96">
        <f ca="1">_xll.DBRW($B$17,K$7,$G$33,$G$34,$G$36,$D$11,$F58,K$13,K$14)</f>
        <v>0</v>
      </c>
      <c r="L58" s="96">
        <f ca="1">_xll.DBRW($B$17,L$7,$G$33,$G$34,$G$36,$D$11,$F58,L$13,L$14)</f>
        <v>0</v>
      </c>
      <c r="M58" s="96">
        <f ca="1">_xll.DBRW($B$17,M$7,$G$33,$G$34,$G$36,$D$11,$F58,M$13,M$14)</f>
        <v>0</v>
      </c>
      <c r="N58" s="96">
        <f ca="1">_xll.DBRW($B$17,N$7,$G$33,$G$34,$G$36,$D$11,$F58,N$13,N$14)</f>
        <v>0</v>
      </c>
      <c r="O58" s="96">
        <f ca="1">_xll.DBRW($B$17,O$7,$G$33,$G$34,$G$36,$D$11,$F58,O$13,O$14)</f>
        <v>0</v>
      </c>
      <c r="P58" s="96">
        <f ca="1">_xll.DBRW($B$17,P$7,$G$33,$G$34,$G$36,$D$11,$F58,P$13,P$14)</f>
        <v>0</v>
      </c>
      <c r="Q58" s="96">
        <f ca="1">_xll.DBRW($B$17,Q$7,$G$33,$G$34,$G$36,$D$11,$F58,Q$13,Q$14)</f>
        <v>0</v>
      </c>
      <c r="R58" s="96">
        <f ca="1">_xll.DBRW($B$17,R$7,$G$33,$G$34,$G$36,$D$11,$F58,R$13,R$14)</f>
        <v>0</v>
      </c>
      <c r="S58" s="96">
        <f ca="1">_xll.DBRW($B$17,S$7,$G$33,$G$34,$G$36,$D$11,$F58,S$13,S$14)</f>
        <v>0</v>
      </c>
      <c r="T58" s="96">
        <f ca="1">_xll.DBRW($B$17,T$7,$G$33,$G$34,$G$36,$D$11,$F58,T$13,T$14)</f>
        <v>0</v>
      </c>
      <c r="U58" s="96">
        <f ca="1">_xll.DBRW($B$17,U$7,$G$33,$G$34,$G$36,$D$11,$F58,U$13,U$14)</f>
        <v>0</v>
      </c>
    </row>
    <row r="59" spans="1:21" x14ac:dyDescent="0.2">
      <c r="A59" s="41" t="str">
        <f ca="1">IF(_xll.TM1RPTELLEV($F$46,$F59)=0,"Root",IF(OR(_xll.ELLEV($B$10,$F59)=0,_xll.TM1RPTELLEV($F$46,$F59)+1&gt;=VALUE($K$29)),"Base","Default"))</f>
        <v>Base</v>
      </c>
      <c r="B59" s="16"/>
      <c r="C59" s="16"/>
      <c r="D59" s="16"/>
      <c r="E59" s="16"/>
      <c r="F59" s="102" t="s">
        <v>225</v>
      </c>
      <c r="G59" s="101" t="str">
        <f ca="1">_xll.DBRW($B$17,G$7,$G$33,$G$34,$G$36,$D$11,$F59,G$13,G$14)</f>
        <v/>
      </c>
      <c r="H59" s="96">
        <f ca="1">_xll.DBRW($B$17,H$7,$G$33,$G$34,$G$36,$D$11,$F59,H$13,H$14)</f>
        <v>0</v>
      </c>
      <c r="I59" s="96">
        <f ca="1">_xll.DBRW($B$17,I$7,$G$33,$G$34,$G$36,$D$11,$F59,I$13,I$14)</f>
        <v>0</v>
      </c>
      <c r="J59" s="96">
        <f ca="1">_xll.DBRW($B$17,J$7,$G$33,$G$34,$G$36,$D$11,$F59,J$13,J$14)</f>
        <v>0</v>
      </c>
      <c r="K59" s="96">
        <f ca="1">_xll.DBRW($B$17,K$7,$G$33,$G$34,$G$36,$D$11,$F59,K$13,K$14)</f>
        <v>0</v>
      </c>
      <c r="L59" s="96">
        <f ca="1">_xll.DBRW($B$17,L$7,$G$33,$G$34,$G$36,$D$11,$F59,L$13,L$14)</f>
        <v>0</v>
      </c>
      <c r="M59" s="96">
        <f ca="1">_xll.DBRW($B$17,M$7,$G$33,$G$34,$G$36,$D$11,$F59,M$13,M$14)</f>
        <v>0</v>
      </c>
      <c r="N59" s="96">
        <f ca="1">_xll.DBRW($B$17,N$7,$G$33,$G$34,$G$36,$D$11,$F59,N$13,N$14)</f>
        <v>0</v>
      </c>
      <c r="O59" s="96">
        <f ca="1">_xll.DBRW($B$17,O$7,$G$33,$G$34,$G$36,$D$11,$F59,O$13,O$14)</f>
        <v>0</v>
      </c>
      <c r="P59" s="96">
        <f ca="1">_xll.DBRW($B$17,P$7,$G$33,$G$34,$G$36,$D$11,$F59,P$13,P$14)</f>
        <v>0</v>
      </c>
      <c r="Q59" s="96">
        <f ca="1">_xll.DBRW($B$17,Q$7,$G$33,$G$34,$G$36,$D$11,$F59,Q$13,Q$14)</f>
        <v>0</v>
      </c>
      <c r="R59" s="96">
        <f ca="1">_xll.DBRW($B$17,R$7,$G$33,$G$34,$G$36,$D$11,$F59,R$13,R$14)</f>
        <v>0</v>
      </c>
      <c r="S59" s="96">
        <f ca="1">_xll.DBRW($B$17,S$7,$G$33,$G$34,$G$36,$D$11,$F59,S$13,S$14)</f>
        <v>0</v>
      </c>
      <c r="T59" s="96">
        <f ca="1">_xll.DBRW($B$17,T$7,$G$33,$G$34,$G$36,$D$11,$F59,T$13,T$14)</f>
        <v>0</v>
      </c>
      <c r="U59" s="96">
        <f ca="1">_xll.DBRW($B$17,U$7,$G$33,$G$34,$G$36,$D$11,$F59,U$13,U$14)</f>
        <v>0</v>
      </c>
    </row>
    <row r="60" spans="1:21" x14ac:dyDescent="0.2">
      <c r="A60" s="41" t="str">
        <f ca="1">IF(_xll.TM1RPTELLEV($F$46,$F60)=0,"Root",IF(OR(_xll.ELLEV($B$10,$F60)=0,_xll.TM1RPTELLEV($F$46,$F60)+1&gt;=VALUE($K$29)),"Base","Default"))</f>
        <v>Base</v>
      </c>
      <c r="B60" s="16"/>
      <c r="C60" s="16"/>
      <c r="D60" s="16"/>
      <c r="E60" s="16"/>
      <c r="F60" s="102" t="s">
        <v>226</v>
      </c>
      <c r="G60" s="101" t="str">
        <f ca="1">_xll.DBRW($B$17,G$7,$G$33,$G$34,$G$36,$D$11,$F60,G$13,G$14)</f>
        <v/>
      </c>
      <c r="H60" s="96">
        <f ca="1">_xll.DBRW($B$17,H$7,$G$33,$G$34,$G$36,$D$11,$F60,H$13,H$14)</f>
        <v>0</v>
      </c>
      <c r="I60" s="96">
        <f ca="1">_xll.DBRW($B$17,I$7,$G$33,$G$34,$G$36,$D$11,$F60,I$13,I$14)</f>
        <v>0</v>
      </c>
      <c r="J60" s="96">
        <f ca="1">_xll.DBRW($B$17,J$7,$G$33,$G$34,$G$36,$D$11,$F60,J$13,J$14)</f>
        <v>0</v>
      </c>
      <c r="K60" s="96">
        <f ca="1">_xll.DBRW($B$17,K$7,$G$33,$G$34,$G$36,$D$11,$F60,K$13,K$14)</f>
        <v>0</v>
      </c>
      <c r="L60" s="96">
        <f ca="1">_xll.DBRW($B$17,L$7,$G$33,$G$34,$G$36,$D$11,$F60,L$13,L$14)</f>
        <v>0</v>
      </c>
      <c r="M60" s="96">
        <f ca="1">_xll.DBRW($B$17,M$7,$G$33,$G$34,$G$36,$D$11,$F60,M$13,M$14)</f>
        <v>0</v>
      </c>
      <c r="N60" s="96">
        <f ca="1">_xll.DBRW($B$17,N$7,$G$33,$G$34,$G$36,$D$11,$F60,N$13,N$14)</f>
        <v>0</v>
      </c>
      <c r="O60" s="96">
        <f ca="1">_xll.DBRW($B$17,O$7,$G$33,$G$34,$G$36,$D$11,$F60,O$13,O$14)</f>
        <v>0</v>
      </c>
      <c r="P60" s="96">
        <f ca="1">_xll.DBRW($B$17,P$7,$G$33,$G$34,$G$36,$D$11,$F60,P$13,P$14)</f>
        <v>0</v>
      </c>
      <c r="Q60" s="96">
        <f ca="1">_xll.DBRW($B$17,Q$7,$G$33,$G$34,$G$36,$D$11,$F60,Q$13,Q$14)</f>
        <v>0</v>
      </c>
      <c r="R60" s="96">
        <f ca="1">_xll.DBRW($B$17,R$7,$G$33,$G$34,$G$36,$D$11,$F60,R$13,R$14)</f>
        <v>0</v>
      </c>
      <c r="S60" s="96">
        <f ca="1">_xll.DBRW($B$17,S$7,$G$33,$G$34,$G$36,$D$11,$F60,S$13,S$14)</f>
        <v>0</v>
      </c>
      <c r="T60" s="96">
        <f ca="1">_xll.DBRW($B$17,T$7,$G$33,$G$34,$G$36,$D$11,$F60,T$13,T$14)</f>
        <v>0</v>
      </c>
      <c r="U60" s="96">
        <f ca="1">_xll.DBRW($B$17,U$7,$G$33,$G$34,$G$36,$D$11,$F60,U$13,U$14)</f>
        <v>0</v>
      </c>
    </row>
    <row r="61" spans="1:21" x14ac:dyDescent="0.2">
      <c r="A61" s="41" t="str">
        <f ca="1">IF(_xll.TM1RPTELLEV($F$46,$F61)=0,"Root",IF(OR(_xll.ELLEV($B$10,$F61)=0,_xll.TM1RPTELLEV($F$46,$F61)+1&gt;=VALUE($K$29)),"Base","Default"))</f>
        <v>Base</v>
      </c>
      <c r="B61" s="16"/>
      <c r="C61" s="16"/>
      <c r="D61" s="16"/>
      <c r="E61" s="16"/>
      <c r="F61" s="102" t="s">
        <v>227</v>
      </c>
      <c r="G61" s="101" t="str">
        <f ca="1">_xll.DBRW($B$17,G$7,$G$33,$G$34,$G$36,$D$11,$F61,G$13,G$14)</f>
        <v/>
      </c>
      <c r="H61" s="96">
        <f ca="1">_xll.DBRW($B$17,H$7,$G$33,$G$34,$G$36,$D$11,$F61,H$13,H$14)</f>
        <v>0</v>
      </c>
      <c r="I61" s="96">
        <f ca="1">_xll.DBRW($B$17,I$7,$G$33,$G$34,$G$36,$D$11,$F61,I$13,I$14)</f>
        <v>0</v>
      </c>
      <c r="J61" s="96">
        <f ca="1">_xll.DBRW($B$17,J$7,$G$33,$G$34,$G$36,$D$11,$F61,J$13,J$14)</f>
        <v>0</v>
      </c>
      <c r="K61" s="96">
        <f ca="1">_xll.DBRW($B$17,K$7,$G$33,$G$34,$G$36,$D$11,$F61,K$13,K$14)</f>
        <v>0</v>
      </c>
      <c r="L61" s="96">
        <f ca="1">_xll.DBRW($B$17,L$7,$G$33,$G$34,$G$36,$D$11,$F61,L$13,L$14)</f>
        <v>0</v>
      </c>
      <c r="M61" s="96">
        <f ca="1">_xll.DBRW($B$17,M$7,$G$33,$G$34,$G$36,$D$11,$F61,M$13,M$14)</f>
        <v>0</v>
      </c>
      <c r="N61" s="96">
        <f ca="1">_xll.DBRW($B$17,N$7,$G$33,$G$34,$G$36,$D$11,$F61,N$13,N$14)</f>
        <v>0</v>
      </c>
      <c r="O61" s="96">
        <f ca="1">_xll.DBRW($B$17,O$7,$G$33,$G$34,$G$36,$D$11,$F61,O$13,O$14)</f>
        <v>0</v>
      </c>
      <c r="P61" s="96">
        <f ca="1">_xll.DBRW($B$17,P$7,$G$33,$G$34,$G$36,$D$11,$F61,P$13,P$14)</f>
        <v>0</v>
      </c>
      <c r="Q61" s="96">
        <f ca="1">_xll.DBRW($B$17,Q$7,$G$33,$G$34,$G$36,$D$11,$F61,Q$13,Q$14)</f>
        <v>0</v>
      </c>
      <c r="R61" s="96">
        <f ca="1">_xll.DBRW($B$17,R$7,$G$33,$G$34,$G$36,$D$11,$F61,R$13,R$14)</f>
        <v>0</v>
      </c>
      <c r="S61" s="96">
        <f ca="1">_xll.DBRW($B$17,S$7,$G$33,$G$34,$G$36,$D$11,$F61,S$13,S$14)</f>
        <v>0</v>
      </c>
      <c r="T61" s="96">
        <f ca="1">_xll.DBRW($B$17,T$7,$G$33,$G$34,$G$36,$D$11,$F61,T$13,T$14)</f>
        <v>0</v>
      </c>
      <c r="U61" s="96">
        <f ca="1">_xll.DBRW($B$17,U$7,$G$33,$G$34,$G$36,$D$11,$F61,U$13,U$14)</f>
        <v>0</v>
      </c>
    </row>
    <row r="62" spans="1:21" x14ac:dyDescent="0.2">
      <c r="A62" s="41" t="str">
        <f ca="1">IF(_xll.TM1RPTELLEV($F$46,$F62)=0,"Root",IF(OR(_xll.ELLEV($B$10,$F62)=0,_xll.TM1RPTELLEV($F$46,$F62)+1&gt;=VALUE($K$29)),"Base","Default"))</f>
        <v>Base</v>
      </c>
      <c r="B62" s="16"/>
      <c r="C62" s="16"/>
      <c r="D62" s="16"/>
      <c r="E62" s="16"/>
      <c r="F62" s="102" t="s">
        <v>228</v>
      </c>
      <c r="G62" s="101" t="str">
        <f ca="1">_xll.DBRW($B$17,G$7,$G$33,$G$34,$G$36,$D$11,$F62,G$13,G$14)</f>
        <v/>
      </c>
      <c r="H62" s="96">
        <f ca="1">_xll.DBRW($B$17,H$7,$G$33,$G$34,$G$36,$D$11,$F62,H$13,H$14)</f>
        <v>0</v>
      </c>
      <c r="I62" s="96">
        <f ca="1">_xll.DBRW($B$17,I$7,$G$33,$G$34,$G$36,$D$11,$F62,I$13,I$14)</f>
        <v>0</v>
      </c>
      <c r="J62" s="96">
        <f ca="1">_xll.DBRW($B$17,J$7,$G$33,$G$34,$G$36,$D$11,$F62,J$13,J$14)</f>
        <v>0</v>
      </c>
      <c r="K62" s="96">
        <f ca="1">_xll.DBRW($B$17,K$7,$G$33,$G$34,$G$36,$D$11,$F62,K$13,K$14)</f>
        <v>0</v>
      </c>
      <c r="L62" s="96">
        <f ca="1">_xll.DBRW($B$17,L$7,$G$33,$G$34,$G$36,$D$11,$F62,L$13,L$14)</f>
        <v>0</v>
      </c>
      <c r="M62" s="96">
        <f ca="1">_xll.DBRW($B$17,M$7,$G$33,$G$34,$G$36,$D$11,$F62,M$13,M$14)</f>
        <v>0</v>
      </c>
      <c r="N62" s="96">
        <f ca="1">_xll.DBRW($B$17,N$7,$G$33,$G$34,$G$36,$D$11,$F62,N$13,N$14)</f>
        <v>0</v>
      </c>
      <c r="O62" s="96">
        <f ca="1">_xll.DBRW($B$17,O$7,$G$33,$G$34,$G$36,$D$11,$F62,O$13,O$14)</f>
        <v>0</v>
      </c>
      <c r="P62" s="96">
        <f ca="1">_xll.DBRW($B$17,P$7,$G$33,$G$34,$G$36,$D$11,$F62,P$13,P$14)</f>
        <v>0</v>
      </c>
      <c r="Q62" s="96">
        <f ca="1">_xll.DBRW($B$17,Q$7,$G$33,$G$34,$G$36,$D$11,$F62,Q$13,Q$14)</f>
        <v>0</v>
      </c>
      <c r="R62" s="96">
        <f ca="1">_xll.DBRW($B$17,R$7,$G$33,$G$34,$G$36,$D$11,$F62,R$13,R$14)</f>
        <v>0</v>
      </c>
      <c r="S62" s="96">
        <f ca="1">_xll.DBRW($B$17,S$7,$G$33,$G$34,$G$36,$D$11,$F62,S$13,S$14)</f>
        <v>0</v>
      </c>
      <c r="T62" s="96">
        <f ca="1">_xll.DBRW($B$17,T$7,$G$33,$G$34,$G$36,$D$11,$F62,T$13,T$14)</f>
        <v>0</v>
      </c>
      <c r="U62" s="96">
        <f ca="1">_xll.DBRW($B$17,U$7,$G$33,$G$34,$G$36,$D$11,$F62,U$13,U$14)</f>
        <v>0</v>
      </c>
    </row>
    <row r="63" spans="1:21" x14ac:dyDescent="0.2">
      <c r="A63" s="41" t="str">
        <f ca="1">IF(_xll.TM1RPTELLEV($F$46,$F63)=0,"Root",IF(OR(_xll.ELLEV($B$10,$F63)=0,_xll.TM1RPTELLEV($F$46,$F63)+1&gt;=VALUE($K$29)),"Base","Default"))</f>
        <v>Base</v>
      </c>
      <c r="B63" s="16"/>
      <c r="C63" s="16"/>
      <c r="D63" s="16"/>
      <c r="E63" s="16"/>
      <c r="F63" s="102" t="s">
        <v>229</v>
      </c>
      <c r="G63" s="101" t="str">
        <f ca="1">_xll.DBRW($B$17,G$7,$G$33,$G$34,$G$36,$D$11,$F63,G$13,G$14)</f>
        <v/>
      </c>
      <c r="H63" s="96">
        <f ca="1">_xll.DBRW($B$17,H$7,$G$33,$G$34,$G$36,$D$11,$F63,H$13,H$14)</f>
        <v>0</v>
      </c>
      <c r="I63" s="96">
        <f ca="1">_xll.DBRW($B$17,I$7,$G$33,$G$34,$G$36,$D$11,$F63,I$13,I$14)</f>
        <v>0</v>
      </c>
      <c r="J63" s="96">
        <f ca="1">_xll.DBRW($B$17,J$7,$G$33,$G$34,$G$36,$D$11,$F63,J$13,J$14)</f>
        <v>0</v>
      </c>
      <c r="K63" s="96">
        <f ca="1">_xll.DBRW($B$17,K$7,$G$33,$G$34,$G$36,$D$11,$F63,K$13,K$14)</f>
        <v>0</v>
      </c>
      <c r="L63" s="96">
        <f ca="1">_xll.DBRW($B$17,L$7,$G$33,$G$34,$G$36,$D$11,$F63,L$13,L$14)</f>
        <v>0</v>
      </c>
      <c r="M63" s="96">
        <f ca="1">_xll.DBRW($B$17,M$7,$G$33,$G$34,$G$36,$D$11,$F63,M$13,M$14)</f>
        <v>0</v>
      </c>
      <c r="N63" s="96">
        <f ca="1">_xll.DBRW($B$17,N$7,$G$33,$G$34,$G$36,$D$11,$F63,N$13,N$14)</f>
        <v>0</v>
      </c>
      <c r="O63" s="96">
        <f ca="1">_xll.DBRW($B$17,O$7,$G$33,$G$34,$G$36,$D$11,$F63,O$13,O$14)</f>
        <v>0</v>
      </c>
      <c r="P63" s="96">
        <f ca="1">_xll.DBRW($B$17,P$7,$G$33,$G$34,$G$36,$D$11,$F63,P$13,P$14)</f>
        <v>0</v>
      </c>
      <c r="Q63" s="96">
        <f ca="1">_xll.DBRW($B$17,Q$7,$G$33,$G$34,$G$36,$D$11,$F63,Q$13,Q$14)</f>
        <v>0</v>
      </c>
      <c r="R63" s="96">
        <f ca="1">_xll.DBRW($B$17,R$7,$G$33,$G$34,$G$36,$D$11,$F63,R$13,R$14)</f>
        <v>0</v>
      </c>
      <c r="S63" s="96">
        <f ca="1">_xll.DBRW($B$17,S$7,$G$33,$G$34,$G$36,$D$11,$F63,S$13,S$14)</f>
        <v>0</v>
      </c>
      <c r="T63" s="96">
        <f ca="1">_xll.DBRW($B$17,T$7,$G$33,$G$34,$G$36,$D$11,$F63,T$13,T$14)</f>
        <v>0</v>
      </c>
      <c r="U63" s="96">
        <f ca="1">_xll.DBRW($B$17,U$7,$G$33,$G$34,$G$36,$D$11,$F63,U$13,U$14)</f>
        <v>0</v>
      </c>
    </row>
    <row r="64" spans="1:21" x14ac:dyDescent="0.2">
      <c r="A64" s="41" t="str">
        <f ca="1">IF(_xll.TM1RPTELLEV($F$46,$F64)=0,"Root",IF(OR(_xll.ELLEV($B$10,$F64)=0,_xll.TM1RPTELLEV($F$46,$F64)+1&gt;=VALUE($K$29)),"Base","Default"))</f>
        <v>Base</v>
      </c>
      <c r="B64" s="16"/>
      <c r="C64" s="16"/>
      <c r="D64" s="16"/>
      <c r="E64" s="16"/>
      <c r="F64" s="102" t="s">
        <v>230</v>
      </c>
      <c r="G64" s="101" t="str">
        <f ca="1">_xll.DBRW($B$17,G$7,$G$33,$G$34,$G$36,$D$11,$F64,G$13,G$14)</f>
        <v/>
      </c>
      <c r="H64" s="96">
        <f ca="1">_xll.DBRW($B$17,H$7,$G$33,$G$34,$G$36,$D$11,$F64,H$13,H$14)</f>
        <v>0</v>
      </c>
      <c r="I64" s="96">
        <f ca="1">_xll.DBRW($B$17,I$7,$G$33,$G$34,$G$36,$D$11,$F64,I$13,I$14)</f>
        <v>0</v>
      </c>
      <c r="J64" s="96">
        <f ca="1">_xll.DBRW($B$17,J$7,$G$33,$G$34,$G$36,$D$11,$F64,J$13,J$14)</f>
        <v>0</v>
      </c>
      <c r="K64" s="96">
        <f ca="1">_xll.DBRW($B$17,K$7,$G$33,$G$34,$G$36,$D$11,$F64,K$13,K$14)</f>
        <v>0</v>
      </c>
      <c r="L64" s="96">
        <f ca="1">_xll.DBRW($B$17,L$7,$G$33,$G$34,$G$36,$D$11,$F64,L$13,L$14)</f>
        <v>0</v>
      </c>
      <c r="M64" s="96">
        <f ca="1">_xll.DBRW($B$17,M$7,$G$33,$G$34,$G$36,$D$11,$F64,M$13,M$14)</f>
        <v>0</v>
      </c>
      <c r="N64" s="96">
        <f ca="1">_xll.DBRW($B$17,N$7,$G$33,$G$34,$G$36,$D$11,$F64,N$13,N$14)</f>
        <v>0</v>
      </c>
      <c r="O64" s="96">
        <f ca="1">_xll.DBRW($B$17,O$7,$G$33,$G$34,$G$36,$D$11,$F64,O$13,O$14)</f>
        <v>0</v>
      </c>
      <c r="P64" s="96">
        <f ca="1">_xll.DBRW($B$17,P$7,$G$33,$G$34,$G$36,$D$11,$F64,P$13,P$14)</f>
        <v>0</v>
      </c>
      <c r="Q64" s="96">
        <f ca="1">_xll.DBRW($B$17,Q$7,$G$33,$G$34,$G$36,$D$11,$F64,Q$13,Q$14)</f>
        <v>0</v>
      </c>
      <c r="R64" s="96">
        <f ca="1">_xll.DBRW($B$17,R$7,$G$33,$G$34,$G$36,$D$11,$F64,R$13,R$14)</f>
        <v>0</v>
      </c>
      <c r="S64" s="96">
        <f ca="1">_xll.DBRW($B$17,S$7,$G$33,$G$34,$G$36,$D$11,$F64,S$13,S$14)</f>
        <v>0</v>
      </c>
      <c r="T64" s="96">
        <f ca="1">_xll.DBRW($B$17,T$7,$G$33,$G$34,$G$36,$D$11,$F64,T$13,T$14)</f>
        <v>0</v>
      </c>
      <c r="U64" s="96">
        <f ca="1">_xll.DBRW($B$17,U$7,$G$33,$G$34,$G$36,$D$11,$F64,U$13,U$14)</f>
        <v>0</v>
      </c>
    </row>
    <row r="65" spans="1:21" x14ac:dyDescent="0.2">
      <c r="A65" s="41" t="str">
        <f ca="1">IF(_xll.TM1RPTELLEV($F$46,$F65)=0,"Root",IF(OR(_xll.ELLEV($B$10,$F65)=0,_xll.TM1RPTELLEV($F$46,$F65)+1&gt;=VALUE($K$29)),"Base","Default"))</f>
        <v>Base</v>
      </c>
      <c r="B65" s="16"/>
      <c r="C65" s="16"/>
      <c r="D65" s="16"/>
      <c r="E65" s="16"/>
      <c r="F65" s="102" t="s">
        <v>231</v>
      </c>
      <c r="G65" s="101" t="str">
        <f ca="1">_xll.DBRW($B$17,G$7,$G$33,$G$34,$G$36,$D$11,$F65,G$13,G$14)</f>
        <v/>
      </c>
      <c r="H65" s="96">
        <f ca="1">_xll.DBRW($B$17,H$7,$G$33,$G$34,$G$36,$D$11,$F65,H$13,H$14)</f>
        <v>0</v>
      </c>
      <c r="I65" s="96">
        <f ca="1">_xll.DBRW($B$17,I$7,$G$33,$G$34,$G$36,$D$11,$F65,I$13,I$14)</f>
        <v>0</v>
      </c>
      <c r="J65" s="96">
        <f ca="1">_xll.DBRW($B$17,J$7,$G$33,$G$34,$G$36,$D$11,$F65,J$13,J$14)</f>
        <v>0</v>
      </c>
      <c r="K65" s="96">
        <f ca="1">_xll.DBRW($B$17,K$7,$G$33,$G$34,$G$36,$D$11,$F65,K$13,K$14)</f>
        <v>0</v>
      </c>
      <c r="L65" s="96">
        <f ca="1">_xll.DBRW($B$17,L$7,$G$33,$G$34,$G$36,$D$11,$F65,L$13,L$14)</f>
        <v>0</v>
      </c>
      <c r="M65" s="96">
        <f ca="1">_xll.DBRW($B$17,M$7,$G$33,$G$34,$G$36,$D$11,$F65,M$13,M$14)</f>
        <v>0</v>
      </c>
      <c r="N65" s="96">
        <f ca="1">_xll.DBRW($B$17,N$7,$G$33,$G$34,$G$36,$D$11,$F65,N$13,N$14)</f>
        <v>0</v>
      </c>
      <c r="O65" s="96">
        <f ca="1">_xll.DBRW($B$17,O$7,$G$33,$G$34,$G$36,$D$11,$F65,O$13,O$14)</f>
        <v>0</v>
      </c>
      <c r="P65" s="96">
        <f ca="1">_xll.DBRW($B$17,P$7,$G$33,$G$34,$G$36,$D$11,$F65,P$13,P$14)</f>
        <v>0</v>
      </c>
      <c r="Q65" s="96">
        <f ca="1">_xll.DBRW($B$17,Q$7,$G$33,$G$34,$G$36,$D$11,$F65,Q$13,Q$14)</f>
        <v>0</v>
      </c>
      <c r="R65" s="96">
        <f ca="1">_xll.DBRW($B$17,R$7,$G$33,$G$34,$G$36,$D$11,$F65,R$13,R$14)</f>
        <v>0</v>
      </c>
      <c r="S65" s="96">
        <f ca="1">_xll.DBRW($B$17,S$7,$G$33,$G$34,$G$36,$D$11,$F65,S$13,S$14)</f>
        <v>0</v>
      </c>
      <c r="T65" s="96">
        <f ca="1">_xll.DBRW($B$17,T$7,$G$33,$G$34,$G$36,$D$11,$F65,T$13,T$14)</f>
        <v>0</v>
      </c>
      <c r="U65" s="96">
        <f ca="1">_xll.DBRW($B$17,U$7,$G$33,$G$34,$G$36,$D$11,$F65,U$13,U$14)</f>
        <v>0</v>
      </c>
    </row>
    <row r="66" spans="1:21" x14ac:dyDescent="0.2">
      <c r="A66" s="41" t="str">
        <f ca="1">IF(_xll.TM1RPTELLEV($F$46,$F66)=0,"Root",IF(OR(_xll.ELLEV($B$10,$F66)=0,_xll.TM1RPTELLEV($F$46,$F66)+1&gt;=VALUE($K$29)),"Base","Default"))</f>
        <v>Base</v>
      </c>
      <c r="B66" s="16"/>
      <c r="C66" s="16"/>
      <c r="D66" s="16"/>
      <c r="E66" s="16"/>
      <c r="F66" s="102" t="s">
        <v>232</v>
      </c>
      <c r="G66" s="101" t="str">
        <f ca="1">_xll.DBRW($B$17,G$7,$G$33,$G$34,$G$36,$D$11,$F66,G$13,G$14)</f>
        <v/>
      </c>
      <c r="H66" s="96">
        <f ca="1">_xll.DBRW($B$17,H$7,$G$33,$G$34,$G$36,$D$11,$F66,H$13,H$14)</f>
        <v>0</v>
      </c>
      <c r="I66" s="96">
        <f ca="1">_xll.DBRW($B$17,I$7,$G$33,$G$34,$G$36,$D$11,$F66,I$13,I$14)</f>
        <v>0</v>
      </c>
      <c r="J66" s="96">
        <f ca="1">_xll.DBRW($B$17,J$7,$G$33,$G$34,$G$36,$D$11,$F66,J$13,J$14)</f>
        <v>0</v>
      </c>
      <c r="K66" s="96">
        <f ca="1">_xll.DBRW($B$17,K$7,$G$33,$G$34,$G$36,$D$11,$F66,K$13,K$14)</f>
        <v>0</v>
      </c>
      <c r="L66" s="96">
        <f ca="1">_xll.DBRW($B$17,L$7,$G$33,$G$34,$G$36,$D$11,$F66,L$13,L$14)</f>
        <v>0</v>
      </c>
      <c r="M66" s="96">
        <f ca="1">_xll.DBRW($B$17,M$7,$G$33,$G$34,$G$36,$D$11,$F66,M$13,M$14)</f>
        <v>0</v>
      </c>
      <c r="N66" s="96">
        <f ca="1">_xll.DBRW($B$17,N$7,$G$33,$G$34,$G$36,$D$11,$F66,N$13,N$14)</f>
        <v>0</v>
      </c>
      <c r="O66" s="96">
        <f ca="1">_xll.DBRW($B$17,O$7,$G$33,$G$34,$G$36,$D$11,$F66,O$13,O$14)</f>
        <v>0</v>
      </c>
      <c r="P66" s="96">
        <f ca="1">_xll.DBRW($B$17,P$7,$G$33,$G$34,$G$36,$D$11,$F66,P$13,P$14)</f>
        <v>0</v>
      </c>
      <c r="Q66" s="96">
        <f ca="1">_xll.DBRW($B$17,Q$7,$G$33,$G$34,$G$36,$D$11,$F66,Q$13,Q$14)</f>
        <v>0</v>
      </c>
      <c r="R66" s="96">
        <f ca="1">_xll.DBRW($B$17,R$7,$G$33,$G$34,$G$36,$D$11,$F66,R$13,R$14)</f>
        <v>0</v>
      </c>
      <c r="S66" s="96">
        <f ca="1">_xll.DBRW($B$17,S$7,$G$33,$G$34,$G$36,$D$11,$F66,S$13,S$14)</f>
        <v>0</v>
      </c>
      <c r="T66" s="96">
        <f ca="1">_xll.DBRW($B$17,T$7,$G$33,$G$34,$G$36,$D$11,$F66,T$13,T$14)</f>
        <v>0</v>
      </c>
      <c r="U66" s="96">
        <f ca="1">_xll.DBRW($B$17,U$7,$G$33,$G$34,$G$36,$D$11,$F66,U$13,U$14)</f>
        <v>0</v>
      </c>
    </row>
    <row r="67" spans="1:21" x14ac:dyDescent="0.2">
      <c r="A67" s="41" t="str">
        <f ca="1">IF(_xll.TM1RPTELLEV($F$46,$F67)=0,"Root",IF(OR(_xll.ELLEV($B$10,$F67)=0,_xll.TM1RPTELLEV($F$46,$F67)+1&gt;=VALUE($K$29)),"Base","Default"))</f>
        <v>Base</v>
      </c>
      <c r="B67" s="16"/>
      <c r="C67" s="16"/>
      <c r="D67" s="16"/>
      <c r="E67" s="16"/>
      <c r="F67" s="102" t="s">
        <v>233</v>
      </c>
      <c r="G67" s="101" t="str">
        <f ca="1">_xll.DBRW($B$17,G$7,$G$33,$G$34,$G$36,$D$11,$F67,G$13,G$14)</f>
        <v/>
      </c>
      <c r="H67" s="96">
        <f ca="1">_xll.DBRW($B$17,H$7,$G$33,$G$34,$G$36,$D$11,$F67,H$13,H$14)</f>
        <v>0</v>
      </c>
      <c r="I67" s="96">
        <f ca="1">_xll.DBRW($B$17,I$7,$G$33,$G$34,$G$36,$D$11,$F67,I$13,I$14)</f>
        <v>0</v>
      </c>
      <c r="J67" s="96">
        <f ca="1">_xll.DBRW($B$17,J$7,$G$33,$G$34,$G$36,$D$11,$F67,J$13,J$14)</f>
        <v>0</v>
      </c>
      <c r="K67" s="96">
        <f ca="1">_xll.DBRW($B$17,K$7,$G$33,$G$34,$G$36,$D$11,$F67,K$13,K$14)</f>
        <v>0</v>
      </c>
      <c r="L67" s="96">
        <f ca="1">_xll.DBRW($B$17,L$7,$G$33,$G$34,$G$36,$D$11,$F67,L$13,L$14)</f>
        <v>0</v>
      </c>
      <c r="M67" s="96">
        <f ca="1">_xll.DBRW($B$17,M$7,$G$33,$G$34,$G$36,$D$11,$F67,M$13,M$14)</f>
        <v>0</v>
      </c>
      <c r="N67" s="96">
        <f ca="1">_xll.DBRW($B$17,N$7,$G$33,$G$34,$G$36,$D$11,$F67,N$13,N$14)</f>
        <v>0</v>
      </c>
      <c r="O67" s="96">
        <f ca="1">_xll.DBRW($B$17,O$7,$G$33,$G$34,$G$36,$D$11,$F67,O$13,O$14)</f>
        <v>0</v>
      </c>
      <c r="P67" s="96">
        <f ca="1">_xll.DBRW($B$17,P$7,$G$33,$G$34,$G$36,$D$11,$F67,P$13,P$14)</f>
        <v>0</v>
      </c>
      <c r="Q67" s="96">
        <f ca="1">_xll.DBRW($B$17,Q$7,$G$33,$G$34,$G$36,$D$11,$F67,Q$13,Q$14)</f>
        <v>0</v>
      </c>
      <c r="R67" s="96">
        <f ca="1">_xll.DBRW($B$17,R$7,$G$33,$G$34,$G$36,$D$11,$F67,R$13,R$14)</f>
        <v>0</v>
      </c>
      <c r="S67" s="96">
        <f ca="1">_xll.DBRW($B$17,S$7,$G$33,$G$34,$G$36,$D$11,$F67,S$13,S$14)</f>
        <v>0</v>
      </c>
      <c r="T67" s="96">
        <f ca="1">_xll.DBRW($B$17,T$7,$G$33,$G$34,$G$36,$D$11,$F67,T$13,T$14)</f>
        <v>0</v>
      </c>
      <c r="U67" s="96">
        <f ca="1">_xll.DBRW($B$17,U$7,$G$33,$G$34,$G$36,$D$11,$F67,U$13,U$14)</f>
        <v>0</v>
      </c>
    </row>
    <row r="68" spans="1:21" x14ac:dyDescent="0.2">
      <c r="A68" s="41" t="str">
        <f ca="1">IF(_xll.TM1RPTELLEV($F$46,$F68)=0,"Root",IF(OR(_xll.ELLEV($B$10,$F68)=0,_xll.TM1RPTELLEV($F$46,$F68)+1&gt;=VALUE($K$29)),"Base","Default"))</f>
        <v>Base</v>
      </c>
      <c r="B68" s="16"/>
      <c r="C68" s="16"/>
      <c r="D68" s="16"/>
      <c r="E68" s="16"/>
      <c r="F68" s="102" t="s">
        <v>234</v>
      </c>
      <c r="G68" s="101" t="str">
        <f ca="1">_xll.DBRW($B$17,G$7,$G$33,$G$34,$G$36,$D$11,$F68,G$13,G$14)</f>
        <v/>
      </c>
      <c r="H68" s="96">
        <f ca="1">_xll.DBRW($B$17,H$7,$G$33,$G$34,$G$36,$D$11,$F68,H$13,H$14)</f>
        <v>0</v>
      </c>
      <c r="I68" s="96">
        <f ca="1">_xll.DBRW($B$17,I$7,$G$33,$G$34,$G$36,$D$11,$F68,I$13,I$14)</f>
        <v>0</v>
      </c>
      <c r="J68" s="96">
        <f ca="1">_xll.DBRW($B$17,J$7,$G$33,$G$34,$G$36,$D$11,$F68,J$13,J$14)</f>
        <v>0</v>
      </c>
      <c r="K68" s="96">
        <f ca="1">_xll.DBRW($B$17,K$7,$G$33,$G$34,$G$36,$D$11,$F68,K$13,K$14)</f>
        <v>0</v>
      </c>
      <c r="L68" s="96">
        <f ca="1">_xll.DBRW($B$17,L$7,$G$33,$G$34,$G$36,$D$11,$F68,L$13,L$14)</f>
        <v>0</v>
      </c>
      <c r="M68" s="96">
        <f ca="1">_xll.DBRW($B$17,M$7,$G$33,$G$34,$G$36,$D$11,$F68,M$13,M$14)</f>
        <v>0</v>
      </c>
      <c r="N68" s="96">
        <f ca="1">_xll.DBRW($B$17,N$7,$G$33,$G$34,$G$36,$D$11,$F68,N$13,N$14)</f>
        <v>0</v>
      </c>
      <c r="O68" s="96">
        <f ca="1">_xll.DBRW($B$17,O$7,$G$33,$G$34,$G$36,$D$11,$F68,O$13,O$14)</f>
        <v>0</v>
      </c>
      <c r="P68" s="96">
        <f ca="1">_xll.DBRW($B$17,P$7,$G$33,$G$34,$G$36,$D$11,$F68,P$13,P$14)</f>
        <v>0</v>
      </c>
      <c r="Q68" s="96">
        <f ca="1">_xll.DBRW($B$17,Q$7,$G$33,$G$34,$G$36,$D$11,$F68,Q$13,Q$14)</f>
        <v>0</v>
      </c>
      <c r="R68" s="96">
        <f ca="1">_xll.DBRW($B$17,R$7,$G$33,$G$34,$G$36,$D$11,$F68,R$13,R$14)</f>
        <v>0</v>
      </c>
      <c r="S68" s="96">
        <f ca="1">_xll.DBRW($B$17,S$7,$G$33,$G$34,$G$36,$D$11,$F68,S$13,S$14)</f>
        <v>0</v>
      </c>
      <c r="T68" s="96">
        <f ca="1">_xll.DBRW($B$17,T$7,$G$33,$G$34,$G$36,$D$11,$F68,T$13,T$14)</f>
        <v>0</v>
      </c>
      <c r="U68" s="96">
        <f ca="1">_xll.DBRW($B$17,U$7,$G$33,$G$34,$G$36,$D$11,$F68,U$13,U$14)</f>
        <v>0</v>
      </c>
    </row>
    <row r="69" spans="1:21" x14ac:dyDescent="0.2">
      <c r="A69" s="41" t="str">
        <f ca="1">IF(_xll.TM1RPTELLEV($F$46,$F69)=0,"Root",IF(OR(_xll.ELLEV($B$10,$F69)=0,_xll.TM1RPTELLEV($F$46,$F69)+1&gt;=VALUE($K$29)),"Base","Default"))</f>
        <v>Base</v>
      </c>
      <c r="B69" s="16"/>
      <c r="C69" s="16"/>
      <c r="D69" s="16"/>
      <c r="E69" s="16"/>
      <c r="F69" s="102" t="s">
        <v>235</v>
      </c>
      <c r="G69" s="101" t="str">
        <f ca="1">_xll.DBRW($B$17,G$7,$G$33,$G$34,$G$36,$D$11,$F69,G$13,G$14)</f>
        <v/>
      </c>
      <c r="H69" s="96">
        <f ca="1">_xll.DBRW($B$17,H$7,$G$33,$G$34,$G$36,$D$11,$F69,H$13,H$14)</f>
        <v>0</v>
      </c>
      <c r="I69" s="96">
        <f ca="1">_xll.DBRW($B$17,I$7,$G$33,$G$34,$G$36,$D$11,$F69,I$13,I$14)</f>
        <v>0</v>
      </c>
      <c r="J69" s="96">
        <f ca="1">_xll.DBRW($B$17,J$7,$G$33,$G$34,$G$36,$D$11,$F69,J$13,J$14)</f>
        <v>0</v>
      </c>
      <c r="K69" s="96">
        <f ca="1">_xll.DBRW($B$17,K$7,$G$33,$G$34,$G$36,$D$11,$F69,K$13,K$14)</f>
        <v>0</v>
      </c>
      <c r="L69" s="96">
        <f ca="1">_xll.DBRW($B$17,L$7,$G$33,$G$34,$G$36,$D$11,$F69,L$13,L$14)</f>
        <v>0</v>
      </c>
      <c r="M69" s="96">
        <f ca="1">_xll.DBRW($B$17,M$7,$G$33,$G$34,$G$36,$D$11,$F69,M$13,M$14)</f>
        <v>0</v>
      </c>
      <c r="N69" s="96">
        <f ca="1">_xll.DBRW($B$17,N$7,$G$33,$G$34,$G$36,$D$11,$F69,N$13,N$14)</f>
        <v>0</v>
      </c>
      <c r="O69" s="96">
        <f ca="1">_xll.DBRW($B$17,O$7,$G$33,$G$34,$G$36,$D$11,$F69,O$13,O$14)</f>
        <v>0</v>
      </c>
      <c r="P69" s="96">
        <f ca="1">_xll.DBRW($B$17,P$7,$G$33,$G$34,$G$36,$D$11,$F69,P$13,P$14)</f>
        <v>0</v>
      </c>
      <c r="Q69" s="96">
        <f ca="1">_xll.DBRW($B$17,Q$7,$G$33,$G$34,$G$36,$D$11,$F69,Q$13,Q$14)</f>
        <v>0</v>
      </c>
      <c r="R69" s="96">
        <f ca="1">_xll.DBRW($B$17,R$7,$G$33,$G$34,$G$36,$D$11,$F69,R$13,R$14)</f>
        <v>0</v>
      </c>
      <c r="S69" s="96">
        <f ca="1">_xll.DBRW($B$17,S$7,$G$33,$G$34,$G$36,$D$11,$F69,S$13,S$14)</f>
        <v>0</v>
      </c>
      <c r="T69" s="96">
        <f ca="1">_xll.DBRW($B$17,T$7,$G$33,$G$34,$G$36,$D$11,$F69,T$13,T$14)</f>
        <v>0</v>
      </c>
      <c r="U69" s="96">
        <f ca="1">_xll.DBRW($B$17,U$7,$G$33,$G$34,$G$36,$D$11,$F69,U$13,U$14)</f>
        <v>0</v>
      </c>
    </row>
    <row r="70" spans="1:21" x14ac:dyDescent="0.2">
      <c r="A70" s="41" t="str">
        <f ca="1">IF(_xll.TM1RPTELLEV($F$46,$F70)=0,"Root",IF(OR(_xll.ELLEV($B$10,$F70)=0,_xll.TM1RPTELLEV($F$46,$F70)+1&gt;=VALUE($K$29)),"Base","Default"))</f>
        <v>Base</v>
      </c>
      <c r="B70" s="16"/>
      <c r="C70" s="16"/>
      <c r="D70" s="16"/>
      <c r="E70" s="16"/>
      <c r="F70" s="102" t="s">
        <v>236</v>
      </c>
      <c r="G70" s="101" t="str">
        <f ca="1">_xll.DBRW($B$17,G$7,$G$33,$G$34,$G$36,$D$11,$F70,G$13,G$14)</f>
        <v/>
      </c>
      <c r="H70" s="96">
        <f ca="1">_xll.DBRW($B$17,H$7,$G$33,$G$34,$G$36,$D$11,$F70,H$13,H$14)</f>
        <v>0</v>
      </c>
      <c r="I70" s="96">
        <f ca="1">_xll.DBRW($B$17,I$7,$G$33,$G$34,$G$36,$D$11,$F70,I$13,I$14)</f>
        <v>0</v>
      </c>
      <c r="J70" s="96">
        <f ca="1">_xll.DBRW($B$17,J$7,$G$33,$G$34,$G$36,$D$11,$F70,J$13,J$14)</f>
        <v>0</v>
      </c>
      <c r="K70" s="96">
        <f ca="1">_xll.DBRW($B$17,K$7,$G$33,$G$34,$G$36,$D$11,$F70,K$13,K$14)</f>
        <v>0</v>
      </c>
      <c r="L70" s="96">
        <f ca="1">_xll.DBRW($B$17,L$7,$G$33,$G$34,$G$36,$D$11,$F70,L$13,L$14)</f>
        <v>0</v>
      </c>
      <c r="M70" s="96">
        <f ca="1">_xll.DBRW($B$17,M$7,$G$33,$G$34,$G$36,$D$11,$F70,M$13,M$14)</f>
        <v>0</v>
      </c>
      <c r="N70" s="96">
        <f ca="1">_xll.DBRW($B$17,N$7,$G$33,$G$34,$G$36,$D$11,$F70,N$13,N$14)</f>
        <v>0</v>
      </c>
      <c r="O70" s="96">
        <f ca="1">_xll.DBRW($B$17,O$7,$G$33,$G$34,$G$36,$D$11,$F70,O$13,O$14)</f>
        <v>0</v>
      </c>
      <c r="P70" s="96">
        <f ca="1">_xll.DBRW($B$17,P$7,$G$33,$G$34,$G$36,$D$11,$F70,P$13,P$14)</f>
        <v>0</v>
      </c>
      <c r="Q70" s="96">
        <f ca="1">_xll.DBRW($B$17,Q$7,$G$33,$G$34,$G$36,$D$11,$F70,Q$13,Q$14)</f>
        <v>0</v>
      </c>
      <c r="R70" s="96">
        <f ca="1">_xll.DBRW($B$17,R$7,$G$33,$G$34,$G$36,$D$11,$F70,R$13,R$14)</f>
        <v>0</v>
      </c>
      <c r="S70" s="96">
        <f ca="1">_xll.DBRW($B$17,S$7,$G$33,$G$34,$G$36,$D$11,$F70,S$13,S$14)</f>
        <v>0</v>
      </c>
      <c r="T70" s="96">
        <f ca="1">_xll.DBRW($B$17,T$7,$G$33,$G$34,$G$36,$D$11,$F70,T$13,T$14)</f>
        <v>0</v>
      </c>
      <c r="U70" s="96">
        <f ca="1">_xll.DBRW($B$17,U$7,$G$33,$G$34,$G$36,$D$11,$F70,U$13,U$14)</f>
        <v>0</v>
      </c>
    </row>
    <row r="71" spans="1:21" x14ac:dyDescent="0.2">
      <c r="A71" s="41" t="str">
        <f ca="1">IF(_xll.TM1RPTELLEV($F$46,$F71)=0,"Root",IF(OR(_xll.ELLEV($B$10,$F71)=0,_xll.TM1RPTELLEV($F$46,$F71)+1&gt;=VALUE($K$29)),"Base","Default"))</f>
        <v>Root</v>
      </c>
      <c r="B71" s="16"/>
      <c r="C71" s="16"/>
      <c r="D71" s="16"/>
      <c r="E71" s="16"/>
      <c r="F71" s="126" t="s">
        <v>117</v>
      </c>
      <c r="G71" s="103" t="str">
        <f ca="1">_xll.DBRW($B$17,G$7,$G$33,$G$34,$G$36,$D$11,$F71,G$13,G$14)</f>
        <v/>
      </c>
      <c r="H71" s="104">
        <f ca="1">_xll.DBRW($B$17,H$7,$G$33,$G$34,$G$36,$D$11,$F71,H$13,H$14)</f>
        <v>0</v>
      </c>
      <c r="I71" s="104">
        <f ca="1">_xll.DBRW($B$17,I$7,$G$33,$G$34,$G$36,$D$11,$F71,I$13,I$14)</f>
        <v>0</v>
      </c>
      <c r="J71" s="104">
        <f ca="1">_xll.DBRW($B$17,J$7,$G$33,$G$34,$G$36,$D$11,$F71,J$13,J$14)</f>
        <v>0</v>
      </c>
      <c r="K71" s="104">
        <f ca="1">_xll.DBRW($B$17,K$7,$G$33,$G$34,$G$36,$D$11,$F71,K$13,K$14)</f>
        <v>0</v>
      </c>
      <c r="L71" s="104">
        <f ca="1">_xll.DBRW($B$17,L$7,$G$33,$G$34,$G$36,$D$11,$F71,L$13,L$14)</f>
        <v>0</v>
      </c>
      <c r="M71" s="104">
        <f ca="1">_xll.DBRW($B$17,M$7,$G$33,$G$34,$G$36,$D$11,$F71,M$13,M$14)</f>
        <v>0</v>
      </c>
      <c r="N71" s="104">
        <f ca="1">_xll.DBRW($B$17,N$7,$G$33,$G$34,$G$36,$D$11,$F71,N$13,N$14)</f>
        <v>0</v>
      </c>
      <c r="O71" s="104">
        <f ca="1">_xll.DBRW($B$17,O$7,$G$33,$G$34,$G$36,$D$11,$F71,O$13,O$14)</f>
        <v>0</v>
      </c>
      <c r="P71" s="104">
        <f ca="1">_xll.DBRW($B$17,P$7,$G$33,$G$34,$G$36,$D$11,$F71,P$13,P$14)</f>
        <v>0</v>
      </c>
      <c r="Q71" s="104">
        <f ca="1">_xll.DBRW($B$17,Q$7,$G$33,$G$34,$G$36,$D$11,$F71,Q$13,Q$14)</f>
        <v>0</v>
      </c>
      <c r="R71" s="104">
        <f ca="1">_xll.DBRW($B$17,R$7,$G$33,$G$34,$G$36,$D$11,$F71,R$13,R$14)</f>
        <v>0</v>
      </c>
      <c r="S71" s="104">
        <f ca="1">_xll.DBRW($B$17,S$7,$G$33,$G$34,$G$36,$D$11,$F71,S$13,S$14)</f>
        <v>0</v>
      </c>
      <c r="T71" s="104">
        <f ca="1">_xll.DBRW($B$17,T$7,$G$33,$G$34,$G$36,$D$11,$F71,T$13,T$14)</f>
        <v>0</v>
      </c>
      <c r="U71" s="104">
        <f ca="1">_xll.DBRW($B$17,U$7,$G$33,$G$34,$G$36,$D$11,$F71,U$13,U$14)</f>
        <v>0</v>
      </c>
    </row>
  </sheetData>
  <mergeCells count="2">
    <mergeCell ref="B5:D5"/>
    <mergeCell ref="B16:D16"/>
  </mergeCells>
  <conditionalFormatting sqref="H26 J26:T26">
    <cfRule type="expression" dxfId="14" priority="117">
      <formula>VALUE(H$2)&lt;=VALUE($F$2)</formula>
    </cfRule>
  </conditionalFormatting>
  <conditionalFormatting sqref="H27 J27:T27">
    <cfRule type="expression" dxfId="13" priority="116">
      <formula>VALUE(H$2)&lt;=VALUE($F$2)</formula>
    </cfRule>
  </conditionalFormatting>
  <conditionalFormatting sqref="I26">
    <cfRule type="expression" dxfId="12" priority="44">
      <formula>VALUE(I$2)&lt;=VALUE($F$2)</formula>
    </cfRule>
  </conditionalFormatting>
  <conditionalFormatting sqref="I27">
    <cfRule type="expression" dxfId="11" priority="43">
      <formula>VALUE(I$2)&lt;=VALUE($F$2)</formula>
    </cfRule>
  </conditionalFormatting>
  <conditionalFormatting sqref="H46:H70 J46:T70">
    <cfRule type="expression" dxfId="10" priority="2">
      <formula>VALUE(H$2)&lt;=VALUE($F$2)</formula>
    </cfRule>
  </conditionalFormatting>
  <conditionalFormatting sqref="I46:I70">
    <cfRule type="expression" dxfId="9" priority="1">
      <formula>VALUE(I$2)&lt;=VALUE($F$2)</formula>
    </cfRule>
  </conditionalFormatting>
  <dataValidations disablePrompts="1" count="1">
    <dataValidation type="list" allowBlank="1" showInputMessage="1" showErrorMessage="1" sqref="K30 N29:N30">
      <formula1>"Yes,No"</formula1>
    </dataValidation>
  </dataValidations>
  <pageMargins left="0.17" right="0.17" top="0.57999999999999996" bottom="0.75" header="0.3" footer="0.3"/>
  <pageSetup scale="70" fitToHeight="0" orientation="landscape" verticalDpi="0" r:id="rId1"/>
  <headerFooter>
    <oddHeader>&amp;R&amp;D | &amp;T</oddHeader>
    <oddFooter>Page &amp;P of &amp;N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TIButton1">
          <controlPr defaultSize="0" print="0" autoLine="0" autoPict="0" r:id="rId5">
            <anchor moveWithCells="1">
              <from>
                <xdr:col>7</xdr:col>
                <xdr:colOff>171450</xdr:colOff>
                <xdr:row>34</xdr:row>
                <xdr:rowOff>9525</xdr:rowOff>
              </from>
              <to>
                <xdr:col>9</xdr:col>
                <xdr:colOff>28575</xdr:colOff>
                <xdr:row>36</xdr:row>
                <xdr:rowOff>9525</xdr:rowOff>
              </to>
            </anchor>
          </controlPr>
        </control>
      </mc:Choice>
      <mc:Fallback>
        <control shapeId="2049" r:id="rId4" name="TIButton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F45"/>
  <sheetViews>
    <sheetView showGridLines="0" workbookViewId="0">
      <pane ySplit="4" topLeftCell="A5" activePane="bottomLeft" state="frozen"/>
      <selection pane="bottomLeft"/>
    </sheetView>
  </sheetViews>
  <sheetFormatPr defaultRowHeight="12.75" x14ac:dyDescent="0.2"/>
  <cols>
    <col min="1" max="1" width="2" style="2" customWidth="1"/>
    <col min="2" max="2" width="18.5703125" style="2" customWidth="1"/>
    <col min="3" max="3" width="9.140625" style="2"/>
    <col min="4" max="5" width="19.85546875" style="2" customWidth="1"/>
    <col min="6" max="6" width="110.5703125" style="2" customWidth="1"/>
    <col min="7" max="16384" width="9.140625" style="2"/>
  </cols>
  <sheetData>
    <row r="1" spans="2:6" ht="23.25" x14ac:dyDescent="0.35">
      <c r="B1" s="1" t="s">
        <v>53</v>
      </c>
      <c r="C1" s="1"/>
      <c r="D1" s="1"/>
      <c r="E1" s="1"/>
      <c r="F1" s="1"/>
    </row>
    <row r="2" spans="2:6" x14ac:dyDescent="0.2">
      <c r="B2" s="3" t="s">
        <v>54</v>
      </c>
    </row>
    <row r="3" spans="2:6" ht="13.5" thickBot="1" x14ac:dyDescent="0.25">
      <c r="B3" s="3"/>
    </row>
    <row r="4" spans="2:6" s="7" customFormat="1" ht="31.5" x14ac:dyDescent="0.25">
      <c r="B4" s="8" t="s">
        <v>55</v>
      </c>
      <c r="C4" s="9" t="s">
        <v>56</v>
      </c>
      <c r="D4" s="9" t="s">
        <v>57</v>
      </c>
      <c r="E4" s="10" t="s">
        <v>58</v>
      </c>
      <c r="F4" s="11" t="s">
        <v>59</v>
      </c>
    </row>
    <row r="5" spans="2:6" x14ac:dyDescent="0.2">
      <c r="B5" s="146" t="s">
        <v>60</v>
      </c>
      <c r="C5" s="147" t="s">
        <v>61</v>
      </c>
      <c r="D5" s="147" t="s">
        <v>62</v>
      </c>
      <c r="E5" s="147" t="s">
        <v>63</v>
      </c>
      <c r="F5" s="4" t="s">
        <v>64</v>
      </c>
    </row>
    <row r="6" spans="2:6" x14ac:dyDescent="0.2">
      <c r="B6" s="141"/>
      <c r="C6" s="144"/>
      <c r="D6" s="144"/>
      <c r="E6" s="144"/>
      <c r="F6" s="5"/>
    </row>
    <row r="7" spans="2:6" x14ac:dyDescent="0.2">
      <c r="B7" s="142"/>
      <c r="C7" s="145"/>
      <c r="D7" s="145"/>
      <c r="E7" s="145"/>
      <c r="F7" s="6" t="s">
        <v>65</v>
      </c>
    </row>
    <row r="8" spans="2:6" x14ac:dyDescent="0.2">
      <c r="B8" s="140" t="s">
        <v>66</v>
      </c>
      <c r="C8" s="143" t="s">
        <v>67</v>
      </c>
      <c r="D8" s="143" t="s">
        <v>62</v>
      </c>
      <c r="E8" s="143" t="s">
        <v>63</v>
      </c>
      <c r="F8" s="4" t="s">
        <v>68</v>
      </c>
    </row>
    <row r="9" spans="2:6" x14ac:dyDescent="0.2">
      <c r="B9" s="141"/>
      <c r="C9" s="144"/>
      <c r="D9" s="144"/>
      <c r="E9" s="144"/>
      <c r="F9" s="5"/>
    </row>
    <row r="10" spans="2:6" x14ac:dyDescent="0.2">
      <c r="B10" s="142"/>
      <c r="C10" s="145"/>
      <c r="D10" s="145"/>
      <c r="E10" s="145"/>
      <c r="F10" s="6" t="s">
        <v>69</v>
      </c>
    </row>
    <row r="11" spans="2:6" x14ac:dyDescent="0.2">
      <c r="B11" s="140" t="s">
        <v>70</v>
      </c>
      <c r="C11" s="143" t="s">
        <v>71</v>
      </c>
      <c r="D11" s="143" t="s">
        <v>62</v>
      </c>
      <c r="E11" s="143" t="s">
        <v>63</v>
      </c>
      <c r="F11" s="4" t="s">
        <v>72</v>
      </c>
    </row>
    <row r="12" spans="2:6" x14ac:dyDescent="0.2">
      <c r="B12" s="141"/>
      <c r="C12" s="144"/>
      <c r="D12" s="144"/>
      <c r="E12" s="144"/>
      <c r="F12" s="5"/>
    </row>
    <row r="13" spans="2:6" x14ac:dyDescent="0.2">
      <c r="B13" s="142"/>
      <c r="C13" s="145"/>
      <c r="D13" s="145"/>
      <c r="E13" s="145"/>
      <c r="F13" s="6" t="s">
        <v>73</v>
      </c>
    </row>
    <row r="14" spans="2:6" x14ac:dyDescent="0.2">
      <c r="B14" s="140" t="s">
        <v>74</v>
      </c>
      <c r="C14" s="143" t="s">
        <v>75</v>
      </c>
      <c r="D14" s="143" t="s">
        <v>76</v>
      </c>
      <c r="E14" s="143" t="s">
        <v>63</v>
      </c>
      <c r="F14" s="4" t="s">
        <v>77</v>
      </c>
    </row>
    <row r="15" spans="2:6" x14ac:dyDescent="0.2">
      <c r="B15" s="141"/>
      <c r="C15" s="144"/>
      <c r="D15" s="144"/>
      <c r="E15" s="144"/>
      <c r="F15" s="5"/>
    </row>
    <row r="16" spans="2:6" ht="25.5" x14ac:dyDescent="0.2">
      <c r="B16" s="142"/>
      <c r="C16" s="145"/>
      <c r="D16" s="145"/>
      <c r="E16" s="145"/>
      <c r="F16" s="6" t="s">
        <v>78</v>
      </c>
    </row>
    <row r="17" spans="2:6" x14ac:dyDescent="0.2">
      <c r="B17" s="140" t="s">
        <v>79</v>
      </c>
      <c r="C17" s="143" t="s">
        <v>80</v>
      </c>
      <c r="D17" s="143" t="s">
        <v>81</v>
      </c>
      <c r="E17" s="143" t="s">
        <v>63</v>
      </c>
      <c r="F17" s="4" t="s">
        <v>82</v>
      </c>
    </row>
    <row r="18" spans="2:6" x14ac:dyDescent="0.2">
      <c r="B18" s="141"/>
      <c r="C18" s="144"/>
      <c r="D18" s="144"/>
      <c r="E18" s="144"/>
      <c r="F18" s="5"/>
    </row>
    <row r="19" spans="2:6" x14ac:dyDescent="0.2">
      <c r="B19" s="142"/>
      <c r="C19" s="145"/>
      <c r="D19" s="145"/>
      <c r="E19" s="145"/>
      <c r="F19" s="6" t="s">
        <v>83</v>
      </c>
    </row>
    <row r="20" spans="2:6" x14ac:dyDescent="0.2">
      <c r="B20" s="140" t="s">
        <v>84</v>
      </c>
      <c r="C20" s="143" t="s">
        <v>85</v>
      </c>
      <c r="D20" s="143" t="s">
        <v>86</v>
      </c>
      <c r="E20" s="143" t="s">
        <v>63</v>
      </c>
      <c r="F20" s="4" t="s">
        <v>87</v>
      </c>
    </row>
    <row r="21" spans="2:6" x14ac:dyDescent="0.2">
      <c r="B21" s="141"/>
      <c r="C21" s="144"/>
      <c r="D21" s="144"/>
      <c r="E21" s="144"/>
      <c r="F21" s="5"/>
    </row>
    <row r="22" spans="2:6" x14ac:dyDescent="0.2">
      <c r="B22" s="142"/>
      <c r="C22" s="145"/>
      <c r="D22" s="145"/>
      <c r="E22" s="145"/>
      <c r="F22" s="6" t="s">
        <v>88</v>
      </c>
    </row>
    <row r="23" spans="2:6" x14ac:dyDescent="0.2">
      <c r="B23" s="140" t="s">
        <v>89</v>
      </c>
      <c r="C23" s="143" t="s">
        <v>90</v>
      </c>
      <c r="D23" s="143" t="s">
        <v>91</v>
      </c>
      <c r="E23" s="143" t="s">
        <v>91</v>
      </c>
      <c r="F23" s="4" t="s">
        <v>92</v>
      </c>
    </row>
    <row r="24" spans="2:6" x14ac:dyDescent="0.2">
      <c r="B24" s="141"/>
      <c r="C24" s="144"/>
      <c r="D24" s="144"/>
      <c r="E24" s="144"/>
      <c r="F24" s="5"/>
    </row>
    <row r="25" spans="2:6" x14ac:dyDescent="0.2">
      <c r="B25" s="142"/>
      <c r="C25" s="145"/>
      <c r="D25" s="145"/>
      <c r="E25" s="145"/>
      <c r="F25" s="6" t="s">
        <v>93</v>
      </c>
    </row>
    <row r="26" spans="2:6" x14ac:dyDescent="0.2">
      <c r="B26" s="140" t="s">
        <v>94</v>
      </c>
      <c r="C26" s="143" t="s">
        <v>95</v>
      </c>
      <c r="D26" s="143" t="s">
        <v>91</v>
      </c>
      <c r="E26" s="143" t="s">
        <v>91</v>
      </c>
      <c r="F26" s="4" t="s">
        <v>96</v>
      </c>
    </row>
    <row r="27" spans="2:6" x14ac:dyDescent="0.2">
      <c r="B27" s="141"/>
      <c r="C27" s="144"/>
      <c r="D27" s="144"/>
      <c r="E27" s="144"/>
      <c r="F27" s="5"/>
    </row>
    <row r="28" spans="2:6" x14ac:dyDescent="0.2">
      <c r="B28" s="142"/>
      <c r="C28" s="145"/>
      <c r="D28" s="145"/>
      <c r="E28" s="145"/>
      <c r="F28" s="6" t="s">
        <v>97</v>
      </c>
    </row>
    <row r="29" spans="2:6" x14ac:dyDescent="0.2">
      <c r="B29" s="140" t="s">
        <v>98</v>
      </c>
      <c r="C29" s="143" t="s">
        <v>99</v>
      </c>
      <c r="D29" s="143" t="s">
        <v>91</v>
      </c>
      <c r="E29" s="143" t="s">
        <v>91</v>
      </c>
      <c r="F29" s="4" t="s">
        <v>100</v>
      </c>
    </row>
    <row r="30" spans="2:6" x14ac:dyDescent="0.2">
      <c r="B30" s="141"/>
      <c r="C30" s="144"/>
      <c r="D30" s="144"/>
      <c r="E30" s="144"/>
      <c r="F30" s="5"/>
    </row>
    <row r="31" spans="2:6" x14ac:dyDescent="0.2">
      <c r="B31" s="142"/>
      <c r="C31" s="145"/>
      <c r="D31" s="145"/>
      <c r="E31" s="145"/>
      <c r="F31" s="6" t="s">
        <v>101</v>
      </c>
    </row>
    <row r="32" spans="2:6" x14ac:dyDescent="0.2">
      <c r="B32" s="140" t="s">
        <v>102</v>
      </c>
      <c r="C32" s="143" t="s">
        <v>103</v>
      </c>
      <c r="D32" s="143" t="s">
        <v>91</v>
      </c>
      <c r="E32" s="143" t="s">
        <v>91</v>
      </c>
      <c r="F32" s="4" t="s">
        <v>104</v>
      </c>
    </row>
    <row r="33" spans="2:6" x14ac:dyDescent="0.2">
      <c r="B33" s="141"/>
      <c r="C33" s="144"/>
      <c r="D33" s="144"/>
      <c r="E33" s="144"/>
      <c r="F33" s="5"/>
    </row>
    <row r="34" spans="2:6" x14ac:dyDescent="0.2">
      <c r="B34" s="142"/>
      <c r="C34" s="145"/>
      <c r="D34" s="145"/>
      <c r="E34" s="145"/>
      <c r="F34" s="6" t="s">
        <v>105</v>
      </c>
    </row>
    <row r="35" spans="2:6" x14ac:dyDescent="0.2">
      <c r="B35" s="140" t="s">
        <v>106</v>
      </c>
      <c r="C35" s="143" t="s">
        <v>107</v>
      </c>
      <c r="D35" s="143" t="s">
        <v>91</v>
      </c>
      <c r="E35" s="143" t="s">
        <v>91</v>
      </c>
      <c r="F35" s="4" t="s">
        <v>108</v>
      </c>
    </row>
    <row r="36" spans="2:6" x14ac:dyDescent="0.2">
      <c r="B36" s="141"/>
      <c r="C36" s="144"/>
      <c r="D36" s="144"/>
      <c r="E36" s="144"/>
      <c r="F36" s="5"/>
    </row>
    <row r="37" spans="2:6" x14ac:dyDescent="0.2">
      <c r="B37" s="142"/>
      <c r="C37" s="145"/>
      <c r="D37" s="145"/>
      <c r="E37" s="145"/>
      <c r="F37" s="6" t="s">
        <v>109</v>
      </c>
    </row>
    <row r="38" spans="2:6" x14ac:dyDescent="0.2">
      <c r="B38" s="140" t="s">
        <v>110</v>
      </c>
      <c r="C38" s="143" t="s">
        <v>111</v>
      </c>
      <c r="D38" s="143" t="s">
        <v>91</v>
      </c>
      <c r="E38" s="143" t="s">
        <v>91</v>
      </c>
      <c r="F38" s="4" t="s">
        <v>112</v>
      </c>
    </row>
    <row r="39" spans="2:6" x14ac:dyDescent="0.2">
      <c r="B39" s="141"/>
      <c r="C39" s="144"/>
      <c r="D39" s="144"/>
      <c r="E39" s="144"/>
      <c r="F39" s="5"/>
    </row>
    <row r="40" spans="2:6" x14ac:dyDescent="0.2">
      <c r="B40" s="142"/>
      <c r="C40" s="145"/>
      <c r="D40" s="145"/>
      <c r="E40" s="145"/>
      <c r="F40" s="6" t="s">
        <v>113</v>
      </c>
    </row>
    <row r="41" spans="2:6" x14ac:dyDescent="0.2">
      <c r="B41" s="128" t="s">
        <v>114</v>
      </c>
      <c r="C41" s="129"/>
      <c r="D41" s="129"/>
      <c r="E41" s="129"/>
      <c r="F41" s="130"/>
    </row>
    <row r="42" spans="2:6" x14ac:dyDescent="0.2">
      <c r="B42" s="131"/>
      <c r="C42" s="132"/>
      <c r="D42" s="132"/>
      <c r="E42" s="132"/>
      <c r="F42" s="133"/>
    </row>
    <row r="43" spans="2:6" x14ac:dyDescent="0.2">
      <c r="B43" s="134" t="s">
        <v>115</v>
      </c>
      <c r="C43" s="135"/>
      <c r="D43" s="135"/>
      <c r="E43" s="135"/>
      <c r="F43" s="136"/>
    </row>
    <row r="44" spans="2:6" x14ac:dyDescent="0.2">
      <c r="B44" s="131"/>
      <c r="C44" s="132"/>
      <c r="D44" s="132"/>
      <c r="E44" s="132"/>
      <c r="F44" s="133"/>
    </row>
    <row r="45" spans="2:6" ht="33" customHeight="1" thickBot="1" x14ac:dyDescent="0.25">
      <c r="B45" s="137" t="s">
        <v>116</v>
      </c>
      <c r="C45" s="138"/>
      <c r="D45" s="138"/>
      <c r="E45" s="138"/>
      <c r="F45" s="139"/>
    </row>
  </sheetData>
  <mergeCells count="53">
    <mergeCell ref="B5:B7"/>
    <mergeCell ref="C5:C7"/>
    <mergeCell ref="D5:D7"/>
    <mergeCell ref="E5:E7"/>
    <mergeCell ref="B8:B10"/>
    <mergeCell ref="C8:C10"/>
    <mergeCell ref="D8:D10"/>
    <mergeCell ref="E8:E10"/>
    <mergeCell ref="B11:B13"/>
    <mergeCell ref="C11:C13"/>
    <mergeCell ref="D11:D13"/>
    <mergeCell ref="E11:E13"/>
    <mergeCell ref="B14:B16"/>
    <mergeCell ref="C14:C16"/>
    <mergeCell ref="D14:D16"/>
    <mergeCell ref="E14:E16"/>
    <mergeCell ref="B17:B19"/>
    <mergeCell ref="C17:C19"/>
    <mergeCell ref="D17:D19"/>
    <mergeCell ref="E17:E19"/>
    <mergeCell ref="B20:B22"/>
    <mergeCell ref="C20:C22"/>
    <mergeCell ref="D20:D22"/>
    <mergeCell ref="E20:E22"/>
    <mergeCell ref="B23:B25"/>
    <mergeCell ref="C23:C25"/>
    <mergeCell ref="D23:D25"/>
    <mergeCell ref="E23:E25"/>
    <mergeCell ref="B26:B28"/>
    <mergeCell ref="C26:C28"/>
    <mergeCell ref="D26:D28"/>
    <mergeCell ref="E26:E28"/>
    <mergeCell ref="B29:B31"/>
    <mergeCell ref="C29:C31"/>
    <mergeCell ref="D29:D31"/>
    <mergeCell ref="E29:E31"/>
    <mergeCell ref="B32:B34"/>
    <mergeCell ref="C32:C34"/>
    <mergeCell ref="D32:D34"/>
    <mergeCell ref="E32:E34"/>
    <mergeCell ref="B35:B37"/>
    <mergeCell ref="C35:C37"/>
    <mergeCell ref="D35:D37"/>
    <mergeCell ref="E35:E37"/>
    <mergeCell ref="B38:B40"/>
    <mergeCell ref="C38:C40"/>
    <mergeCell ref="D38:D40"/>
    <mergeCell ref="E38:E40"/>
    <mergeCell ref="B41:F41"/>
    <mergeCell ref="B42:F42"/>
    <mergeCell ref="B43:F43"/>
    <mergeCell ref="B44:F44"/>
    <mergeCell ref="B45:F45"/>
  </mergeCells>
  <pageMargins left="0.7" right="0.7" top="0.75" bottom="0.75" header="0.3" footer="0.3"/>
  <pageSetup scale="76" fitToHeight="0" orientation="landscape" verticalDpi="0" r:id="rId1"/>
  <headerFooter>
    <oddHeader>&amp;R&amp;D | &amp;T</oddHeader>
    <oddFooter>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defaultRowHeight="12.75" x14ac:dyDescent="0.2"/>
  <sheetData>
    <row r="1" spans="1:1" x14ac:dyDescent="0.2">
      <c r="A1" t="s">
        <v>134</v>
      </c>
    </row>
    <row r="2" spans="1:1" x14ac:dyDescent="0.2">
      <c r="A2" t="s">
        <v>135</v>
      </c>
    </row>
    <row r="3" spans="1:1" x14ac:dyDescent="0.2">
      <c r="A3" t="s">
        <v>136</v>
      </c>
    </row>
    <row r="4" spans="1:1" x14ac:dyDescent="0.2">
      <c r="A4" t="s">
        <v>137</v>
      </c>
    </row>
    <row r="5" spans="1:1" x14ac:dyDescent="0.2">
      <c r="A5" t="s">
        <v>138</v>
      </c>
    </row>
    <row r="6" spans="1:1" x14ac:dyDescent="0.2">
      <c r="A6" t="s">
        <v>139</v>
      </c>
    </row>
    <row r="7" spans="1:1" x14ac:dyDescent="0.2">
      <c r="A7" t="s">
        <v>140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d c e 5 7 e 0 b - 0 6 2 4 - 4 6 8 e - 8 8 c 4 - c 4 a 3 0 8 a 6 d 2 b 0 "   x m l n s = " h t t p : / / s c h e m a s . m i c r o s o f t . c o m / D a t a M a s h u p " > A A A A A B o D A A B Q S w M E F A A C A A g A 6 2 G l R n d / d c 2 q A A A A + g A A A B I A H A B D b 2 5 m a W c v U G F j a 2 F n Z S 5 4 b W w g o h g A K K A U A A A A A A A A A A A A A A A A A A A A A A A A A A A A h Y 9 B D o I w F E S v Q r r n t x Q w Q j 5 l 4 V Y S E 6 J x S 6 B C I x Q D x X I 3 F x 7 J K 2 i i G H f u Z l 7 e Y u Z x u 2 M 6 d 6 1 z l c O o e p 0 Q D x h x p C 7 7 S u k 6 I Z M 5 u W u S C t w V 5 b m o p f O S 9 R j P Y 5 W Q x p h L T K m 1 F q w P / V B T z p h H j 9 k 2 L x v Z F e Q r q / + y q / R o C l 1 K I v D w H i M 4 c A Z + F I T A A 4 5 0 w Z g p v W Q P Q v B 5 t A K G 9 A f j Z m r N N E g h t b v P k S 4 V 6 e e H e A J Q S w M E F A A C A A g A 6 2 G l R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t h p U Y o i k e 4 D g A A A B E A A A A T A B w A R m 9 y b X V s Y X M v U 2 V j d G l v b j E u b S C i G A A o o B Q A A A A A A A A A A A A A A A A A A A A A A A A A A A A r T k 0 u y c z P U w i G 0 I b W A F B L A Q I t A B Q A A g A I A O t h p U Z 3 f 3 X N q g A A A P o A A A A S A A A A A A A A A A A A A A A A A A A A A A B D b 2 5 m a W c v U G F j a 2 F n Z S 5 4 b W x Q S w E C L Q A U A A I A C A D r Y a V G D 8 r p q 6 Q A A A D p A A A A E w A A A A A A A A A A A A A A A A D 2 A A A A W 0 N v b n R l b n R f V H l w Z X N d L n h t b F B L A Q I t A B Q A A g A I A O t h p U Y o i k e 4 D g A A A B E A A A A T A A A A A A A A A A A A A A A A A O c B A A B G b 3 J t d W x h c y 9 T Z W N 0 a W 9 u M S 5 t U E s F B g A A A A A D A A M A w g A A A E I C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M l Q 5 t o U m n k W 4 l 4 R 6 V n 7 X 0 A A A A A A C A A A A A A A D Z g A A w A A A A B A A A A B S 3 Q Y x W I b N D q 0 6 c 5 T D s + 7 9 A A A A A A S A A A C g A A A A E A A A A L f P 6 2 I b z v A p D H / k e N y O W d B Q A A A A G n K z 0 z R r D T B 2 P p H 0 u 9 v g 3 1 6 B p Z K 3 G e o b e R d J q Z n I F H G 6 6 v V f 9 S g w k W C x I C 5 G o 4 s / e H F B r L N G R o A e 4 F P O F k J q W k B h Q z l j l e u / O D n b M O 3 j R M w U A A A A C M j X R B Y 0 y v M S D c u F N Y p 3 a U w 5 o o 0 = < / D a t a M a s h u p > 
</file>

<file path=customXml/itemProps1.xml><?xml version="1.0" encoding="utf-8"?>
<ds:datastoreItem xmlns:ds="http://schemas.openxmlformats.org/officeDocument/2006/customXml" ds:itemID="{DDDC1CEB-14E3-4EEC-ACAF-E9026291DD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23</vt:i4>
      </vt:variant>
    </vt:vector>
  </HeadingPairs>
  <TitlesOfParts>
    <vt:vector size="28" baseType="lpstr">
      <vt:lpstr>Entry</vt:lpstr>
      <vt:lpstr>Review</vt:lpstr>
      <vt:lpstr>Line_Item</vt:lpstr>
      <vt:lpstr>Spread_Key</vt:lpstr>
      <vt:lpstr>{PL}PickLst</vt:lpstr>
      <vt:lpstr>Entry!Print_Area</vt:lpstr>
      <vt:lpstr>Line_Item!Print_Area</vt:lpstr>
      <vt:lpstr>Review!Print_Area</vt:lpstr>
      <vt:lpstr>Spread_Key!Print_Area</vt:lpstr>
      <vt:lpstr>Entry!Print_Titles</vt:lpstr>
      <vt:lpstr>Line_Item!Print_Titles</vt:lpstr>
      <vt:lpstr>Review!Print_Titles</vt:lpstr>
      <vt:lpstr>Spread_Key!Print_Titles</vt:lpstr>
      <vt:lpstr>Entry!TM1RPTDATARNGASSETS1</vt:lpstr>
      <vt:lpstr>Line_Item!TM1RPTDATARNGBSLID1</vt:lpstr>
      <vt:lpstr>Entry!TM1RPTDATARNGEQTY1</vt:lpstr>
      <vt:lpstr>Entry!TM1RPTDATARNGLIAB1</vt:lpstr>
      <vt:lpstr>Line_Item!TM1RPTDATARNGLINE1</vt:lpstr>
      <vt:lpstr>Review!TM1RPTDATARNGREVEQY1</vt:lpstr>
      <vt:lpstr>Review!TM1RPTDATARNGREVLIB1</vt:lpstr>
      <vt:lpstr>Review!TM1RPTDATARNGRVAST1</vt:lpstr>
      <vt:lpstr>Entry!TM1RPTFMTIDCOL</vt:lpstr>
      <vt:lpstr>Line_Item!TM1RPTFMTIDCOL</vt:lpstr>
      <vt:lpstr>Review!TM1RPTFMTIDCOL</vt:lpstr>
      <vt:lpstr>Entry!TM1RPTFMTRNG</vt:lpstr>
      <vt:lpstr>Line_Item!TM1RPTFMTRNG</vt:lpstr>
      <vt:lpstr>Review!TM1RPTFMTRNG</vt:lpstr>
      <vt:lpstr>Year</vt:lpstr>
    </vt:vector>
  </TitlesOfParts>
  <Company>New York Blood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Kocabas, Ali</dc:creator>
  <cp:lastModifiedBy>modeler2</cp:lastModifiedBy>
  <cp:lastPrinted>2016-03-10T18:12:52Z</cp:lastPrinted>
  <dcterms:created xsi:type="dcterms:W3CDTF">2015-05-05T14:49:57Z</dcterms:created>
  <dcterms:modified xsi:type="dcterms:W3CDTF">2017-09-14T16:15:34Z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-1520887625</vt:i4>
  </property>
  <property fmtid="{D5CDD505-2E9C-101B-9397-08002B2CF9AE}" pid="3" name="_NewReviewCycle">
    <vt:lpwstr/>
  </property>
  <property fmtid="{D5CDD505-2E9C-101B-9397-08002B2CF9AE}" pid="4" name="_EmailSubject">
    <vt:lpwstr>Total Budget Plan</vt:lpwstr>
  </property>
  <property fmtid="{D5CDD505-2E9C-101B-9397-08002B2CF9AE}" pid="5" name="_AuthorEmail">
    <vt:lpwstr>AKocabas@NYBloodCenter.org</vt:lpwstr>
  </property>
  <property fmtid="{D5CDD505-2E9C-101B-9397-08002B2CF9AE}" pid="6" name="_AuthorEmailDisplayName">
    <vt:lpwstr>Kocabas, Ali</vt:lpwstr>
  </property>
  <property fmtid="{D5CDD505-2E9C-101B-9397-08002B2CF9AE}" pid="7" name="_ReviewingToolsShownOnce">
    <vt:lpwstr/>
  </property>
</Properties>
</file>