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COM201\01_Programming\2020-91896-7-assessment-clash313\"/>
    </mc:Choice>
  </mc:AlternateContent>
  <xr:revisionPtr revIDLastSave="0" documentId="13_ncr:1_{308D6A03-B0F3-4AB7-B7CC-B8909C17B3AA}" xr6:coauthVersionLast="45" xr6:coauthVersionMax="45" xr10:uidLastSave="{00000000-0000-0000-0000-000000000000}"/>
  <bookViews>
    <workbookView xWindow="15195" yWindow="4680" windowWidth="21600" windowHeight="11385" xr2:uid="{8355E7AF-B006-48C4-BF9B-25D6A2537B13}"/>
  </bookViews>
  <sheets>
    <sheet name="Price Comparer" sheetId="1" r:id="rId1"/>
    <sheet name="Area | Perimeter" sheetId="2" r:id="rId2"/>
    <sheet name="Recipe Cost Calculat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C6" i="1"/>
  <c r="H16" i="4" l="1"/>
  <c r="H6" i="4"/>
  <c r="H11" i="4"/>
  <c r="H12" i="4"/>
  <c r="H7" i="4"/>
  <c r="E30" i="2"/>
  <c r="E3" i="2"/>
  <c r="D3" i="2"/>
  <c r="H8" i="4"/>
  <c r="H9" i="4"/>
  <c r="H10" i="4"/>
  <c r="A7" i="4"/>
  <c r="H14" i="4" l="1"/>
  <c r="E26" i="2"/>
  <c r="D21" i="2"/>
  <c r="E18" i="2"/>
  <c r="D15" i="2"/>
  <c r="E12" i="2"/>
  <c r="E8" i="2"/>
  <c r="D8" i="2"/>
  <c r="E5" i="2"/>
  <c r="D5" i="2"/>
  <c r="I1" i="2"/>
  <c r="I10" i="1"/>
  <c r="K10" i="1" s="1"/>
  <c r="I8" i="1"/>
  <c r="K8" i="1" s="1"/>
  <c r="I9" i="1"/>
  <c r="K9" i="1" s="1"/>
  <c r="I11" i="1"/>
  <c r="K11" i="1" s="1"/>
  <c r="K6" i="1"/>
  <c r="I6" i="1"/>
  <c r="I7" i="1"/>
  <c r="K7" i="1" s="1"/>
  <c r="E7" i="1"/>
  <c r="E8" i="1"/>
  <c r="E9" i="1"/>
  <c r="E10" i="1"/>
  <c r="E11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<sst xmlns="http://schemas.openxmlformats.org/spreadsheetml/2006/main" count="89" uniqueCount="55">
  <si>
    <t>Price Comparison Tool</t>
  </si>
  <si>
    <t>Budget</t>
  </si>
  <si>
    <t>Item</t>
  </si>
  <si>
    <t>Cost</t>
  </si>
  <si>
    <t>Sea Salt Crackers</t>
  </si>
  <si>
    <t>Weight (g)</t>
  </si>
  <si>
    <t>Weight (kg)</t>
  </si>
  <si>
    <t>Griffins Snax</t>
  </si>
  <si>
    <t>Pizza Shapes</t>
  </si>
  <si>
    <t>Arnotts Cheds</t>
  </si>
  <si>
    <t>Rosemary Wheat</t>
  </si>
  <si>
    <t>Original Rice Crackers</t>
  </si>
  <si>
    <t>Unit Price (per kg)</t>
  </si>
  <si>
    <t>Shape</t>
  </si>
  <si>
    <t>Dimensions</t>
  </si>
  <si>
    <t>Area</t>
  </si>
  <si>
    <t>Perimeter</t>
  </si>
  <si>
    <t>circle</t>
  </si>
  <si>
    <t>radius</t>
  </si>
  <si>
    <t>square</t>
  </si>
  <si>
    <t>length</t>
  </si>
  <si>
    <t>rectangle</t>
  </si>
  <si>
    <t>width</t>
  </si>
  <si>
    <t>triangle</t>
  </si>
  <si>
    <t>side 1</t>
  </si>
  <si>
    <t>side 2</t>
  </si>
  <si>
    <t>side 3</t>
  </si>
  <si>
    <t>base</t>
  </si>
  <si>
    <t>height</t>
  </si>
  <si>
    <t>parallelogram</t>
  </si>
  <si>
    <t>trapezium</t>
  </si>
  <si>
    <t>side 4</t>
  </si>
  <si>
    <t>// side 1</t>
  </si>
  <si>
    <t>// side 2</t>
  </si>
  <si>
    <t>Servings</t>
  </si>
  <si>
    <t>g</t>
  </si>
  <si>
    <t>Chickpeas</t>
  </si>
  <si>
    <t>Amount</t>
  </si>
  <si>
    <t>Unit</t>
  </si>
  <si>
    <t>Ingredient</t>
  </si>
  <si>
    <t>Onion</t>
  </si>
  <si>
    <t>kg</t>
  </si>
  <si>
    <t>Parsely</t>
  </si>
  <si>
    <t>Cumin</t>
  </si>
  <si>
    <t>Ground Coriander</t>
  </si>
  <si>
    <t>salt</t>
  </si>
  <si>
    <t>chickpea flour</t>
  </si>
  <si>
    <t>Falafel Patties</t>
  </si>
  <si>
    <t xml:space="preserve">Per Serve: </t>
  </si>
  <si>
    <t>Cost to make</t>
  </si>
  <si>
    <t>Price</t>
  </si>
  <si>
    <t>Total</t>
  </si>
  <si>
    <t>Recipe Ingredients</t>
  </si>
  <si>
    <t>Ingredient Price…</t>
  </si>
  <si>
    <t>Recommendation: Griffins Snax, $10.00 / kg, 250g packet costs $2.50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</si>
</sst>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52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0" borderId="0" xfId="0" applyFont="1" applyFill="1"/>
    <xf numFmtId="0" fontId="0" fillId="0" borderId="0" xfId="0" applyFill="1"/>
    <xf numFmtId="8" fontId="0" fillId="0" borderId="0" xfId="0" applyNumberFormat="1" applyFill="1"/>
    <xf numFmtId="0" fontId="0" fillId="3" borderId="0" xfId="0" applyFill="1"/>
    <xf numFmtId="8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2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8" fontId="2" fillId="10" borderId="0" xfId="0" applyNumberFormat="1" applyFont="1" applyFill="1"/>
    <xf numFmtId="0" fontId="1" fillId="0" borderId="1" xfId="0" applyFont="1" applyBorder="1"/>
    <xf numFmtId="8" fontId="1" fillId="0" borderId="1" xfId="0" applyNumberFormat="1" applyFont="1" applyBorder="1"/>
    <xf numFmtId="0" fontId="1" fillId="12" borderId="3" xfId="0" applyFont="1" applyFill="1" applyBorder="1"/>
    <xf numFmtId="0" fontId="1" fillId="12" borderId="4" xfId="0" applyFont="1" applyFill="1" applyBorder="1"/>
    <xf numFmtId="0" fontId="0" fillId="12" borderId="5" xfId="0" applyFont="1" applyFill="1" applyBorder="1"/>
    <xf numFmtId="0" fontId="0" fillId="12" borderId="6" xfId="0" applyFont="1" applyFill="1" applyBorder="1"/>
    <xf numFmtId="0" fontId="0" fillId="12" borderId="3" xfId="0" applyFont="1" applyFill="1" applyBorder="1"/>
    <xf numFmtId="0" fontId="0" fillId="12" borderId="4" xfId="0" applyFont="1" applyFill="1" applyBorder="1"/>
    <xf numFmtId="0" fontId="0" fillId="12" borderId="7" xfId="0" applyFont="1" applyFill="1" applyBorder="1"/>
    <xf numFmtId="0" fontId="0" fillId="12" borderId="2" xfId="0" applyFont="1" applyFill="1" applyBorder="1"/>
    <xf numFmtId="0" fontId="1" fillId="0" borderId="8" xfId="0" applyFont="1" applyBorder="1"/>
    <xf numFmtId="0" fontId="1" fillId="0" borderId="9" xfId="0" applyFont="1" applyBorder="1"/>
    <xf numFmtId="8" fontId="0" fillId="13" borderId="10" xfId="0" applyNumberFormat="1" applyFont="1" applyFill="1" applyBorder="1"/>
    <xf numFmtId="0" fontId="0" fillId="13" borderId="10" xfId="0" applyFont="1" applyFill="1" applyBorder="1"/>
    <xf numFmtId="8" fontId="0" fillId="13" borderId="11" xfId="0" applyNumberFormat="1" applyFont="1" applyFill="1" applyBorder="1"/>
    <xf numFmtId="8" fontId="0" fillId="0" borderId="8" xfId="0" applyNumberFormat="1" applyFont="1" applyBorder="1"/>
    <xf numFmtId="0" fontId="0" fillId="0" borderId="8" xfId="0" applyFont="1" applyBorder="1"/>
    <xf numFmtId="8" fontId="0" fillId="0" borderId="9" xfId="0" applyNumberFormat="1" applyFont="1" applyBorder="1"/>
    <xf numFmtId="8" fontId="0" fillId="13" borderId="8" xfId="0" applyNumberFormat="1" applyFont="1" applyFill="1" applyBorder="1"/>
    <xf numFmtId="0" fontId="0" fillId="13" borderId="8" xfId="0" applyFont="1" applyFill="1" applyBorder="1"/>
    <xf numFmtId="8" fontId="0" fillId="13" borderId="9" xfId="0" applyNumberFormat="1" applyFont="1" applyFill="1" applyBorder="1"/>
    <xf numFmtId="8" fontId="0" fillId="13" borderId="12" xfId="0" applyNumberFormat="1" applyFont="1" applyFill="1" applyBorder="1"/>
    <xf numFmtId="0" fontId="0" fillId="13" borderId="12" xfId="0" applyFont="1" applyFill="1" applyBorder="1"/>
    <xf numFmtId="0" fontId="4" fillId="0" borderId="0" xfId="0" applyFont="1"/>
    <xf numFmtId="0" fontId="4" fillId="14" borderId="0" xfId="0" applyFont="1" applyFill="1"/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34BB-1E2E-4105-AAD1-49FC5194E6C2}">
  <dimension ref="A1:K13"/>
  <sheetViews>
    <sheetView tabSelected="1" workbookViewId="0">
      <selection activeCell="E8" sqref="E8"/>
    </sheetView>
  </sheetViews>
  <sheetFormatPr defaultRowHeight="15" x14ac:dyDescent="0.25"/>
  <cols>
    <col min="1" max="1" width="15.85546875" customWidth="1"/>
    <col min="2" max="2" width="12.42578125" customWidth="1"/>
    <col min="3" max="3" width="12" customWidth="1"/>
    <col min="6" max="6" width="13.42578125" customWidth="1"/>
    <col min="7" max="7" width="20.28515625" bestFit="1" customWidth="1"/>
  </cols>
  <sheetData>
    <row r="1" spans="1:11" ht="21" x14ac:dyDescent="0.25">
      <c r="A1" s="47" t="s">
        <v>0</v>
      </c>
      <c r="B1" s="47"/>
      <c r="C1" s="47"/>
      <c r="D1" s="47"/>
      <c r="E1" s="47"/>
    </row>
    <row r="3" spans="1:11" x14ac:dyDescent="0.25">
      <c r="A3" s="2" t="s">
        <v>1</v>
      </c>
      <c r="B3" s="5">
        <v>2.5</v>
      </c>
      <c r="C3" s="1"/>
    </row>
    <row r="5" spans="1:11" s="2" customFormat="1" x14ac:dyDescent="0.25">
      <c r="A5" s="3" t="s">
        <v>2</v>
      </c>
      <c r="B5" s="3" t="s">
        <v>5</v>
      </c>
      <c r="C5" s="2" t="s">
        <v>6</v>
      </c>
      <c r="D5" s="3" t="s">
        <v>3</v>
      </c>
      <c r="E5" s="2" t="s">
        <v>12</v>
      </c>
      <c r="G5" s="6" t="s">
        <v>2</v>
      </c>
      <c r="H5" s="6" t="s">
        <v>5</v>
      </c>
      <c r="I5" s="6" t="s">
        <v>6</v>
      </c>
      <c r="J5" s="6" t="s">
        <v>3</v>
      </c>
      <c r="K5" s="6" t="s">
        <v>12</v>
      </c>
    </row>
    <row r="6" spans="1:11" x14ac:dyDescent="0.25">
      <c r="A6" s="4" t="s">
        <v>4</v>
      </c>
      <c r="B6" s="4">
        <v>185</v>
      </c>
      <c r="C6">
        <f>B6/1000</f>
        <v>0.185</v>
      </c>
      <c r="D6" s="5">
        <v>2</v>
      </c>
      <c r="E6" s="1">
        <f>D6/C6</f>
        <v>10.810810810810811</v>
      </c>
      <c r="G6" s="9" t="s">
        <v>7</v>
      </c>
      <c r="H6" s="9">
        <v>250</v>
      </c>
      <c r="I6" s="9">
        <f t="shared" ref="I6:I11" si="0">H6/1000</f>
        <v>0.25</v>
      </c>
      <c r="J6" s="10">
        <v>2.5</v>
      </c>
      <c r="K6" s="10">
        <f t="shared" ref="K6:K11" si="1">J6/I6</f>
        <v>10</v>
      </c>
    </row>
    <row r="7" spans="1:11" x14ac:dyDescent="0.25">
      <c r="A7" s="4" t="s">
        <v>7</v>
      </c>
      <c r="B7" s="4">
        <v>250</v>
      </c>
      <c r="C7">
        <f t="shared" ref="C7:C11" si="2">B7/1000</f>
        <v>0.25</v>
      </c>
      <c r="D7" s="5">
        <v>2.5</v>
      </c>
      <c r="E7" s="1">
        <f t="shared" ref="E7:E11" si="3">D7/C7</f>
        <v>10</v>
      </c>
      <c r="G7" s="7" t="s">
        <v>4</v>
      </c>
      <c r="H7" s="7">
        <v>185</v>
      </c>
      <c r="I7" s="7">
        <f t="shared" si="0"/>
        <v>0.185</v>
      </c>
      <c r="J7" s="8">
        <v>2</v>
      </c>
      <c r="K7" s="8">
        <f t="shared" si="1"/>
        <v>10.810810810810811</v>
      </c>
    </row>
    <row r="8" spans="1:11" x14ac:dyDescent="0.25">
      <c r="A8" s="4" t="s">
        <v>8</v>
      </c>
      <c r="B8" s="4">
        <v>190</v>
      </c>
      <c r="C8">
        <f t="shared" si="2"/>
        <v>0.19</v>
      </c>
      <c r="D8" s="5">
        <v>3.3</v>
      </c>
      <c r="E8" s="1">
        <f t="shared" si="3"/>
        <v>17.368421052631579</v>
      </c>
      <c r="G8" s="7" t="s">
        <v>10</v>
      </c>
      <c r="H8" s="7">
        <v>170</v>
      </c>
      <c r="I8" s="7">
        <f t="shared" si="0"/>
        <v>0.17</v>
      </c>
      <c r="J8" s="8">
        <v>2</v>
      </c>
      <c r="K8" s="8">
        <f t="shared" si="1"/>
        <v>11.76470588235294</v>
      </c>
    </row>
    <row r="9" spans="1:11" x14ac:dyDescent="0.25">
      <c r="A9" s="4" t="s">
        <v>9</v>
      </c>
      <c r="B9" s="4">
        <v>250</v>
      </c>
      <c r="C9">
        <f t="shared" si="2"/>
        <v>0.25</v>
      </c>
      <c r="D9" s="5">
        <v>3.99</v>
      </c>
      <c r="E9" s="1">
        <f t="shared" si="3"/>
        <v>15.96</v>
      </c>
      <c r="G9" s="7" t="s">
        <v>9</v>
      </c>
      <c r="H9" s="7">
        <v>250</v>
      </c>
      <c r="I9" s="7">
        <f t="shared" si="0"/>
        <v>0.25</v>
      </c>
      <c r="J9" s="8">
        <v>3.99</v>
      </c>
      <c r="K9" s="8">
        <f t="shared" si="1"/>
        <v>15.96</v>
      </c>
    </row>
    <row r="10" spans="1:11" x14ac:dyDescent="0.25">
      <c r="A10" s="4" t="s">
        <v>10</v>
      </c>
      <c r="B10" s="4">
        <v>170</v>
      </c>
      <c r="C10">
        <f t="shared" si="2"/>
        <v>0.17</v>
      </c>
      <c r="D10" s="5">
        <v>2</v>
      </c>
      <c r="E10" s="1">
        <f t="shared" si="3"/>
        <v>11.76470588235294</v>
      </c>
      <c r="G10" s="7" t="s">
        <v>11</v>
      </c>
      <c r="H10" s="7">
        <v>100</v>
      </c>
      <c r="I10" s="7">
        <f t="shared" si="0"/>
        <v>0.1</v>
      </c>
      <c r="J10" s="8">
        <v>1.65</v>
      </c>
      <c r="K10" s="8">
        <f t="shared" si="1"/>
        <v>16.499999999999996</v>
      </c>
    </row>
    <row r="11" spans="1:11" x14ac:dyDescent="0.25">
      <c r="A11" s="4" t="s">
        <v>11</v>
      </c>
      <c r="B11" s="4">
        <v>100</v>
      </c>
      <c r="C11">
        <f t="shared" si="2"/>
        <v>0.1</v>
      </c>
      <c r="D11" s="5">
        <v>1.65</v>
      </c>
      <c r="E11" s="1">
        <f t="shared" si="3"/>
        <v>16.499999999999996</v>
      </c>
      <c r="G11" s="7" t="s">
        <v>8</v>
      </c>
      <c r="H11" s="7">
        <v>190</v>
      </c>
      <c r="I11" s="7">
        <f t="shared" si="0"/>
        <v>0.19</v>
      </c>
      <c r="J11" s="8">
        <v>3.3</v>
      </c>
      <c r="K11" s="8">
        <f t="shared" si="1"/>
        <v>17.368421052631579</v>
      </c>
    </row>
    <row r="13" spans="1:11" x14ac:dyDescent="0.25">
      <c r="A13" s="48" t="s">
        <v>54</v>
      </c>
      <c r="B13" s="48"/>
      <c r="C13" s="48"/>
      <c r="D13" s="48"/>
      <c r="E13" s="48"/>
      <c r="F13" s="48"/>
    </row>
  </sheetData>
  <sortState xmlns:xlrd2="http://schemas.microsoft.com/office/spreadsheetml/2017/richdata2" ref="G6:K11">
    <sortCondition ref="K6:K11"/>
  </sortState>
  <mergeCells count="2">
    <mergeCell ref="A1:E1"/>
    <mergeCell ref="A13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3F32-EE5F-40E0-B788-F3D2F9BD20C6}">
  <dimension ref="A1:I30"/>
  <sheetViews>
    <sheetView workbookViewId="0">
      <selection activeCell="A11" sqref="A11"/>
    </sheetView>
  </sheetViews>
  <sheetFormatPr defaultRowHeight="15" x14ac:dyDescent="0.25"/>
  <cols>
    <col min="1" max="1" width="13.42578125" bestFit="1" customWidth="1"/>
    <col min="3" max="3" width="5" bestFit="1" customWidth="1"/>
    <col min="4" max="4" width="5.5703125" bestFit="1" customWidth="1"/>
    <col min="5" max="5" width="10" bestFit="1" customWidth="1"/>
    <col min="7" max="7" width="11.140625" bestFit="1" customWidth="1"/>
  </cols>
  <sheetData>
    <row r="1" spans="1:9" x14ac:dyDescent="0.25">
      <c r="A1" s="2" t="s">
        <v>13</v>
      </c>
      <c r="B1" s="2" t="s">
        <v>14</v>
      </c>
      <c r="C1" s="2"/>
      <c r="D1" s="2" t="s">
        <v>15</v>
      </c>
      <c r="E1" s="2" t="s">
        <v>16</v>
      </c>
      <c r="G1" s="2"/>
      <c r="I1">
        <f>PI()</f>
        <v>3.1415926535897931</v>
      </c>
    </row>
    <row r="3" spans="1:9" x14ac:dyDescent="0.25">
      <c r="A3" s="4" t="s">
        <v>17</v>
      </c>
      <c r="B3" s="4" t="s">
        <v>18</v>
      </c>
      <c r="C3" s="4">
        <v>3</v>
      </c>
      <c r="D3" s="15">
        <f>I1*C3^2</f>
        <v>28.274333882308138</v>
      </c>
      <c r="E3" s="15">
        <f>2*I1*C3</f>
        <v>18.849555921538759</v>
      </c>
    </row>
    <row r="5" spans="1:9" x14ac:dyDescent="0.25">
      <c r="A5" s="12" t="s">
        <v>19</v>
      </c>
      <c r="B5" s="12" t="s">
        <v>20</v>
      </c>
      <c r="C5" s="12">
        <v>7</v>
      </c>
      <c r="D5" s="12">
        <f>C5*C5</f>
        <v>49</v>
      </c>
      <c r="E5" s="12">
        <f>4*C5</f>
        <v>28</v>
      </c>
    </row>
    <row r="7" spans="1:9" x14ac:dyDescent="0.25">
      <c r="A7" s="13" t="s">
        <v>21</v>
      </c>
      <c r="B7" s="13" t="s">
        <v>20</v>
      </c>
      <c r="C7" s="13">
        <v>2</v>
      </c>
      <c r="D7" s="13"/>
      <c r="E7" s="13"/>
    </row>
    <row r="8" spans="1:9" x14ac:dyDescent="0.25">
      <c r="A8" s="13"/>
      <c r="B8" s="13" t="s">
        <v>22</v>
      </c>
      <c r="C8" s="13">
        <v>3</v>
      </c>
      <c r="D8" s="13">
        <f>C7*C8</f>
        <v>6</v>
      </c>
      <c r="E8" s="13">
        <f>2*(C7+C8)</f>
        <v>10</v>
      </c>
    </row>
    <row r="10" spans="1:9" x14ac:dyDescent="0.25">
      <c r="A10" s="14" t="s">
        <v>23</v>
      </c>
      <c r="B10" s="14" t="s">
        <v>24</v>
      </c>
      <c r="C10" s="14">
        <v>3</v>
      </c>
      <c r="D10" s="14"/>
      <c r="E10" s="14"/>
    </row>
    <row r="11" spans="1:9" x14ac:dyDescent="0.25">
      <c r="A11" s="14"/>
      <c r="B11" s="14" t="s">
        <v>25</v>
      </c>
      <c r="C11" s="14">
        <v>4</v>
      </c>
      <c r="D11" s="14"/>
      <c r="E11" s="14"/>
    </row>
    <row r="12" spans="1:9" x14ac:dyDescent="0.25">
      <c r="A12" s="14"/>
      <c r="B12" s="14" t="s">
        <v>26</v>
      </c>
      <c r="C12" s="14">
        <v>5</v>
      </c>
      <c r="D12" s="14"/>
      <c r="E12" s="14">
        <f>C10+C11+C12</f>
        <v>12</v>
      </c>
    </row>
    <row r="13" spans="1:9" x14ac:dyDescent="0.25">
      <c r="A13" s="14"/>
      <c r="B13" s="14"/>
      <c r="C13" s="14"/>
      <c r="D13" s="14"/>
      <c r="E13" s="14"/>
    </row>
    <row r="14" spans="1:9" x14ac:dyDescent="0.25">
      <c r="A14" s="14"/>
      <c r="B14" s="11" t="s">
        <v>27</v>
      </c>
      <c r="C14" s="11">
        <v>3</v>
      </c>
      <c r="D14" s="11"/>
      <c r="E14" s="11"/>
    </row>
    <row r="15" spans="1:9" x14ac:dyDescent="0.25">
      <c r="A15" s="14"/>
      <c r="B15" s="11" t="s">
        <v>28</v>
      </c>
      <c r="C15" s="11">
        <v>4</v>
      </c>
      <c r="D15" s="11">
        <f>C15*C14/2</f>
        <v>6</v>
      </c>
      <c r="E15" s="11"/>
    </row>
    <row r="17" spans="1:5" x14ac:dyDescent="0.25">
      <c r="A17" s="16" t="s">
        <v>29</v>
      </c>
      <c r="B17" s="16" t="s">
        <v>24</v>
      </c>
      <c r="C17" s="16">
        <v>2</v>
      </c>
      <c r="D17" s="16"/>
      <c r="E17" s="16"/>
    </row>
    <row r="18" spans="1:5" x14ac:dyDescent="0.25">
      <c r="A18" s="16"/>
      <c r="B18" s="16" t="s">
        <v>25</v>
      </c>
      <c r="C18" s="16">
        <v>3</v>
      </c>
      <c r="D18" s="16"/>
      <c r="E18" s="16">
        <f>2*(C17+C18)</f>
        <v>10</v>
      </c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7" t="s">
        <v>27</v>
      </c>
      <c r="C20" s="17">
        <v>4</v>
      </c>
      <c r="D20" s="17"/>
      <c r="E20" s="17"/>
    </row>
    <row r="21" spans="1:5" x14ac:dyDescent="0.25">
      <c r="A21" s="16"/>
      <c r="B21" s="17" t="s">
        <v>28</v>
      </c>
      <c r="C21" s="17">
        <v>5</v>
      </c>
      <c r="D21" s="17">
        <f>C20*C21</f>
        <v>20</v>
      </c>
      <c r="E21" s="17"/>
    </row>
    <row r="23" spans="1:5" x14ac:dyDescent="0.25">
      <c r="A23" s="18" t="s">
        <v>30</v>
      </c>
      <c r="B23" s="18" t="s">
        <v>24</v>
      </c>
      <c r="C23" s="18">
        <v>2.2400000000000002</v>
      </c>
      <c r="D23" s="18"/>
      <c r="E23" s="18"/>
    </row>
    <row r="24" spans="1:5" x14ac:dyDescent="0.25">
      <c r="A24" s="18"/>
      <c r="B24" s="18" t="s">
        <v>25</v>
      </c>
      <c r="C24" s="18">
        <v>2</v>
      </c>
      <c r="D24" s="18"/>
      <c r="E24" s="18"/>
    </row>
    <row r="25" spans="1:5" x14ac:dyDescent="0.25">
      <c r="A25" s="18"/>
      <c r="B25" s="18" t="s">
        <v>26</v>
      </c>
      <c r="C25" s="18">
        <v>3.61</v>
      </c>
      <c r="D25" s="18"/>
      <c r="E25" s="18"/>
    </row>
    <row r="26" spans="1:5" x14ac:dyDescent="0.25">
      <c r="A26" s="18"/>
      <c r="B26" s="18" t="s">
        <v>31</v>
      </c>
      <c r="C26" s="18">
        <v>6</v>
      </c>
      <c r="D26" s="18"/>
      <c r="E26" s="18">
        <f>C23+C24+C25+C26</f>
        <v>13.85</v>
      </c>
    </row>
    <row r="27" spans="1:5" x14ac:dyDescent="0.25">
      <c r="A27" s="18"/>
      <c r="B27" s="18"/>
      <c r="C27" s="18"/>
      <c r="D27" s="18"/>
      <c r="E27" s="18"/>
    </row>
    <row r="28" spans="1:5" x14ac:dyDescent="0.25">
      <c r="A28" s="18"/>
      <c r="B28" s="19" t="s">
        <v>32</v>
      </c>
      <c r="C28" s="19">
        <v>2</v>
      </c>
      <c r="D28" s="19"/>
      <c r="E28" s="19"/>
    </row>
    <row r="29" spans="1:5" x14ac:dyDescent="0.25">
      <c r="A29" s="18"/>
      <c r="B29" s="19" t="s">
        <v>33</v>
      </c>
      <c r="C29" s="19">
        <v>6</v>
      </c>
      <c r="D29" s="19"/>
      <c r="E29" s="19"/>
    </row>
    <row r="30" spans="1:5" x14ac:dyDescent="0.25">
      <c r="A30" s="18"/>
      <c r="B30" s="19" t="s">
        <v>28</v>
      </c>
      <c r="C30" s="19">
        <v>2</v>
      </c>
      <c r="D30" s="19"/>
      <c r="E30" s="19">
        <f>(C28+C29)*C30/2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workbookViewId="0">
      <selection activeCell="C17" sqref="C17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20" t="s">
        <v>47</v>
      </c>
      <c r="B1" s="45"/>
    </row>
    <row r="2" spans="1:8" ht="21" x14ac:dyDescent="0.35">
      <c r="A2" s="20" t="s">
        <v>34</v>
      </c>
      <c r="B2" s="46">
        <v>2.5</v>
      </c>
    </row>
    <row r="4" spans="1:8" ht="26.25" x14ac:dyDescent="0.4">
      <c r="A4" s="50" t="s">
        <v>52</v>
      </c>
      <c r="B4" s="50"/>
      <c r="C4" s="50"/>
      <c r="E4" s="51" t="s">
        <v>53</v>
      </c>
      <c r="F4" s="51"/>
      <c r="G4" s="51"/>
      <c r="H4" s="51"/>
    </row>
    <row r="5" spans="1:8" s="2" customFormat="1" ht="15.75" thickBot="1" x14ac:dyDescent="0.3">
      <c r="A5" s="24" t="s">
        <v>37</v>
      </c>
      <c r="B5" s="24" t="s">
        <v>38</v>
      </c>
      <c r="C5" s="25" t="s">
        <v>39</v>
      </c>
      <c r="E5" s="32" t="s">
        <v>50</v>
      </c>
      <c r="F5" s="32" t="s">
        <v>37</v>
      </c>
      <c r="G5" s="32" t="s">
        <v>38</v>
      </c>
      <c r="H5" s="33" t="s">
        <v>49</v>
      </c>
    </row>
    <row r="6" spans="1:8" x14ac:dyDescent="0.25">
      <c r="A6" s="26">
        <v>166</v>
      </c>
      <c r="B6" s="26" t="s">
        <v>35</v>
      </c>
      <c r="C6" s="27" t="s">
        <v>36</v>
      </c>
      <c r="E6" s="34">
        <v>3.7</v>
      </c>
      <c r="F6" s="35">
        <v>500</v>
      </c>
      <c r="G6" s="35" t="s">
        <v>35</v>
      </c>
      <c r="H6" s="36">
        <f>E6/F6*A6</f>
        <v>1.2284000000000002</v>
      </c>
    </row>
    <row r="7" spans="1:8" x14ac:dyDescent="0.25">
      <c r="A7" s="28">
        <f>120/3</f>
        <v>40</v>
      </c>
      <c r="B7" s="28" t="s">
        <v>35</v>
      </c>
      <c r="C7" s="29" t="s">
        <v>40</v>
      </c>
      <c r="E7" s="37">
        <v>2.4900000000000002</v>
      </c>
      <c r="F7" s="38">
        <v>1</v>
      </c>
      <c r="G7" s="38" t="s">
        <v>41</v>
      </c>
      <c r="H7" s="39">
        <f>E7/(F7*1000)*A7</f>
        <v>9.9599999999999994E-2</v>
      </c>
    </row>
    <row r="8" spans="1:8" x14ac:dyDescent="0.25">
      <c r="A8" s="28">
        <v>5</v>
      </c>
      <c r="B8" s="28" t="s">
        <v>35</v>
      </c>
      <c r="C8" s="29" t="s">
        <v>42</v>
      </c>
      <c r="E8" s="40">
        <v>5</v>
      </c>
      <c r="F8" s="41">
        <v>8</v>
      </c>
      <c r="G8" s="41" t="s">
        <v>35</v>
      </c>
      <c r="H8" s="42">
        <f t="shared" ref="H8:H10" si="0">E8/F8*A8</f>
        <v>3.125</v>
      </c>
    </row>
    <row r="9" spans="1:8" x14ac:dyDescent="0.25">
      <c r="A9" s="28">
        <v>2</v>
      </c>
      <c r="B9" s="28" t="s">
        <v>35</v>
      </c>
      <c r="C9" s="29" t="s">
        <v>43</v>
      </c>
      <c r="E9" s="37">
        <v>2</v>
      </c>
      <c r="F9" s="38">
        <v>30</v>
      </c>
      <c r="G9" s="38" t="s">
        <v>35</v>
      </c>
      <c r="H9" s="39">
        <f t="shared" si="0"/>
        <v>0.13333333333333333</v>
      </c>
    </row>
    <row r="10" spans="1:8" x14ac:dyDescent="0.25">
      <c r="A10" s="28">
        <v>1</v>
      </c>
      <c r="B10" s="28" t="s">
        <v>35</v>
      </c>
      <c r="C10" s="29" t="s">
        <v>44</v>
      </c>
      <c r="E10" s="40">
        <v>2.2999999999999998</v>
      </c>
      <c r="F10" s="41">
        <v>30</v>
      </c>
      <c r="G10" s="41" t="s">
        <v>35</v>
      </c>
      <c r="H10" s="42">
        <f t="shared" si="0"/>
        <v>7.6666666666666661E-2</v>
      </c>
    </row>
    <row r="11" spans="1:8" x14ac:dyDescent="0.25">
      <c r="A11" s="28">
        <v>3</v>
      </c>
      <c r="B11" s="28" t="s">
        <v>35</v>
      </c>
      <c r="C11" s="29" t="s">
        <v>45</v>
      </c>
      <c r="E11" s="37">
        <v>1.4</v>
      </c>
      <c r="F11" s="38">
        <v>1</v>
      </c>
      <c r="G11" s="38" t="s">
        <v>41</v>
      </c>
      <c r="H11" s="39">
        <f>E11/(F11*1000)*A11</f>
        <v>4.1999999999999997E-3</v>
      </c>
    </row>
    <row r="12" spans="1:8" x14ac:dyDescent="0.25">
      <c r="A12" s="30">
        <v>4</v>
      </c>
      <c r="B12" s="30" t="s">
        <v>35</v>
      </c>
      <c r="C12" s="31" t="s">
        <v>46</v>
      </c>
      <c r="E12" s="43">
        <v>10</v>
      </c>
      <c r="F12" s="44">
        <v>1</v>
      </c>
      <c r="G12" s="44" t="s">
        <v>41</v>
      </c>
      <c r="H12" s="39">
        <f>E12/(F12*1000)*A12</f>
        <v>0.04</v>
      </c>
    </row>
    <row r="14" spans="1:8" ht="15.75" thickBot="1" x14ac:dyDescent="0.3">
      <c r="G14" s="22" t="s">
        <v>51</v>
      </c>
      <c r="H14" s="23">
        <f>SUM(H6:H13)</f>
        <v>4.7072000000000003</v>
      </c>
    </row>
    <row r="15" spans="1:8" ht="15.75" thickTop="1" x14ac:dyDescent="0.25"/>
    <row r="16" spans="1:8" ht="21" x14ac:dyDescent="0.35">
      <c r="F16" s="49" t="s">
        <v>48</v>
      </c>
      <c r="G16" s="49"/>
      <c r="H16" s="21">
        <f>H14/B2</f>
        <v>1.8828800000000001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Comparer</vt:lpstr>
      <vt:lpstr>Area | Perimeter</vt:lpstr>
      <vt:lpstr>Recipe Cost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Tauia Saloa</cp:lastModifiedBy>
  <dcterms:created xsi:type="dcterms:W3CDTF">2020-04-22T01:38:31Z</dcterms:created>
  <dcterms:modified xsi:type="dcterms:W3CDTF">2020-07-21T22:53:29Z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