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30" windowHeight="7650"/>
  </bookViews>
  <sheets>
    <sheet name="Exercise I - Empty" sheetId="12" r:id="rId1"/>
    <sheet name="Exercise I - Done" sheetId="9" r:id="rId2"/>
    <sheet name="Exercise II - Empty" sheetId="13" r:id="rId3"/>
    <sheet name="Exercise II - Done" sheetId="4" r:id="rId4"/>
    <sheet name="Lemonade Stand Revisited-Empty" sheetId="14" r:id="rId5"/>
    <sheet name="Lemonade Stand Revisited - Done" sheetId="10" r:id="rId6"/>
    <sheet name="Exercise III &amp; IV - Empty" sheetId="15" r:id="rId7"/>
    <sheet name="Exercise III &amp; IV - Done" sheetId="11" r:id="rId8"/>
  </sheets>
  <calcPr calcId="145621"/>
</workbook>
</file>

<file path=xl/calcChain.xml><?xml version="1.0" encoding="utf-8"?>
<calcChain xmlns="http://schemas.openxmlformats.org/spreadsheetml/2006/main">
  <c r="C46" i="15" l="1"/>
  <c r="B46" i="15"/>
  <c r="B37" i="15"/>
  <c r="C36" i="15"/>
  <c r="C34" i="15"/>
  <c r="C37" i="15" s="1"/>
  <c r="B32" i="15"/>
  <c r="C31" i="15"/>
  <c r="C29" i="15"/>
  <c r="C32" i="15" s="1"/>
  <c r="B27" i="15"/>
  <c r="B38" i="15" s="1"/>
  <c r="C25" i="15"/>
  <c r="C24" i="15"/>
  <c r="C23" i="15"/>
  <c r="C22" i="15"/>
  <c r="C27" i="15" s="1"/>
  <c r="B16" i="15"/>
  <c r="B8" i="15"/>
  <c r="B6" i="15"/>
  <c r="B15" i="15" s="1"/>
  <c r="B5" i="15"/>
  <c r="B4" i="15"/>
  <c r="E17" i="14"/>
  <c r="E16" i="14"/>
  <c r="B16" i="14"/>
  <c r="E12" i="14"/>
  <c r="J8" i="14"/>
  <c r="I8" i="14"/>
  <c r="E8" i="14"/>
  <c r="B8" i="14"/>
  <c r="B5" i="14"/>
  <c r="B4" i="14"/>
  <c r="B6" i="14" s="1"/>
  <c r="B88" i="11"/>
  <c r="B81" i="11"/>
  <c r="B75" i="11"/>
  <c r="B68" i="11"/>
  <c r="B58" i="11"/>
  <c r="B53" i="11"/>
  <c r="B51" i="11"/>
  <c r="B50" i="11"/>
  <c r="B49" i="11"/>
  <c r="B52" i="11" s="1"/>
  <c r="C46" i="11"/>
  <c r="B46" i="11"/>
  <c r="B37" i="11"/>
  <c r="C36" i="11"/>
  <c r="E35" i="11"/>
  <c r="C34" i="11"/>
  <c r="C37" i="11" s="1"/>
  <c r="B32" i="11"/>
  <c r="E31" i="11"/>
  <c r="C31" i="11"/>
  <c r="E30" i="11"/>
  <c r="B74" i="11" s="1"/>
  <c r="C29" i="11"/>
  <c r="C32" i="11" s="1"/>
  <c r="B27" i="11"/>
  <c r="B38" i="11" s="1"/>
  <c r="E26" i="11"/>
  <c r="D26" i="11"/>
  <c r="D25" i="11"/>
  <c r="C25" i="11"/>
  <c r="E25" i="11" s="1"/>
  <c r="D24" i="11"/>
  <c r="C24" i="11"/>
  <c r="E24" i="11" s="1"/>
  <c r="B71" i="11" s="1"/>
  <c r="E23" i="11"/>
  <c r="B70" i="11" s="1"/>
  <c r="C23" i="11"/>
  <c r="C22" i="11"/>
  <c r="C27" i="11" s="1"/>
  <c r="C38" i="11" s="1"/>
  <c r="B16" i="11"/>
  <c r="B8" i="11"/>
  <c r="B6" i="11"/>
  <c r="B15" i="11" s="1"/>
  <c r="B5" i="11"/>
  <c r="B4" i="11"/>
  <c r="B4" i="10"/>
  <c r="B5" i="10"/>
  <c r="B6" i="10"/>
  <c r="B8" i="10"/>
  <c r="B16" i="10"/>
  <c r="J8" i="10"/>
  <c r="I8" i="10"/>
  <c r="E16" i="10"/>
  <c r="F15" i="10"/>
  <c r="F14" i="10"/>
  <c r="F16" i="10" s="1"/>
  <c r="E12" i="10"/>
  <c r="F11" i="10"/>
  <c r="F10" i="10"/>
  <c r="E8" i="10"/>
  <c r="F7" i="10"/>
  <c r="F6" i="10"/>
  <c r="F5" i="10"/>
  <c r="F4" i="10"/>
  <c r="C16" i="9"/>
  <c r="C5" i="9"/>
  <c r="C4" i="9"/>
  <c r="C6" i="9" s="1"/>
  <c r="C16" i="4"/>
  <c r="C8" i="4"/>
  <c r="C5" i="4"/>
  <c r="C4" i="4"/>
  <c r="C6" i="4" s="1"/>
  <c r="C38" i="15" l="1"/>
  <c r="B9" i="15"/>
  <c r="B15" i="14"/>
  <c r="B9" i="14"/>
  <c r="B55" i="11"/>
  <c r="B61" i="11"/>
  <c r="E29" i="11"/>
  <c r="E34" i="11"/>
  <c r="B9" i="11"/>
  <c r="B9" i="10"/>
  <c r="B10" i="10"/>
  <c r="B11" i="10"/>
  <c r="B13" i="10" s="1"/>
  <c r="E17" i="10"/>
  <c r="B15" i="10"/>
  <c r="F8" i="10"/>
  <c r="F12" i="10"/>
  <c r="C15" i="9"/>
  <c r="C9" i="9"/>
  <c r="C15" i="4"/>
  <c r="C9" i="4"/>
  <c r="B10" i="15" l="1"/>
  <c r="B11" i="15" s="1"/>
  <c r="B13" i="15" s="1"/>
  <c r="B10" i="14"/>
  <c r="B11" i="14" s="1"/>
  <c r="B13" i="14" s="1"/>
  <c r="E32" i="11"/>
  <c r="B72" i="11"/>
  <c r="B10" i="11"/>
  <c r="B11" i="11"/>
  <c r="B13" i="11" s="1"/>
  <c r="B56" i="11"/>
  <c r="B57" i="11" s="1"/>
  <c r="F17" i="10"/>
  <c r="C10" i="9"/>
  <c r="C11" i="9" s="1"/>
  <c r="C13" i="9" s="1"/>
  <c r="C10" i="4"/>
  <c r="C11" i="4" s="1"/>
  <c r="C13" i="4" s="1"/>
  <c r="B59" i="11" l="1"/>
  <c r="B67" i="11"/>
  <c r="B76" i="11" s="1"/>
  <c r="B90" i="11" s="1"/>
  <c r="D22" i="11" s="1"/>
  <c r="E22" i="11" s="1"/>
  <c r="E27" i="11" s="1"/>
  <c r="E38" i="11" s="1"/>
  <c r="D36" i="11"/>
  <c r="E36" i="11" s="1"/>
  <c r="E37" i="11" s="1"/>
</calcChain>
</file>

<file path=xl/sharedStrings.xml><?xml version="1.0" encoding="utf-8"?>
<sst xmlns="http://schemas.openxmlformats.org/spreadsheetml/2006/main" count="314" uniqueCount="67">
  <si>
    <t>Assets</t>
  </si>
  <si>
    <t>Cash</t>
  </si>
  <si>
    <t>A/R</t>
  </si>
  <si>
    <t>Inventories</t>
  </si>
  <si>
    <t>PP&amp;E</t>
  </si>
  <si>
    <t>Total assets</t>
  </si>
  <si>
    <t>Liabilities</t>
  </si>
  <si>
    <t>Accounts Payable</t>
  </si>
  <si>
    <t>Debt</t>
  </si>
  <si>
    <t>Total liabilities</t>
  </si>
  <si>
    <t>Equity</t>
  </si>
  <si>
    <t>Common stock</t>
  </si>
  <si>
    <t>Retained earnings</t>
  </si>
  <si>
    <t>Total equity</t>
  </si>
  <si>
    <t>$ in thousands, except per share data</t>
  </si>
  <si>
    <t>Jan. 1 – Dec. 31, 2014</t>
  </si>
  <si>
    <t>Revenue</t>
  </si>
  <si>
    <t>Cost of Goods Sold</t>
  </si>
  <si>
    <t>SG&amp;A</t>
  </si>
  <si>
    <t xml:space="preserve">Operating income (EBIT) </t>
  </si>
  <si>
    <t>Interest expense, net</t>
  </si>
  <si>
    <t>Non-operating income / (expenses)</t>
  </si>
  <si>
    <t>Pretax income</t>
  </si>
  <si>
    <t>Less: Tax expense</t>
  </si>
  <si>
    <t>Net income</t>
  </si>
  <si>
    <t>Weighted average basic shares outstanding</t>
  </si>
  <si>
    <t>EPS</t>
  </si>
  <si>
    <t>EBITDA</t>
  </si>
  <si>
    <t>D&amp;A</t>
  </si>
  <si>
    <t>Tax rate</t>
  </si>
  <si>
    <t xml:space="preserve">Debits </t>
  </si>
  <si>
    <t xml:space="preserve">Credits </t>
  </si>
  <si>
    <t>Net change in cash</t>
  </si>
  <si>
    <t>Net change in inventory</t>
  </si>
  <si>
    <t>Net change in PP&amp;E</t>
  </si>
  <si>
    <t>Net change in common stock</t>
  </si>
  <si>
    <t>Net change in RE</t>
  </si>
  <si>
    <t>Total</t>
  </si>
  <si>
    <t>Balance check</t>
  </si>
  <si>
    <t>Depreciation &amp; amortization</t>
  </si>
  <si>
    <t>Changes in working capital</t>
  </si>
  <si>
    <t>Accounts receivable</t>
  </si>
  <si>
    <t>Inventory</t>
  </si>
  <si>
    <t>Accounts payable</t>
  </si>
  <si>
    <t>Accrued expenses</t>
  </si>
  <si>
    <t>Deferred revenue</t>
  </si>
  <si>
    <t>Capital expenditures</t>
  </si>
  <si>
    <t>Asset sales</t>
  </si>
  <si>
    <t>Asset write down / impairments</t>
  </si>
  <si>
    <t>Stock repurchases</t>
  </si>
  <si>
    <t>Stock issuances</t>
  </si>
  <si>
    <t>Dividends paid</t>
  </si>
  <si>
    <t>Debt paydown</t>
  </si>
  <si>
    <t>Debt issuance</t>
  </si>
  <si>
    <t>Cash from investing activities</t>
  </si>
  <si>
    <t>Cash from operations activities</t>
  </si>
  <si>
    <t>Cash from financing activities</t>
  </si>
  <si>
    <t>Total net change in cash</t>
  </si>
  <si>
    <t>Jan. 1 – Dec. 31, 2015</t>
  </si>
  <si>
    <t>Exercise III</t>
  </si>
  <si>
    <t>Exercise IV</t>
  </si>
  <si>
    <t xml:space="preserve">EBITDA </t>
  </si>
  <si>
    <t>Intangibles</t>
  </si>
  <si>
    <t>Treasury stock</t>
  </si>
  <si>
    <t>Net change</t>
  </si>
  <si>
    <t>Purchases of intangible assets</t>
  </si>
  <si>
    <t xml:space="preserve">Balance sheet as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</si>
</sst>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_);\(#,##0.0\);@_)"/>
    <numFmt numFmtId="165" formatCode="#,##0.0_);\(#,##0.0\)"/>
    <numFmt numFmtId="166" formatCode="#,##0.00_);\(#,##0.00\);@_)"/>
    <numFmt numFmtId="167" formatCode="#,##0.000_);\(#,##0.000\);@_)"/>
    <numFmt numFmtId="168" formatCode="#,##0.0000_);\(#,##0.0000\);@_)"/>
    <numFmt numFmtId="169" formatCode="0%_);\(0%\);@_)"/>
    <numFmt numFmtId="170" formatCode="#,##0.0_);\(#,##0.0\);\-_);@_)"/>
    <numFmt numFmtId="171" formatCode="m/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LFT Etica"/>
      <family val="3"/>
    </font>
    <font>
      <sz val="11"/>
      <color rgb="FF000000"/>
      <name val="LFT Etica"/>
      <family val="3"/>
    </font>
    <font>
      <b/>
      <sz val="11"/>
      <color theme="1"/>
      <name val="LFT Etica"/>
      <family val="3"/>
    </font>
    <font>
      <b/>
      <sz val="11"/>
      <color rgb="FF0094B7"/>
      <name val="LFT Etica"/>
      <family val="3"/>
    </font>
    <font>
      <i/>
      <sz val="11"/>
      <color rgb="FF000000"/>
      <name val="LFT Etica"/>
      <family val="3"/>
    </font>
    <font>
      <b/>
      <sz val="11"/>
      <color rgb="FF000000"/>
      <name val="LFT Etica"/>
      <family val="3"/>
    </font>
    <font>
      <sz val="11"/>
      <name val="LFT Etica"/>
      <family val="3"/>
    </font>
    <font>
      <sz val="11"/>
      <color rgb="FF0000FF"/>
      <name val="LFT Etica"/>
      <family val="3"/>
    </font>
    <font>
      <i/>
      <sz val="11"/>
      <color rgb="FF0000FF"/>
      <name val="LFT Etica"/>
      <family val="3"/>
    </font>
    <font>
      <sz val="9"/>
      <color theme="1"/>
      <name val="LFT Etica"/>
      <family val="3"/>
    </font>
  </fonts>
  <fills count="5">
    <fill>
      <patternFill patternType="none"/>
    </fill>
    <fill>
      <patternFill patternType="gray125"/>
    </fill>
    <fill>
      <patternFill patternType="solid">
        <fgColor rgb="FFEDF9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1DEF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 applyFont="1"/>
    <xf numFmtId="0" fontId="1" fillId="0" borderId="0" xfId="0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 vertical="center" readingOrder="1"/>
    </xf>
    <xf numFmtId="0" fontId="5" fillId="4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center" wrapText="1" indent="1" readingOrder="1"/>
    </xf>
    <xf numFmtId="164" fontId="8" fillId="0" borderId="0" xfId="0" applyNumberFormat="1" applyFont="1" applyFill="1" applyBorder="1" applyAlignment="1">
      <alignment horizontal="right" vertical="center" wrapText="1" indent="1" readingOrder="1"/>
    </xf>
    <xf numFmtId="0" fontId="2" fillId="3" borderId="1" xfId="0" applyFont="1" applyFill="1" applyBorder="1" applyAlignment="1">
      <alignment horizontal="left" vertical="center" wrapText="1" indent="5" readingOrder="1"/>
    </xf>
    <xf numFmtId="164" fontId="8" fillId="3" borderId="1" xfId="0" applyNumberFormat="1" applyFont="1" applyFill="1" applyBorder="1" applyAlignment="1">
      <alignment horizontal="right" vertical="center" wrapText="1" indent="1" readingOrder="1"/>
    </xf>
    <xf numFmtId="0" fontId="2" fillId="2" borderId="1" xfId="0" applyFont="1" applyFill="1" applyBorder="1" applyAlignment="1">
      <alignment horizontal="left" vertical="center" wrapText="1" indent="5" readingOrder="1"/>
    </xf>
    <xf numFmtId="164" fontId="8" fillId="2" borderId="1" xfId="0" applyNumberFormat="1" applyFont="1" applyFill="1" applyBorder="1" applyAlignment="1">
      <alignment horizontal="right" vertical="center" wrapText="1" indent="1" readingOrder="1"/>
    </xf>
    <xf numFmtId="0" fontId="6" fillId="0" borderId="0" xfId="0" applyFont="1" applyFill="1" applyBorder="1" applyAlignment="1">
      <alignment horizontal="left" vertical="center" wrapText="1" indent="1" readingOrder="1"/>
    </xf>
    <xf numFmtId="164" fontId="6" fillId="0" borderId="0" xfId="0" applyNumberFormat="1" applyFont="1" applyFill="1" applyBorder="1" applyAlignment="1">
      <alignment horizontal="right" vertical="center" wrapText="1" indent="1" readingOrder="1"/>
    </xf>
    <xf numFmtId="0" fontId="6" fillId="3" borderId="1" xfId="0" applyFont="1" applyFill="1" applyBorder="1" applyAlignment="1">
      <alignment horizontal="left" vertical="center" wrapText="1" indent="5" readingOrder="1"/>
    </xf>
    <xf numFmtId="164" fontId="6" fillId="3" borderId="1" xfId="0" applyNumberFormat="1" applyFont="1" applyFill="1" applyBorder="1" applyAlignment="1">
      <alignment horizontal="right" vertical="center" wrapText="1" indent="1" readingOrder="1"/>
    </xf>
    <xf numFmtId="164" fontId="7" fillId="2" borderId="1" xfId="0" applyNumberFormat="1" applyFont="1" applyFill="1" applyBorder="1" applyAlignment="1">
      <alignment horizontal="right" vertical="top" wrapText="1" indent="1"/>
    </xf>
    <xf numFmtId="164" fontId="2" fillId="0" borderId="0" xfId="0" applyNumberFormat="1" applyFont="1" applyFill="1" applyBorder="1" applyAlignment="1">
      <alignment horizontal="right" vertical="center" wrapText="1" indent="1" readingOrder="1"/>
    </xf>
    <xf numFmtId="168" fontId="6" fillId="0" borderId="0" xfId="0" applyNumberFormat="1" applyFont="1" applyFill="1" applyBorder="1" applyAlignment="1">
      <alignment horizontal="right" vertical="center" wrapText="1" indent="1" readingOrder="1"/>
    </xf>
    <xf numFmtId="0" fontId="7" fillId="0" borderId="0" xfId="0" applyFont="1" applyFill="1" applyBorder="1" applyAlignment="1">
      <alignment horizontal="left" vertical="center" wrapText="1" indent="1"/>
    </xf>
    <xf numFmtId="164" fontId="7" fillId="0" borderId="0" xfId="0" applyNumberFormat="1" applyFont="1" applyFill="1" applyBorder="1" applyAlignment="1">
      <alignment horizontal="right" vertical="center" wrapText="1" indent="1"/>
    </xf>
    <xf numFmtId="0" fontId="5" fillId="0" borderId="0" xfId="0" applyFont="1" applyFill="1" applyBorder="1" applyAlignment="1">
      <alignment horizontal="left" vertical="center" wrapText="1" indent="1" readingOrder="1"/>
    </xf>
    <xf numFmtId="164" fontId="5" fillId="0" borderId="0" xfId="0" applyNumberFormat="1" applyFont="1" applyFill="1" applyBorder="1" applyAlignment="1">
      <alignment horizontal="right" vertical="center" wrapText="1" indent="1" readingOrder="1"/>
    </xf>
    <xf numFmtId="169" fontId="9" fillId="0" borderId="0" xfId="0" applyNumberFormat="1" applyFont="1" applyFill="1" applyBorder="1" applyAlignment="1">
      <alignment horizontal="right" vertical="center" wrapText="1" indent="1" readingOrder="1"/>
    </xf>
    <xf numFmtId="170" fontId="6" fillId="0" borderId="0" xfId="0" applyNumberFormat="1" applyFont="1" applyFill="1" applyBorder="1" applyAlignment="1">
      <alignment horizontal="right" vertical="center" wrapText="1" indent="1" readingOrder="1"/>
    </xf>
    <xf numFmtId="170" fontId="8" fillId="0" borderId="0" xfId="0" applyNumberFormat="1" applyFont="1" applyFill="1" applyBorder="1" applyAlignment="1">
      <alignment horizontal="right" vertical="center" wrapText="1" readingOrder="1"/>
    </xf>
    <xf numFmtId="170" fontId="7" fillId="0" borderId="0" xfId="0" applyNumberFormat="1" applyFont="1" applyFill="1" applyBorder="1" applyAlignment="1">
      <alignment horizontal="right" vertical="center" wrapText="1" readingOrder="1"/>
    </xf>
    <xf numFmtId="170" fontId="7" fillId="0" borderId="0" xfId="0" applyNumberFormat="1" applyFont="1" applyFill="1" applyBorder="1" applyAlignment="1">
      <alignment horizontal="right" vertical="center" wrapText="1" indent="1" readingOrder="1"/>
    </xf>
    <xf numFmtId="164" fontId="2" fillId="4" borderId="1" xfId="0" applyNumberFormat="1" applyFont="1" applyFill="1" applyBorder="1" applyAlignment="1">
      <alignment horizontal="right" vertical="center" wrapText="1" indent="1" readingOrder="1"/>
    </xf>
    <xf numFmtId="0" fontId="6" fillId="4" borderId="7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 readingOrder="1"/>
    </xf>
    <xf numFmtId="170" fontId="8" fillId="0" borderId="2" xfId="0" applyNumberFormat="1" applyFont="1" applyFill="1" applyBorder="1" applyAlignment="1">
      <alignment horizontal="right" vertical="center" wrapText="1" indent="1" readingOrder="1"/>
    </xf>
    <xf numFmtId="170" fontId="8" fillId="0" borderId="6" xfId="0" applyNumberFormat="1" applyFont="1" applyFill="1" applyBorder="1" applyAlignment="1">
      <alignment horizontal="right" vertical="center" wrapText="1" indent="1" readingOrder="1"/>
    </xf>
    <xf numFmtId="170" fontId="8" fillId="0" borderId="1" xfId="0" applyNumberFormat="1" applyFont="1" applyFill="1" applyBorder="1" applyAlignment="1">
      <alignment horizontal="right" vertical="center" wrapText="1" indent="1" readingOrder="1"/>
    </xf>
    <xf numFmtId="164" fontId="2" fillId="4" borderId="4" xfId="0" applyNumberFormat="1" applyFont="1" applyFill="1" applyBorder="1" applyAlignment="1">
      <alignment horizontal="right" vertical="center" wrapText="1" indent="1" readingOrder="1"/>
    </xf>
    <xf numFmtId="164" fontId="6" fillId="0" borderId="1" xfId="0" applyNumberFormat="1" applyFont="1" applyFill="1" applyBorder="1" applyAlignment="1">
      <alignment horizontal="right" vertical="center" wrapText="1" indent="1" readingOrder="1"/>
    </xf>
    <xf numFmtId="170" fontId="6" fillId="0" borderId="4" xfId="0" applyNumberFormat="1" applyFont="1" applyFill="1" applyBorder="1" applyAlignment="1">
      <alignment horizontal="right" vertical="center" wrapText="1" indent="1" readingOrder="1"/>
    </xf>
    <xf numFmtId="170" fontId="6" fillId="0" borderId="1" xfId="0" applyNumberFormat="1" applyFont="1" applyFill="1" applyBorder="1" applyAlignment="1">
      <alignment horizontal="right" vertical="center" wrapText="1" indent="1" readingOrder="1"/>
    </xf>
    <xf numFmtId="167" fontId="6" fillId="0" borderId="6" xfId="0" applyNumberFormat="1" applyFont="1" applyFill="1" applyBorder="1" applyAlignment="1">
      <alignment horizontal="right" vertical="center" wrapText="1" indent="1" readingOrder="1"/>
    </xf>
    <xf numFmtId="170" fontId="8" fillId="0" borderId="1" xfId="0" applyNumberFormat="1" applyFont="1" applyFill="1" applyBorder="1" applyAlignment="1">
      <alignment horizontal="right" vertical="center" readingOrder="1"/>
    </xf>
    <xf numFmtId="171" fontId="1" fillId="0" borderId="0" xfId="0" applyNumberFormat="1" applyFont="1"/>
    <xf numFmtId="166" fontId="6" fillId="0" borderId="0" xfId="0" applyNumberFormat="1" applyFont="1" applyFill="1" applyBorder="1" applyAlignment="1">
      <alignment horizontal="right" vertical="center" wrapText="1" indent="1" readingOrder="1"/>
    </xf>
    <xf numFmtId="170" fontId="2" fillId="0" borderId="2" xfId="0" applyNumberFormat="1" applyFont="1" applyFill="1" applyBorder="1" applyAlignment="1">
      <alignment horizontal="right" vertical="center" wrapText="1" indent="1" readingOrder="1"/>
    </xf>
    <xf numFmtId="164" fontId="5" fillId="0" borderId="2" xfId="0" applyNumberFormat="1" applyFont="1" applyFill="1" applyBorder="1" applyAlignment="1">
      <alignment horizontal="right" vertical="center" wrapText="1" indent="1" readingOrder="1"/>
    </xf>
    <xf numFmtId="169" fontId="9" fillId="0" borderId="1" xfId="0" applyNumberFormat="1" applyFont="1" applyFill="1" applyBorder="1" applyAlignment="1">
      <alignment horizontal="right" vertical="center" wrapText="1" indent="1" readingOrder="1"/>
    </xf>
    <xf numFmtId="0" fontId="7" fillId="2" borderId="5" xfId="0" applyFont="1" applyFill="1" applyBorder="1" applyAlignment="1">
      <alignment vertical="top" wrapText="1"/>
    </xf>
    <xf numFmtId="164" fontId="8" fillId="3" borderId="5" xfId="0" applyNumberFormat="1" applyFont="1" applyFill="1" applyBorder="1" applyAlignment="1">
      <alignment horizontal="right" vertical="center" wrapText="1" indent="1" readingOrder="1"/>
    </xf>
    <xf numFmtId="164" fontId="8" fillId="2" borderId="5" xfId="0" applyNumberFormat="1" applyFont="1" applyFill="1" applyBorder="1" applyAlignment="1">
      <alignment horizontal="right" vertical="center" wrapText="1" indent="1" readingOrder="1"/>
    </xf>
    <xf numFmtId="164" fontId="6" fillId="3" borderId="5" xfId="0" applyNumberFormat="1" applyFont="1" applyFill="1" applyBorder="1" applyAlignment="1">
      <alignment horizontal="right" vertical="center" wrapText="1" indent="1" readingOrder="1"/>
    </xf>
    <xf numFmtId="164" fontId="7" fillId="2" borderId="5" xfId="0" applyNumberFormat="1" applyFont="1" applyFill="1" applyBorder="1" applyAlignment="1">
      <alignment horizontal="right" vertical="top" wrapText="1" indent="1"/>
    </xf>
    <xf numFmtId="0" fontId="7" fillId="2" borderId="8" xfId="0" applyFont="1" applyFill="1" applyBorder="1" applyAlignment="1">
      <alignment vertical="top" wrapText="1"/>
    </xf>
    <xf numFmtId="164" fontId="8" fillId="3" borderId="8" xfId="0" applyNumberFormat="1" applyFont="1" applyFill="1" applyBorder="1" applyAlignment="1">
      <alignment horizontal="right" vertical="center" wrapText="1" indent="1" readingOrder="1"/>
    </xf>
    <xf numFmtId="164" fontId="8" fillId="2" borderId="8" xfId="0" applyNumberFormat="1" applyFont="1" applyFill="1" applyBorder="1" applyAlignment="1">
      <alignment horizontal="right" vertical="center" wrapText="1" indent="1" readingOrder="1"/>
    </xf>
    <xf numFmtId="164" fontId="6" fillId="3" borderId="8" xfId="0" applyNumberFormat="1" applyFont="1" applyFill="1" applyBorder="1" applyAlignment="1">
      <alignment horizontal="right" vertical="center" wrapText="1" indent="1" readingOrder="1"/>
    </xf>
    <xf numFmtId="164" fontId="7" fillId="2" borderId="8" xfId="0" applyNumberFormat="1" applyFont="1" applyFill="1" applyBorder="1" applyAlignment="1">
      <alignment horizontal="right" vertical="top" wrapText="1" indent="1"/>
    </xf>
    <xf numFmtId="165" fontId="2" fillId="0" borderId="9" xfId="0" applyNumberFormat="1" applyFont="1" applyBorder="1"/>
    <xf numFmtId="171" fontId="1" fillId="0" borderId="10" xfId="0" applyNumberFormat="1" applyFont="1" applyBorder="1"/>
    <xf numFmtId="171" fontId="1" fillId="0" borderId="11" xfId="0" applyNumberFormat="1" applyFont="1" applyBorder="1"/>
    <xf numFmtId="0" fontId="5" fillId="4" borderId="5" xfId="0" applyFont="1" applyFill="1" applyBorder="1" applyAlignment="1">
      <alignment horizontal="left" vertical="center" wrapText="1" indent="1" readingOrder="1"/>
    </xf>
    <xf numFmtId="0" fontId="2" fillId="0" borderId="0" xfId="0" applyFont="1" applyFill="1" applyBorder="1" applyAlignment="1">
      <alignment horizontal="left" vertical="center" wrapText="1" indent="2" readingOrder="1"/>
    </xf>
    <xf numFmtId="164" fontId="2" fillId="4" borderId="3" xfId="0" applyNumberFormat="1" applyFont="1" applyFill="1" applyBorder="1" applyAlignment="1">
      <alignment horizontal="right" vertical="center" wrapText="1" indent="1" readingOrder="1"/>
    </xf>
    <xf numFmtId="171" fontId="5" fillId="4" borderId="5" xfId="0" applyNumberFormat="1" applyFont="1" applyFill="1" applyBorder="1" applyAlignment="1">
      <alignment horizontal="right" vertical="center" wrapText="1" indent="1" readingOrder="1"/>
    </xf>
    <xf numFmtId="164" fontId="1" fillId="0" borderId="0" xfId="0" applyNumberFormat="1" applyFont="1"/>
    <xf numFmtId="164" fontId="2" fillId="0" borderId="0" xfId="0" applyNumberFormat="1" applyFont="1"/>
    <xf numFmtId="164" fontId="8" fillId="0" borderId="0" xfId="0" applyNumberFormat="1" applyFont="1"/>
    <xf numFmtId="170" fontId="2" fillId="0" borderId="0" xfId="0" applyNumberFormat="1" applyFont="1"/>
    <xf numFmtId="170" fontId="6" fillId="0" borderId="0" xfId="0" applyNumberFormat="1" applyFont="1"/>
    <xf numFmtId="164" fontId="6" fillId="0" borderId="0" xfId="0" applyNumberFormat="1" applyFont="1"/>
    <xf numFmtId="39" fontId="6" fillId="0" borderId="0" xfId="0" applyNumberFormat="1" applyFont="1"/>
    <xf numFmtId="0" fontId="10" fillId="0" borderId="1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70" fontId="2" fillId="0" borderId="13" xfId="0" applyNumberFormat="1" applyFont="1" applyBorder="1"/>
    <xf numFmtId="164" fontId="2" fillId="0" borderId="13" xfId="0" applyNumberFormat="1" applyFont="1" applyBorder="1"/>
    <xf numFmtId="165" fontId="2" fillId="0" borderId="13" xfId="0" applyNumberFormat="1" applyFont="1" applyBorder="1"/>
    <xf numFmtId="164" fontId="8" fillId="0" borderId="13" xfId="0" applyNumberFormat="1" applyFont="1" applyBorder="1"/>
    <xf numFmtId="170" fontId="6" fillId="0" borderId="13" xfId="0" applyNumberFormat="1" applyFont="1" applyBorder="1"/>
    <xf numFmtId="164" fontId="6" fillId="0" borderId="13" xfId="0" applyNumberFormat="1" applyFont="1" applyBorder="1"/>
    <xf numFmtId="39" fontId="6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illstein">
  <a:themeElements>
    <a:clrScheme name="Millstein">
      <a:dk1>
        <a:sysClr val="windowText" lastClr="000000"/>
      </a:dk1>
      <a:lt1>
        <a:sysClr val="window" lastClr="FFFFFF"/>
      </a:lt1>
      <a:dk2>
        <a:srgbClr val="8790BC"/>
      </a:dk2>
      <a:lt2>
        <a:srgbClr val="660025"/>
      </a:lt2>
      <a:accent1>
        <a:srgbClr val="3D642B"/>
      </a:accent1>
      <a:accent2>
        <a:srgbClr val="D6CA72"/>
      </a:accent2>
      <a:accent3>
        <a:srgbClr val="1D3170"/>
      </a:accent3>
      <a:accent4>
        <a:srgbClr val="999999"/>
      </a:accent4>
      <a:accent5>
        <a:srgbClr val="532765"/>
      </a:accent5>
      <a:accent6>
        <a:srgbClr val="664D2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Color 1">
      <a:srgbClr val="660025"/>
    </a:custClr>
    <a:custClr name="Color 2">
      <a:srgbClr val="8790BC"/>
    </a:custClr>
    <a:custClr name="Color 3">
      <a:srgbClr val="3D642B"/>
    </a:custClr>
    <a:custClr name="Color 4">
      <a:srgbClr val="D6CA72"/>
    </a:custClr>
    <a:custClr name="Color 5">
      <a:srgbClr val="1D3170"/>
    </a:custClr>
    <a:custClr name="Color 6">
      <a:srgbClr val="999999"/>
    </a:custClr>
    <a:custClr name="Color 7">
      <a:srgbClr val="532765"/>
    </a:custClr>
    <a:custClr name="Color 8">
      <a:srgbClr val="664D20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zoomScaleNormal="100" workbookViewId="0"/>
  </sheetViews>
  <sheetFormatPr defaultRowHeight="15" x14ac:dyDescent="0.25"/>
  <cols>
    <col min="1" max="1" width="2.42578125" customWidth="1"/>
    <col min="2" max="2" width="45" bestFit="1" customWidth="1"/>
    <col min="3" max="3" width="10.28515625" customWidth="1"/>
    <col min="4" max="4" width="10" customWidth="1"/>
  </cols>
  <sheetData>
    <row r="1" spans="2:4" x14ac:dyDescent="0.25">
      <c r="B1" s="4"/>
      <c r="C1" s="2"/>
      <c r="D1" s="2"/>
    </row>
    <row r="2" spans="2:4" ht="45" x14ac:dyDescent="0.25">
      <c r="B2" s="6" t="s">
        <v>14</v>
      </c>
      <c r="C2" s="31" t="s">
        <v>15</v>
      </c>
      <c r="D2" s="2"/>
    </row>
    <row r="3" spans="2:4" x14ac:dyDescent="0.25">
      <c r="B3" s="9" t="s">
        <v>16</v>
      </c>
      <c r="C3" s="10"/>
      <c r="D3" s="2"/>
    </row>
    <row r="4" spans="2:4" x14ac:dyDescent="0.25">
      <c r="B4" s="9" t="s">
        <v>17</v>
      </c>
      <c r="C4" s="10"/>
      <c r="D4" s="2"/>
    </row>
    <row r="5" spans="2:4" x14ac:dyDescent="0.25">
      <c r="B5" s="9" t="s">
        <v>18</v>
      </c>
      <c r="C5" s="10"/>
      <c r="D5" s="2"/>
    </row>
    <row r="6" spans="2:4" x14ac:dyDescent="0.25">
      <c r="B6" s="15" t="s">
        <v>19</v>
      </c>
      <c r="C6" s="16"/>
      <c r="D6" s="2"/>
    </row>
    <row r="7" spans="2:4" x14ac:dyDescent="0.25">
      <c r="B7" s="9" t="s">
        <v>20</v>
      </c>
      <c r="C7" s="10"/>
      <c r="D7" s="2"/>
    </row>
    <row r="8" spans="2:4" x14ac:dyDescent="0.25">
      <c r="B8" s="9" t="s">
        <v>21</v>
      </c>
      <c r="C8" s="10"/>
      <c r="D8" s="2"/>
    </row>
    <row r="9" spans="2:4" x14ac:dyDescent="0.25">
      <c r="B9" s="15" t="s">
        <v>22</v>
      </c>
      <c r="C9" s="16"/>
      <c r="D9" s="2"/>
    </row>
    <row r="10" spans="2:4" x14ac:dyDescent="0.25">
      <c r="B10" s="9" t="s">
        <v>23</v>
      </c>
      <c r="C10" s="20"/>
      <c r="D10" s="2"/>
    </row>
    <row r="11" spans="2:4" x14ac:dyDescent="0.25">
      <c r="B11" s="15" t="s">
        <v>24</v>
      </c>
      <c r="C11" s="45"/>
      <c r="D11" s="2"/>
    </row>
    <row r="12" spans="2:4" ht="15.75" customHeight="1" x14ac:dyDescent="0.25">
      <c r="B12" s="9" t="s">
        <v>25</v>
      </c>
      <c r="C12" s="10"/>
      <c r="D12" s="2"/>
    </row>
    <row r="13" spans="2:4" x14ac:dyDescent="0.25">
      <c r="B13" s="15" t="s">
        <v>26</v>
      </c>
      <c r="C13" s="21"/>
      <c r="D13" s="2"/>
    </row>
    <row r="14" spans="2:4" x14ac:dyDescent="0.25">
      <c r="B14" s="22"/>
      <c r="C14" s="23"/>
      <c r="D14" s="2"/>
    </row>
    <row r="15" spans="2:4" x14ac:dyDescent="0.25">
      <c r="B15" s="15" t="s">
        <v>27</v>
      </c>
      <c r="C15" s="16"/>
      <c r="D15" s="2"/>
    </row>
    <row r="16" spans="2:4" x14ac:dyDescent="0.25">
      <c r="B16" s="24" t="s">
        <v>28</v>
      </c>
      <c r="C16" s="25"/>
      <c r="D16" s="2"/>
    </row>
    <row r="17" spans="2:4" x14ac:dyDescent="0.25">
      <c r="B17" s="24" t="s">
        <v>29</v>
      </c>
      <c r="C17" s="26"/>
      <c r="D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zoomScaleNormal="100" workbookViewId="0"/>
  </sheetViews>
  <sheetFormatPr defaultRowHeight="15" x14ac:dyDescent="0.25"/>
  <cols>
    <col min="1" max="1" width="2.42578125" customWidth="1"/>
    <col min="2" max="2" width="45" bestFit="1" customWidth="1"/>
    <col min="3" max="3" width="10.28515625" customWidth="1"/>
    <col min="4" max="4" width="10" customWidth="1"/>
  </cols>
  <sheetData>
    <row r="1" spans="2:4" x14ac:dyDescent="0.25">
      <c r="B1" s="4"/>
      <c r="C1" s="2"/>
      <c r="D1" s="2"/>
    </row>
    <row r="2" spans="2:4" ht="45" x14ac:dyDescent="0.25">
      <c r="B2" s="6" t="s">
        <v>14</v>
      </c>
      <c r="C2" s="31" t="s">
        <v>15</v>
      </c>
      <c r="D2" s="2"/>
    </row>
    <row r="3" spans="2:4" x14ac:dyDescent="0.25">
      <c r="B3" s="9" t="s">
        <v>16</v>
      </c>
      <c r="C3" s="10">
        <v>100</v>
      </c>
      <c r="D3" s="2"/>
    </row>
    <row r="4" spans="2:4" x14ac:dyDescent="0.25">
      <c r="B4" s="9" t="s">
        <v>17</v>
      </c>
      <c r="C4" s="10">
        <f>20+15/3+15</f>
        <v>40</v>
      </c>
      <c r="D4" s="2"/>
    </row>
    <row r="5" spans="2:4" x14ac:dyDescent="0.25">
      <c r="B5" s="9" t="s">
        <v>18</v>
      </c>
      <c r="C5" s="10">
        <f>15/3+2/5+15</f>
        <v>20.399999999999999</v>
      </c>
      <c r="D5" s="2"/>
    </row>
    <row r="6" spans="2:4" x14ac:dyDescent="0.25">
      <c r="B6" s="15" t="s">
        <v>19</v>
      </c>
      <c r="C6" s="16">
        <f>C3-C4-C5</f>
        <v>39.6</v>
      </c>
      <c r="D6" s="2"/>
    </row>
    <row r="7" spans="2:4" x14ac:dyDescent="0.25">
      <c r="B7" s="9" t="s">
        <v>20</v>
      </c>
      <c r="C7" s="10">
        <v>5</v>
      </c>
      <c r="D7" s="2"/>
    </row>
    <row r="8" spans="2:4" x14ac:dyDescent="0.25">
      <c r="B8" s="9" t="s">
        <v>21</v>
      </c>
      <c r="C8" s="10">
        <v>0</v>
      </c>
      <c r="D8" s="2"/>
    </row>
    <row r="9" spans="2:4" x14ac:dyDescent="0.25">
      <c r="B9" s="15" t="s">
        <v>22</v>
      </c>
      <c r="C9" s="16">
        <f>C6-C7+C8</f>
        <v>34.6</v>
      </c>
      <c r="D9" s="2"/>
    </row>
    <row r="10" spans="2:4" x14ac:dyDescent="0.25">
      <c r="B10" s="9" t="s">
        <v>23</v>
      </c>
      <c r="C10" s="20">
        <f>C9*C17</f>
        <v>13.840000000000002</v>
      </c>
      <c r="D10" s="2"/>
    </row>
    <row r="11" spans="2:4" x14ac:dyDescent="0.25">
      <c r="B11" s="15" t="s">
        <v>24</v>
      </c>
      <c r="C11" s="45">
        <f>C9-C10</f>
        <v>20.759999999999998</v>
      </c>
      <c r="D11" s="2"/>
    </row>
    <row r="12" spans="2:4" ht="15.75" customHeight="1" x14ac:dyDescent="0.25">
      <c r="B12" s="9" t="s">
        <v>25</v>
      </c>
      <c r="C12" s="10">
        <v>5000</v>
      </c>
      <c r="D12" s="2"/>
    </row>
    <row r="13" spans="2:4" x14ac:dyDescent="0.25">
      <c r="B13" s="15" t="s">
        <v>26</v>
      </c>
      <c r="C13" s="21">
        <f>1000*C11/C12</f>
        <v>4.1519999999999992</v>
      </c>
      <c r="D13" s="2"/>
    </row>
    <row r="14" spans="2:4" x14ac:dyDescent="0.25">
      <c r="B14" s="22"/>
      <c r="C14" s="23"/>
      <c r="D14" s="2"/>
    </row>
    <row r="15" spans="2:4" x14ac:dyDescent="0.25">
      <c r="B15" s="15" t="s">
        <v>27</v>
      </c>
      <c r="C15" s="16">
        <f>C6+C16</f>
        <v>50</v>
      </c>
      <c r="D15" s="2"/>
    </row>
    <row r="16" spans="2:4" x14ac:dyDescent="0.25">
      <c r="B16" s="24" t="s">
        <v>28</v>
      </c>
      <c r="C16" s="25">
        <f>15/3+15/3+2/5</f>
        <v>10.4</v>
      </c>
      <c r="D16" s="2"/>
    </row>
    <row r="17" spans="2:4" x14ac:dyDescent="0.25">
      <c r="B17" s="24" t="s">
        <v>29</v>
      </c>
      <c r="C17" s="26">
        <v>0.4</v>
      </c>
      <c r="D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/>
  </sheetViews>
  <sheetFormatPr defaultRowHeight="15" x14ac:dyDescent="0.25"/>
  <cols>
    <col min="1" max="1" width="1.7109375" customWidth="1"/>
    <col min="2" max="2" width="52.140625" customWidth="1"/>
    <col min="3" max="3" width="10.140625" bestFit="1" customWidth="1"/>
  </cols>
  <sheetData>
    <row r="1" spans="1:3" x14ac:dyDescent="0.25">
      <c r="A1" s="2"/>
    </row>
    <row r="2" spans="1:3" ht="45" x14ac:dyDescent="0.25">
      <c r="A2" s="2"/>
      <c r="B2" s="6" t="s">
        <v>14</v>
      </c>
      <c r="C2" s="31" t="s">
        <v>15</v>
      </c>
    </row>
    <row r="3" spans="1:3" x14ac:dyDescent="0.25">
      <c r="A3" s="2"/>
      <c r="B3" s="9" t="s">
        <v>16</v>
      </c>
      <c r="C3" s="10"/>
    </row>
    <row r="4" spans="1:3" x14ac:dyDescent="0.25">
      <c r="A4" s="2"/>
      <c r="B4" s="9" t="s">
        <v>17</v>
      </c>
      <c r="C4" s="10"/>
    </row>
    <row r="5" spans="1:3" x14ac:dyDescent="0.25">
      <c r="A5" s="2"/>
      <c r="B5" s="9" t="s">
        <v>18</v>
      </c>
      <c r="C5" s="10"/>
    </row>
    <row r="6" spans="1:3" x14ac:dyDescent="0.25">
      <c r="A6" s="2"/>
      <c r="B6" s="15" t="s">
        <v>19</v>
      </c>
      <c r="C6" s="16"/>
    </row>
    <row r="7" spans="1:3" x14ac:dyDescent="0.25">
      <c r="A7" s="2"/>
      <c r="B7" s="9" t="s">
        <v>20</v>
      </c>
      <c r="C7" s="10"/>
    </row>
    <row r="8" spans="1:3" x14ac:dyDescent="0.25">
      <c r="A8" s="2"/>
      <c r="B8" s="9" t="s">
        <v>21</v>
      </c>
      <c r="C8" s="10"/>
    </row>
    <row r="9" spans="1:3" x14ac:dyDescent="0.25">
      <c r="A9" s="2"/>
      <c r="B9" s="15" t="s">
        <v>22</v>
      </c>
      <c r="C9" s="16"/>
    </row>
    <row r="10" spans="1:3" x14ac:dyDescent="0.25">
      <c r="A10" s="2"/>
      <c r="B10" s="9" t="s">
        <v>23</v>
      </c>
      <c r="C10" s="20"/>
    </row>
    <row r="11" spans="1:3" x14ac:dyDescent="0.25">
      <c r="A11" s="2"/>
      <c r="B11" s="15" t="s">
        <v>24</v>
      </c>
      <c r="C11" s="45"/>
    </row>
    <row r="12" spans="1:3" x14ac:dyDescent="0.25">
      <c r="A12" s="2"/>
      <c r="B12" s="9" t="s">
        <v>25</v>
      </c>
      <c r="C12" s="10"/>
    </row>
    <row r="13" spans="1:3" x14ac:dyDescent="0.25">
      <c r="A13" s="2"/>
      <c r="B13" s="15" t="s">
        <v>26</v>
      </c>
      <c r="C13" s="21"/>
    </row>
    <row r="14" spans="1:3" x14ac:dyDescent="0.25">
      <c r="A14" s="2"/>
      <c r="B14" s="22"/>
      <c r="C14" s="23"/>
    </row>
    <row r="15" spans="1:3" x14ac:dyDescent="0.25">
      <c r="A15" s="2"/>
      <c r="B15" s="15" t="s">
        <v>27</v>
      </c>
      <c r="C15" s="16"/>
    </row>
    <row r="16" spans="1:3" x14ac:dyDescent="0.25">
      <c r="A16" s="2"/>
      <c r="B16" s="24" t="s">
        <v>28</v>
      </c>
      <c r="C16" s="25"/>
    </row>
    <row r="17" spans="1:3" x14ac:dyDescent="0.25">
      <c r="A17" s="2"/>
      <c r="B17" s="24" t="s">
        <v>29</v>
      </c>
      <c r="C17" s="26"/>
    </row>
    <row r="18" spans="1:3" x14ac:dyDescent="0.25">
      <c r="B18" s="1"/>
    </row>
    <row r="19" spans="1:3" x14ac:dyDescent="0.25">
      <c r="B19" s="1"/>
    </row>
    <row r="20" spans="1:3" x14ac:dyDescent="0.25">
      <c r="B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"/>
  <sheetViews>
    <sheetView zoomScaleNormal="100" workbookViewId="0"/>
  </sheetViews>
  <sheetFormatPr defaultRowHeight="15" x14ac:dyDescent="0.25"/>
  <cols>
    <col min="1" max="1" width="1.7109375" customWidth="1"/>
    <col min="2" max="2" width="52.140625" customWidth="1"/>
    <col min="3" max="3" width="10.140625" bestFit="1" customWidth="1"/>
  </cols>
  <sheetData>
    <row r="1" spans="1:3" x14ac:dyDescent="0.25">
      <c r="A1" s="2"/>
    </row>
    <row r="2" spans="1:3" ht="45" x14ac:dyDescent="0.25">
      <c r="A2" s="2"/>
      <c r="B2" s="6" t="s">
        <v>14</v>
      </c>
      <c r="C2" s="31" t="s">
        <v>15</v>
      </c>
    </row>
    <row r="3" spans="1:3" x14ac:dyDescent="0.25">
      <c r="A3" s="2"/>
      <c r="B3" s="9" t="s">
        <v>16</v>
      </c>
      <c r="C3" s="10">
        <v>100</v>
      </c>
    </row>
    <row r="4" spans="1:3" x14ac:dyDescent="0.25">
      <c r="A4" s="2"/>
      <c r="B4" s="9" t="s">
        <v>17</v>
      </c>
      <c r="C4" s="10">
        <f>20+15/3+15</f>
        <v>40</v>
      </c>
    </row>
    <row r="5" spans="1:3" x14ac:dyDescent="0.25">
      <c r="A5" s="2"/>
      <c r="B5" s="9" t="s">
        <v>18</v>
      </c>
      <c r="C5" s="10">
        <f>15/3+2/5+15</f>
        <v>20.399999999999999</v>
      </c>
    </row>
    <row r="6" spans="1:3" x14ac:dyDescent="0.25">
      <c r="A6" s="2"/>
      <c r="B6" s="15" t="s">
        <v>19</v>
      </c>
      <c r="C6" s="16">
        <f>C3-C4-C5</f>
        <v>39.6</v>
      </c>
    </row>
    <row r="7" spans="1:3" x14ac:dyDescent="0.25">
      <c r="A7" s="2"/>
      <c r="B7" s="9" t="s">
        <v>20</v>
      </c>
      <c r="C7" s="10">
        <v>3</v>
      </c>
    </row>
    <row r="8" spans="1:3" x14ac:dyDescent="0.25">
      <c r="A8" s="2"/>
      <c r="B8" s="9" t="s">
        <v>21</v>
      </c>
      <c r="C8" s="10">
        <f>-5</f>
        <v>-5</v>
      </c>
    </row>
    <row r="9" spans="1:3" x14ac:dyDescent="0.25">
      <c r="A9" s="2"/>
      <c r="B9" s="15" t="s">
        <v>22</v>
      </c>
      <c r="C9" s="16">
        <f>C6-C7+C8</f>
        <v>31.6</v>
      </c>
    </row>
    <row r="10" spans="1:3" x14ac:dyDescent="0.25">
      <c r="A10" s="2"/>
      <c r="B10" s="9" t="s">
        <v>23</v>
      </c>
      <c r="C10" s="20">
        <f>C9*C17</f>
        <v>12.64</v>
      </c>
    </row>
    <row r="11" spans="1:3" x14ac:dyDescent="0.25">
      <c r="A11" s="2"/>
      <c r="B11" s="15" t="s">
        <v>24</v>
      </c>
      <c r="C11" s="45">
        <f>C9-C10</f>
        <v>18.96</v>
      </c>
    </row>
    <row r="12" spans="1:3" x14ac:dyDescent="0.25">
      <c r="A12" s="2"/>
      <c r="B12" s="9" t="s">
        <v>25</v>
      </c>
      <c r="C12" s="10">
        <v>7000</v>
      </c>
    </row>
    <row r="13" spans="1:3" x14ac:dyDescent="0.25">
      <c r="A13" s="2"/>
      <c r="B13" s="15" t="s">
        <v>26</v>
      </c>
      <c r="C13" s="21">
        <f>1000*C11/C12</f>
        <v>2.7085714285714286</v>
      </c>
    </row>
    <row r="14" spans="1:3" x14ac:dyDescent="0.25">
      <c r="A14" s="2"/>
      <c r="B14" s="22"/>
      <c r="C14" s="23"/>
    </row>
    <row r="15" spans="1:3" x14ac:dyDescent="0.25">
      <c r="A15" s="2"/>
      <c r="B15" s="15" t="s">
        <v>27</v>
      </c>
      <c r="C15" s="16">
        <f>C6+C16</f>
        <v>50</v>
      </c>
    </row>
    <row r="16" spans="1:3" x14ac:dyDescent="0.25">
      <c r="A16" s="2"/>
      <c r="B16" s="24" t="s">
        <v>28</v>
      </c>
      <c r="C16" s="25">
        <f>15/3+15/3+2/5</f>
        <v>10.4</v>
      </c>
    </row>
    <row r="17" spans="1:3" x14ac:dyDescent="0.25">
      <c r="A17" s="2"/>
      <c r="B17" s="24" t="s">
        <v>29</v>
      </c>
      <c r="C17" s="26">
        <v>0.4</v>
      </c>
    </row>
    <row r="18" spans="1:3" x14ac:dyDescent="0.25">
      <c r="B18" s="1"/>
    </row>
    <row r="19" spans="1:3" x14ac:dyDescent="0.25">
      <c r="B19" s="1"/>
    </row>
    <row r="20" spans="1:3" x14ac:dyDescent="0.25">
      <c r="B20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/>
  </sheetViews>
  <sheetFormatPr defaultRowHeight="15" x14ac:dyDescent="0.25"/>
  <cols>
    <col min="1" max="1" width="44.28515625" customWidth="1"/>
    <col min="2" max="2" width="10.28515625" customWidth="1"/>
    <col min="3" max="3" width="5.7109375" customWidth="1"/>
    <col min="4" max="4" width="52.140625" customWidth="1"/>
    <col min="5" max="5" width="10.140625" bestFit="1" customWidth="1"/>
    <col min="6" max="6" width="11.28515625" bestFit="1" customWidth="1"/>
    <col min="7" max="7" width="5.7109375" customWidth="1"/>
    <col min="8" max="8" width="44.85546875" customWidth="1"/>
  </cols>
  <sheetData>
    <row r="1" spans="1:10" x14ac:dyDescent="0.25">
      <c r="A1" s="4"/>
      <c r="B1" s="2"/>
      <c r="C1" s="2"/>
      <c r="G1" s="2"/>
    </row>
    <row r="2" spans="1:10" ht="45" x14ac:dyDescent="0.25">
      <c r="A2" s="62" t="s">
        <v>14</v>
      </c>
      <c r="B2" s="64" t="s">
        <v>15</v>
      </c>
      <c r="D2" s="62" t="s">
        <v>66</v>
      </c>
      <c r="E2" s="65">
        <v>41640</v>
      </c>
      <c r="F2" s="65">
        <v>42004</v>
      </c>
      <c r="H2" s="33"/>
      <c r="I2" s="32" t="s">
        <v>30</v>
      </c>
      <c r="J2" s="34" t="s">
        <v>31</v>
      </c>
    </row>
    <row r="3" spans="1:10" x14ac:dyDescent="0.25">
      <c r="A3" s="9" t="s">
        <v>16</v>
      </c>
      <c r="B3" s="10">
        <v>100</v>
      </c>
      <c r="D3" s="7" t="s">
        <v>0</v>
      </c>
      <c r="E3" s="8"/>
      <c r="F3" s="8"/>
      <c r="H3" s="9" t="s">
        <v>32</v>
      </c>
      <c r="I3" s="28">
        <v>129.36000000000001</v>
      </c>
      <c r="J3" s="29"/>
    </row>
    <row r="4" spans="1:10" x14ac:dyDescent="0.25">
      <c r="A4" s="9" t="s">
        <v>17</v>
      </c>
      <c r="B4" s="10">
        <f>20+15/3+15</f>
        <v>40</v>
      </c>
      <c r="D4" s="11" t="s">
        <v>1</v>
      </c>
      <c r="E4" s="12">
        <v>98</v>
      </c>
      <c r="F4" s="12"/>
      <c r="H4" s="9" t="s">
        <v>33</v>
      </c>
      <c r="I4" s="30"/>
      <c r="J4" s="28">
        <v>20</v>
      </c>
    </row>
    <row r="5" spans="1:10" x14ac:dyDescent="0.25">
      <c r="A5" s="9" t="s">
        <v>18</v>
      </c>
      <c r="B5" s="10">
        <f>15/3+2/5+15</f>
        <v>20.399999999999999</v>
      </c>
      <c r="D5" s="13" t="s">
        <v>2</v>
      </c>
      <c r="E5" s="14">
        <v>0</v>
      </c>
      <c r="F5" s="14"/>
      <c r="H5" s="9" t="s">
        <v>34</v>
      </c>
      <c r="I5" s="30"/>
      <c r="J5" s="28">
        <v>10.4</v>
      </c>
    </row>
    <row r="6" spans="1:10" x14ac:dyDescent="0.25">
      <c r="A6" s="15" t="s">
        <v>19</v>
      </c>
      <c r="B6" s="16">
        <f>B3-B4-B5</f>
        <v>39.6</v>
      </c>
      <c r="D6" s="11" t="s">
        <v>3</v>
      </c>
      <c r="E6" s="12">
        <v>20</v>
      </c>
      <c r="F6" s="12"/>
      <c r="H6" s="9" t="s">
        <v>35</v>
      </c>
      <c r="I6" s="30"/>
      <c r="J6" s="28">
        <v>80</v>
      </c>
    </row>
    <row r="7" spans="1:10" x14ac:dyDescent="0.25">
      <c r="A7" s="9" t="s">
        <v>20</v>
      </c>
      <c r="B7" s="10">
        <v>3</v>
      </c>
      <c r="D7" s="13" t="s">
        <v>4</v>
      </c>
      <c r="E7" s="14">
        <v>32</v>
      </c>
      <c r="F7" s="14"/>
      <c r="H7" s="9" t="s">
        <v>36</v>
      </c>
      <c r="I7" s="30"/>
      <c r="J7" s="28">
        <v>18.96</v>
      </c>
    </row>
    <row r="8" spans="1:10" x14ac:dyDescent="0.25">
      <c r="A8" s="9" t="s">
        <v>21</v>
      </c>
      <c r="B8" s="10">
        <f>-5</f>
        <v>-5</v>
      </c>
      <c r="D8" s="17" t="s">
        <v>5</v>
      </c>
      <c r="E8" s="18">
        <f>SUM(E4:E7)</f>
        <v>150</v>
      </c>
      <c r="F8" s="18"/>
      <c r="H8" s="15" t="s">
        <v>37</v>
      </c>
      <c r="I8" s="27">
        <f>SUM(I3:I7)</f>
        <v>129.36000000000001</v>
      </c>
      <c r="J8" s="27">
        <f t="shared" ref="J8" si="0">SUM(J3:J7)</f>
        <v>129.36000000000001</v>
      </c>
    </row>
    <row r="9" spans="1:10" x14ac:dyDescent="0.25">
      <c r="A9" s="15" t="s">
        <v>22</v>
      </c>
      <c r="B9" s="16">
        <f>B6-B7+B8</f>
        <v>31.6</v>
      </c>
      <c r="D9" s="7" t="s">
        <v>6</v>
      </c>
      <c r="E9" s="19"/>
      <c r="F9" s="19"/>
    </row>
    <row r="10" spans="1:10" x14ac:dyDescent="0.25">
      <c r="A10" s="9" t="s">
        <v>23</v>
      </c>
      <c r="B10" s="20">
        <f>B9*B17</f>
        <v>12.64</v>
      </c>
      <c r="D10" s="11" t="s">
        <v>7</v>
      </c>
      <c r="E10" s="12">
        <v>0</v>
      </c>
      <c r="F10" s="12"/>
    </row>
    <row r="11" spans="1:10" x14ac:dyDescent="0.25">
      <c r="A11" s="15" t="s">
        <v>24</v>
      </c>
      <c r="B11" s="45">
        <f>B9-B10</f>
        <v>18.96</v>
      </c>
      <c r="D11" s="13" t="s">
        <v>8</v>
      </c>
      <c r="E11" s="14">
        <v>50</v>
      </c>
      <c r="F11" s="14"/>
    </row>
    <row r="12" spans="1:10" ht="15.75" customHeight="1" x14ac:dyDescent="0.25">
      <c r="A12" s="9" t="s">
        <v>25</v>
      </c>
      <c r="B12" s="10">
        <v>7000</v>
      </c>
      <c r="D12" s="17" t="s">
        <v>9</v>
      </c>
      <c r="E12" s="18">
        <f>SUM(E10:E11)</f>
        <v>50</v>
      </c>
      <c r="F12" s="18"/>
    </row>
    <row r="13" spans="1:10" x14ac:dyDescent="0.25">
      <c r="A13" s="15" t="s">
        <v>26</v>
      </c>
      <c r="B13" s="21">
        <f>1000*B11/B12</f>
        <v>2.7085714285714286</v>
      </c>
      <c r="D13" s="7" t="s">
        <v>10</v>
      </c>
      <c r="E13" s="19"/>
      <c r="F13" s="19"/>
    </row>
    <row r="14" spans="1:10" x14ac:dyDescent="0.25">
      <c r="A14" s="22"/>
      <c r="B14" s="23"/>
      <c r="D14" s="11" t="s">
        <v>11</v>
      </c>
      <c r="E14" s="12">
        <v>100</v>
      </c>
      <c r="F14" s="12"/>
    </row>
    <row r="15" spans="1:10" x14ac:dyDescent="0.25">
      <c r="A15" s="15" t="s">
        <v>27</v>
      </c>
      <c r="B15" s="16">
        <f>B6+B16</f>
        <v>50</v>
      </c>
      <c r="D15" s="13" t="s">
        <v>12</v>
      </c>
      <c r="E15" s="14">
        <v>0</v>
      </c>
      <c r="F15" s="14"/>
    </row>
    <row r="16" spans="1:10" x14ac:dyDescent="0.25">
      <c r="A16" s="24" t="s">
        <v>28</v>
      </c>
      <c r="B16" s="25">
        <f>15/3+15/3+2/5</f>
        <v>10.4</v>
      </c>
      <c r="D16" s="17" t="s">
        <v>13</v>
      </c>
      <c r="E16" s="18">
        <f>SUM(E14:E15)</f>
        <v>100</v>
      </c>
      <c r="F16" s="18"/>
    </row>
    <row r="17" spans="1:6" x14ac:dyDescent="0.25">
      <c r="A17" s="24" t="s">
        <v>29</v>
      </c>
      <c r="B17" s="26">
        <v>0.4</v>
      </c>
      <c r="D17" s="2" t="s">
        <v>38</v>
      </c>
      <c r="E17" s="3">
        <f>E8-E12-E16</f>
        <v>0</v>
      </c>
      <c r="F17" s="3"/>
    </row>
    <row r="18" spans="1:6" x14ac:dyDescent="0.25">
      <c r="D18" s="1"/>
    </row>
    <row r="19" spans="1:6" x14ac:dyDescent="0.25">
      <c r="D19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/>
  </sheetViews>
  <sheetFormatPr defaultRowHeight="15" x14ac:dyDescent="0.25"/>
  <cols>
    <col min="1" max="1" width="44.28515625" customWidth="1"/>
    <col min="2" max="2" width="10.28515625" customWidth="1"/>
    <col min="3" max="3" width="5.7109375" customWidth="1"/>
    <col min="4" max="4" width="52.140625" customWidth="1"/>
    <col min="5" max="5" width="10.140625" bestFit="1" customWidth="1"/>
    <col min="6" max="6" width="11.28515625" bestFit="1" customWidth="1"/>
    <col min="7" max="7" width="5.7109375" customWidth="1"/>
    <col min="8" max="8" width="44.85546875" customWidth="1"/>
  </cols>
  <sheetData>
    <row r="1" spans="1:10" x14ac:dyDescent="0.25">
      <c r="A1" s="4"/>
      <c r="B1" s="2"/>
      <c r="C1" s="2"/>
      <c r="G1" s="2"/>
    </row>
    <row r="2" spans="1:10" ht="45" x14ac:dyDescent="0.25">
      <c r="A2" s="62" t="s">
        <v>14</v>
      </c>
      <c r="B2" s="64" t="s">
        <v>15</v>
      </c>
      <c r="D2" s="62" t="s">
        <v>66</v>
      </c>
      <c r="E2" s="65">
        <v>41640</v>
      </c>
      <c r="F2" s="65">
        <v>42004</v>
      </c>
      <c r="H2" s="33"/>
      <c r="I2" s="32" t="s">
        <v>30</v>
      </c>
      <c r="J2" s="34" t="s">
        <v>31</v>
      </c>
    </row>
    <row r="3" spans="1:10" x14ac:dyDescent="0.25">
      <c r="A3" s="9" t="s">
        <v>16</v>
      </c>
      <c r="B3" s="10">
        <v>100</v>
      </c>
      <c r="D3" s="7" t="s">
        <v>0</v>
      </c>
      <c r="E3" s="8"/>
      <c r="F3" s="8"/>
      <c r="H3" s="9" t="s">
        <v>32</v>
      </c>
      <c r="I3" s="28">
        <v>129.36000000000001</v>
      </c>
      <c r="J3" s="29"/>
    </row>
    <row r="4" spans="1:10" x14ac:dyDescent="0.25">
      <c r="A4" s="9" t="s">
        <v>17</v>
      </c>
      <c r="B4" s="10">
        <f>20+15/3+15</f>
        <v>40</v>
      </c>
      <c r="D4" s="11" t="s">
        <v>1</v>
      </c>
      <c r="E4" s="12">
        <v>98</v>
      </c>
      <c r="F4" s="12">
        <f>E4+I3</f>
        <v>227.36</v>
      </c>
      <c r="H4" s="9" t="s">
        <v>33</v>
      </c>
      <c r="I4" s="30"/>
      <c r="J4" s="28">
        <v>20</v>
      </c>
    </row>
    <row r="5" spans="1:10" x14ac:dyDescent="0.25">
      <c r="A5" s="9" t="s">
        <v>18</v>
      </c>
      <c r="B5" s="10">
        <f>15/3+2/5+15</f>
        <v>20.399999999999999</v>
      </c>
      <c r="D5" s="13" t="s">
        <v>2</v>
      </c>
      <c r="E5" s="14">
        <v>0</v>
      </c>
      <c r="F5" s="14">
        <f>E5</f>
        <v>0</v>
      </c>
      <c r="H5" s="9" t="s">
        <v>34</v>
      </c>
      <c r="I5" s="30"/>
      <c r="J5" s="28">
        <v>10.4</v>
      </c>
    </row>
    <row r="6" spans="1:10" x14ac:dyDescent="0.25">
      <c r="A6" s="15" t="s">
        <v>19</v>
      </c>
      <c r="B6" s="16">
        <f>B3-B4-B5</f>
        <v>39.6</v>
      </c>
      <c r="D6" s="11" t="s">
        <v>3</v>
      </c>
      <c r="E6" s="12">
        <v>20</v>
      </c>
      <c r="F6" s="12">
        <f>E6-J4</f>
        <v>0</v>
      </c>
      <c r="H6" s="9" t="s">
        <v>35</v>
      </c>
      <c r="I6" s="30"/>
      <c r="J6" s="28">
        <v>80</v>
      </c>
    </row>
    <row r="7" spans="1:10" x14ac:dyDescent="0.25">
      <c r="A7" s="9" t="s">
        <v>20</v>
      </c>
      <c r="B7" s="10">
        <v>3</v>
      </c>
      <c r="D7" s="13" t="s">
        <v>4</v>
      </c>
      <c r="E7" s="14">
        <v>32</v>
      </c>
      <c r="F7" s="14">
        <f>E7-J5</f>
        <v>21.6</v>
      </c>
      <c r="H7" s="9" t="s">
        <v>36</v>
      </c>
      <c r="I7" s="30"/>
      <c r="J7" s="28">
        <v>18.96</v>
      </c>
    </row>
    <row r="8" spans="1:10" x14ac:dyDescent="0.25">
      <c r="A8" s="9" t="s">
        <v>21</v>
      </c>
      <c r="B8" s="10">
        <f>-5</f>
        <v>-5</v>
      </c>
      <c r="D8" s="17" t="s">
        <v>5</v>
      </c>
      <c r="E8" s="18">
        <f>SUM(E4:E7)</f>
        <v>150</v>
      </c>
      <c r="F8" s="18">
        <f>SUM(F4:F7)</f>
        <v>248.96</v>
      </c>
      <c r="H8" s="15" t="s">
        <v>37</v>
      </c>
      <c r="I8" s="27">
        <f>SUM(I3:I7)</f>
        <v>129.36000000000001</v>
      </c>
      <c r="J8" s="27">
        <f t="shared" ref="J8" si="0">SUM(J3:J7)</f>
        <v>129.36000000000001</v>
      </c>
    </row>
    <row r="9" spans="1:10" x14ac:dyDescent="0.25">
      <c r="A9" s="15" t="s">
        <v>22</v>
      </c>
      <c r="B9" s="16">
        <f>B6-B7+B8</f>
        <v>31.6</v>
      </c>
      <c r="D9" s="7" t="s">
        <v>6</v>
      </c>
      <c r="E9" s="19"/>
      <c r="F9" s="19"/>
    </row>
    <row r="10" spans="1:10" x14ac:dyDescent="0.25">
      <c r="A10" s="9" t="s">
        <v>23</v>
      </c>
      <c r="B10" s="20">
        <f>B9*B17</f>
        <v>12.64</v>
      </c>
      <c r="D10" s="11" t="s">
        <v>7</v>
      </c>
      <c r="E10" s="12">
        <v>0</v>
      </c>
      <c r="F10" s="12">
        <f>E10</f>
        <v>0</v>
      </c>
    </row>
    <row r="11" spans="1:10" x14ac:dyDescent="0.25">
      <c r="A11" s="15" t="s">
        <v>24</v>
      </c>
      <c r="B11" s="45">
        <f>B9-B10</f>
        <v>18.96</v>
      </c>
      <c r="D11" s="13" t="s">
        <v>8</v>
      </c>
      <c r="E11" s="14">
        <v>50</v>
      </c>
      <c r="F11" s="14">
        <f>E11</f>
        <v>50</v>
      </c>
    </row>
    <row r="12" spans="1:10" ht="15.75" customHeight="1" x14ac:dyDescent="0.25">
      <c r="A12" s="9" t="s">
        <v>25</v>
      </c>
      <c r="B12" s="10">
        <v>7000</v>
      </c>
      <c r="D12" s="17" t="s">
        <v>9</v>
      </c>
      <c r="E12" s="18">
        <f>SUM(E10:E11)</f>
        <v>50</v>
      </c>
      <c r="F12" s="18">
        <f>SUM(F10:F11)</f>
        <v>50</v>
      </c>
    </row>
    <row r="13" spans="1:10" x14ac:dyDescent="0.25">
      <c r="A13" s="15" t="s">
        <v>26</v>
      </c>
      <c r="B13" s="21">
        <f>1000*B11/B12</f>
        <v>2.7085714285714286</v>
      </c>
      <c r="D13" s="7" t="s">
        <v>10</v>
      </c>
      <c r="E13" s="19"/>
      <c r="F13" s="19"/>
    </row>
    <row r="14" spans="1:10" x14ac:dyDescent="0.25">
      <c r="A14" s="22"/>
      <c r="B14" s="23"/>
      <c r="D14" s="11" t="s">
        <v>11</v>
      </c>
      <c r="E14" s="12">
        <v>100</v>
      </c>
      <c r="F14" s="12">
        <f>E14+J6</f>
        <v>180</v>
      </c>
    </row>
    <row r="15" spans="1:10" x14ac:dyDescent="0.25">
      <c r="A15" s="15" t="s">
        <v>27</v>
      </c>
      <c r="B15" s="16">
        <f>B6+B16</f>
        <v>50</v>
      </c>
      <c r="D15" s="13" t="s">
        <v>12</v>
      </c>
      <c r="E15" s="14">
        <v>0</v>
      </c>
      <c r="F15" s="14">
        <f>E15+J7</f>
        <v>18.96</v>
      </c>
    </row>
    <row r="16" spans="1:10" x14ac:dyDescent="0.25">
      <c r="A16" s="24" t="s">
        <v>28</v>
      </c>
      <c r="B16" s="25">
        <f>15/3+15/3+2/5</f>
        <v>10.4</v>
      </c>
      <c r="D16" s="17" t="s">
        <v>13</v>
      </c>
      <c r="E16" s="18">
        <f>SUM(E14:E15)</f>
        <v>100</v>
      </c>
      <c r="F16" s="18">
        <f>SUM(F14:F15)</f>
        <v>198.96</v>
      </c>
    </row>
    <row r="17" spans="1:6" x14ac:dyDescent="0.25">
      <c r="A17" s="24" t="s">
        <v>29</v>
      </c>
      <c r="B17" s="26">
        <v>0.4</v>
      </c>
      <c r="D17" s="2" t="s">
        <v>38</v>
      </c>
      <c r="E17" s="3">
        <f>E8-E12-E16</f>
        <v>0</v>
      </c>
      <c r="F17" s="3">
        <f>F8-F12-F16</f>
        <v>0</v>
      </c>
    </row>
    <row r="18" spans="1:6" x14ac:dyDescent="0.25">
      <c r="D18" s="1"/>
    </row>
    <row r="19" spans="1:6" x14ac:dyDescent="0.25">
      <c r="D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zoomScaleNormal="100" workbookViewId="0"/>
  </sheetViews>
  <sheetFormatPr defaultRowHeight="15" outlineLevelRow="1" x14ac:dyDescent="0.25"/>
  <cols>
    <col min="1" max="1" width="46.7109375" style="2" customWidth="1"/>
    <col min="2" max="2" width="10.28515625" style="2" customWidth="1"/>
    <col min="3" max="3" width="10" style="2" customWidth="1"/>
    <col min="4" max="4" width="11.42578125" style="2" customWidth="1"/>
    <col min="5" max="5" width="9.42578125" style="2" bestFit="1" customWidth="1"/>
    <col min="6" max="6" width="15" style="2" customWidth="1"/>
    <col min="7" max="16384" width="9.140625" style="2"/>
  </cols>
  <sheetData>
    <row r="1" spans="1:4" x14ac:dyDescent="0.25">
      <c r="A1" s="4"/>
    </row>
    <row r="2" spans="1:4" ht="45" x14ac:dyDescent="0.25">
      <c r="A2" s="6" t="s">
        <v>14</v>
      </c>
      <c r="B2" s="31" t="s">
        <v>15</v>
      </c>
    </row>
    <row r="3" spans="1:4" x14ac:dyDescent="0.25">
      <c r="A3" s="9" t="s">
        <v>16</v>
      </c>
      <c r="B3" s="10">
        <v>100</v>
      </c>
    </row>
    <row r="4" spans="1:4" x14ac:dyDescent="0.25">
      <c r="A4" s="9" t="s">
        <v>17</v>
      </c>
      <c r="B4" s="10">
        <f>20+15/3+15</f>
        <v>40</v>
      </c>
    </row>
    <row r="5" spans="1:4" x14ac:dyDescent="0.25">
      <c r="A5" s="9" t="s">
        <v>18</v>
      </c>
      <c r="B5" s="10">
        <f>15/3+2/5+15</f>
        <v>20.399999999999999</v>
      </c>
    </row>
    <row r="6" spans="1:4" x14ac:dyDescent="0.25">
      <c r="A6" s="15" t="s">
        <v>19</v>
      </c>
      <c r="B6" s="16">
        <f>B3-B4-B5</f>
        <v>39.6</v>
      </c>
    </row>
    <row r="7" spans="1:4" x14ac:dyDescent="0.25">
      <c r="A7" s="9" t="s">
        <v>20</v>
      </c>
      <c r="B7" s="10">
        <v>3</v>
      </c>
    </row>
    <row r="8" spans="1:4" x14ac:dyDescent="0.25">
      <c r="A8" s="9" t="s">
        <v>21</v>
      </c>
      <c r="B8" s="10">
        <f>-5</f>
        <v>-5</v>
      </c>
    </row>
    <row r="9" spans="1:4" x14ac:dyDescent="0.25">
      <c r="A9" s="15" t="s">
        <v>22</v>
      </c>
      <c r="B9" s="16">
        <f>B6-B7+B8</f>
        <v>31.6</v>
      </c>
    </row>
    <row r="10" spans="1:4" x14ac:dyDescent="0.25">
      <c r="A10" s="9" t="s">
        <v>23</v>
      </c>
      <c r="B10" s="20">
        <f>B9*B17</f>
        <v>12.64</v>
      </c>
    </row>
    <row r="11" spans="1:4" x14ac:dyDescent="0.25">
      <c r="A11" s="15" t="s">
        <v>24</v>
      </c>
      <c r="B11" s="45">
        <f>B9-B10</f>
        <v>18.96</v>
      </c>
    </row>
    <row r="12" spans="1:4" x14ac:dyDescent="0.25">
      <c r="A12" s="9" t="s">
        <v>25</v>
      </c>
      <c r="B12" s="10">
        <v>7000</v>
      </c>
    </row>
    <row r="13" spans="1:4" x14ac:dyDescent="0.25">
      <c r="A13" s="15" t="s">
        <v>26</v>
      </c>
      <c r="B13" s="21">
        <f>1000*B11/B12</f>
        <v>2.7085714285714286</v>
      </c>
    </row>
    <row r="14" spans="1:4" x14ac:dyDescent="0.25">
      <c r="A14" s="22"/>
      <c r="B14" s="23"/>
    </row>
    <row r="15" spans="1:4" x14ac:dyDescent="0.25">
      <c r="A15" s="15" t="s">
        <v>27</v>
      </c>
      <c r="B15" s="16">
        <f>B6+B16</f>
        <v>50</v>
      </c>
      <c r="D15" s="66"/>
    </row>
    <row r="16" spans="1:4" x14ac:dyDescent="0.25">
      <c r="A16" s="24" t="s">
        <v>28</v>
      </c>
      <c r="B16" s="25">
        <f>15/3+15/3+2/5</f>
        <v>10.4</v>
      </c>
    </row>
    <row r="17" spans="1:5" x14ac:dyDescent="0.25">
      <c r="A17" s="24" t="s">
        <v>29</v>
      </c>
      <c r="B17" s="26">
        <v>0.4</v>
      </c>
      <c r="D17" s="66"/>
    </row>
    <row r="18" spans="1:5" x14ac:dyDescent="0.25">
      <c r="D18" s="66"/>
    </row>
    <row r="19" spans="1:5" ht="15.75" thickBot="1" x14ac:dyDescent="0.3">
      <c r="D19" s="66"/>
    </row>
    <row r="20" spans="1:5" x14ac:dyDescent="0.25">
      <c r="A20" s="5" t="s">
        <v>66</v>
      </c>
      <c r="B20" s="44">
        <v>41640</v>
      </c>
      <c r="C20" s="60">
        <v>42004</v>
      </c>
      <c r="D20" s="73" t="s">
        <v>64</v>
      </c>
      <c r="E20" s="61">
        <v>42369</v>
      </c>
    </row>
    <row r="21" spans="1:5" x14ac:dyDescent="0.25">
      <c r="A21" s="7" t="s">
        <v>0</v>
      </c>
      <c r="B21" s="49"/>
      <c r="C21" s="54"/>
      <c r="E21" s="54"/>
    </row>
    <row r="22" spans="1:5" x14ac:dyDescent="0.25">
      <c r="A22" s="11" t="s">
        <v>1</v>
      </c>
      <c r="B22" s="50">
        <v>98</v>
      </c>
      <c r="C22" s="55">
        <f>B22+B41</f>
        <v>227.36</v>
      </c>
      <c r="D22" s="74"/>
      <c r="E22" s="55"/>
    </row>
    <row r="23" spans="1:5" x14ac:dyDescent="0.25">
      <c r="A23" s="13" t="s">
        <v>2</v>
      </c>
      <c r="B23" s="51">
        <v>0</v>
      </c>
      <c r="C23" s="56">
        <f>B23</f>
        <v>0</v>
      </c>
      <c r="D23" s="74"/>
      <c r="E23" s="56"/>
    </row>
    <row r="24" spans="1:5" x14ac:dyDescent="0.25">
      <c r="A24" s="11" t="s">
        <v>3</v>
      </c>
      <c r="B24" s="50">
        <v>20</v>
      </c>
      <c r="C24" s="55">
        <f>B24-C42</f>
        <v>0</v>
      </c>
      <c r="D24" s="74"/>
      <c r="E24" s="55"/>
    </row>
    <row r="25" spans="1:5" x14ac:dyDescent="0.25">
      <c r="A25" s="13" t="s">
        <v>4</v>
      </c>
      <c r="B25" s="51">
        <v>32</v>
      </c>
      <c r="C25" s="56">
        <f>B25-C43</f>
        <v>21.6</v>
      </c>
      <c r="D25" s="74"/>
      <c r="E25" s="56"/>
    </row>
    <row r="26" spans="1:5" x14ac:dyDescent="0.25">
      <c r="A26" s="13" t="s">
        <v>62</v>
      </c>
      <c r="B26" s="51">
        <v>0</v>
      </c>
      <c r="C26" s="56">
        <v>0</v>
      </c>
      <c r="D26" s="74"/>
      <c r="E26" s="56"/>
    </row>
    <row r="27" spans="1:5" x14ac:dyDescent="0.25">
      <c r="A27" s="17" t="s">
        <v>5</v>
      </c>
      <c r="B27" s="52">
        <f>SUM(B22:B25)</f>
        <v>150</v>
      </c>
      <c r="C27" s="57">
        <f>SUM(C22:C25)</f>
        <v>248.96</v>
      </c>
      <c r="D27" s="74"/>
      <c r="E27" s="57"/>
    </row>
    <row r="28" spans="1:5" x14ac:dyDescent="0.25">
      <c r="A28" s="7" t="s">
        <v>6</v>
      </c>
      <c r="B28" s="53"/>
      <c r="C28" s="58"/>
      <c r="D28" s="74"/>
      <c r="E28" s="58"/>
    </row>
    <row r="29" spans="1:5" x14ac:dyDescent="0.25">
      <c r="A29" s="11" t="s">
        <v>7</v>
      </c>
      <c r="B29" s="50">
        <v>0</v>
      </c>
      <c r="C29" s="55">
        <f>B29</f>
        <v>0</v>
      </c>
      <c r="D29" s="74"/>
      <c r="E29" s="55"/>
    </row>
    <row r="30" spans="1:5" x14ac:dyDescent="0.25">
      <c r="A30" s="11" t="s">
        <v>45</v>
      </c>
      <c r="B30" s="50">
        <v>0</v>
      </c>
      <c r="C30" s="55">
        <v>0</v>
      </c>
      <c r="D30" s="74"/>
      <c r="E30" s="55"/>
    </row>
    <row r="31" spans="1:5" x14ac:dyDescent="0.25">
      <c r="A31" s="13" t="s">
        <v>8</v>
      </c>
      <c r="B31" s="51">
        <v>50</v>
      </c>
      <c r="C31" s="56">
        <f>B31</f>
        <v>50</v>
      </c>
      <c r="D31" s="74"/>
      <c r="E31" s="56"/>
    </row>
    <row r="32" spans="1:5" x14ac:dyDescent="0.25">
      <c r="A32" s="17" t="s">
        <v>9</v>
      </c>
      <c r="B32" s="52">
        <f>SUM(B29:B31)</f>
        <v>50</v>
      </c>
      <c r="C32" s="57">
        <f>SUM(C29:C31)</f>
        <v>50</v>
      </c>
      <c r="D32" s="74"/>
      <c r="E32" s="57"/>
    </row>
    <row r="33" spans="1:6" x14ac:dyDescent="0.25">
      <c r="A33" s="7" t="s">
        <v>10</v>
      </c>
      <c r="B33" s="53"/>
      <c r="C33" s="58"/>
      <c r="D33" s="74"/>
      <c r="E33" s="58"/>
    </row>
    <row r="34" spans="1:6" x14ac:dyDescent="0.25">
      <c r="A34" s="11" t="s">
        <v>11</v>
      </c>
      <c r="B34" s="50">
        <v>100</v>
      </c>
      <c r="C34" s="55">
        <f>B34+C44</f>
        <v>180</v>
      </c>
      <c r="D34" s="74"/>
      <c r="E34" s="55"/>
    </row>
    <row r="35" spans="1:6" x14ac:dyDescent="0.25">
      <c r="A35" s="11" t="s">
        <v>63</v>
      </c>
      <c r="B35" s="50">
        <v>0</v>
      </c>
      <c r="C35" s="55">
        <v>0</v>
      </c>
      <c r="D35" s="74"/>
      <c r="E35" s="55"/>
    </row>
    <row r="36" spans="1:6" x14ac:dyDescent="0.25">
      <c r="A36" s="13" t="s">
        <v>12</v>
      </c>
      <c r="B36" s="51">
        <v>0</v>
      </c>
      <c r="C36" s="56">
        <f>B36+C45</f>
        <v>18.96</v>
      </c>
      <c r="D36" s="74"/>
      <c r="E36" s="56"/>
    </row>
    <row r="37" spans="1:6" x14ac:dyDescent="0.25">
      <c r="A37" s="17" t="s">
        <v>13</v>
      </c>
      <c r="B37" s="52">
        <f>SUM(B34:B36)</f>
        <v>100</v>
      </c>
      <c r="C37" s="57">
        <f>SUM(C34:C36)</f>
        <v>198.96</v>
      </c>
      <c r="E37" s="57"/>
      <c r="F37" s="66"/>
    </row>
    <row r="38" spans="1:6" ht="15.75" thickBot="1" x14ac:dyDescent="0.3">
      <c r="A38" s="2" t="s">
        <v>38</v>
      </c>
      <c r="B38" s="3">
        <f>B27-B32-B37</f>
        <v>0</v>
      </c>
      <c r="C38" s="59">
        <f>C27-C32-C37</f>
        <v>0</v>
      </c>
      <c r="E38" s="59"/>
    </row>
    <row r="40" spans="1:6" hidden="1" outlineLevel="1" x14ac:dyDescent="0.25">
      <c r="A40" s="33"/>
      <c r="B40" s="32" t="s">
        <v>30</v>
      </c>
      <c r="C40" s="34" t="s">
        <v>31</v>
      </c>
    </row>
    <row r="41" spans="1:6" hidden="1" outlineLevel="1" x14ac:dyDescent="0.25">
      <c r="A41" s="9" t="s">
        <v>32</v>
      </c>
      <c r="B41" s="28">
        <v>129.36000000000001</v>
      </c>
      <c r="C41" s="29"/>
    </row>
    <row r="42" spans="1:6" hidden="1" outlineLevel="1" x14ac:dyDescent="0.25">
      <c r="A42" s="9" t="s">
        <v>33</v>
      </c>
      <c r="B42" s="30"/>
      <c r="C42" s="28">
        <v>20</v>
      </c>
    </row>
    <row r="43" spans="1:6" hidden="1" outlineLevel="1" x14ac:dyDescent="0.25">
      <c r="A43" s="9" t="s">
        <v>34</v>
      </c>
      <c r="B43" s="30"/>
      <c r="C43" s="28">
        <v>10.4</v>
      </c>
    </row>
    <row r="44" spans="1:6" hidden="1" outlineLevel="1" x14ac:dyDescent="0.25">
      <c r="A44" s="9" t="s">
        <v>35</v>
      </c>
      <c r="B44" s="30"/>
      <c r="C44" s="28">
        <v>80</v>
      </c>
    </row>
    <row r="45" spans="1:6" hidden="1" outlineLevel="1" x14ac:dyDescent="0.25">
      <c r="A45" s="9" t="s">
        <v>36</v>
      </c>
      <c r="B45" s="30"/>
      <c r="C45" s="28">
        <v>18.96</v>
      </c>
    </row>
    <row r="46" spans="1:6" hidden="1" outlineLevel="1" x14ac:dyDescent="0.25">
      <c r="A46" s="15" t="s">
        <v>37</v>
      </c>
      <c r="B46" s="27">
        <f>SUM(B41:B45)</f>
        <v>129.36000000000001</v>
      </c>
      <c r="C46" s="27">
        <f t="shared" ref="C46" si="0">SUM(C41:C45)</f>
        <v>129.36000000000001</v>
      </c>
    </row>
    <row r="47" spans="1:6" collapsed="1" x14ac:dyDescent="0.25">
      <c r="A47" s="4" t="s">
        <v>59</v>
      </c>
    </row>
    <row r="48" spans="1:6" ht="45" x14ac:dyDescent="0.25">
      <c r="A48" s="6" t="s">
        <v>14</v>
      </c>
      <c r="B48" s="38" t="s">
        <v>58</v>
      </c>
    </row>
    <row r="49" spans="1:4" x14ac:dyDescent="0.25">
      <c r="A49" s="9" t="s">
        <v>16</v>
      </c>
      <c r="B49" s="37"/>
      <c r="D49" s="67"/>
    </row>
    <row r="50" spans="1:4" x14ac:dyDescent="0.25">
      <c r="A50" s="9" t="s">
        <v>17</v>
      </c>
      <c r="B50" s="36"/>
      <c r="D50" s="67"/>
    </row>
    <row r="51" spans="1:4" x14ac:dyDescent="0.25">
      <c r="A51" s="9" t="s">
        <v>18</v>
      </c>
      <c r="B51" s="35"/>
      <c r="D51" s="68"/>
    </row>
    <row r="52" spans="1:4" x14ac:dyDescent="0.25">
      <c r="A52" s="15" t="s">
        <v>19</v>
      </c>
      <c r="B52" s="40"/>
      <c r="D52" s="66"/>
    </row>
    <row r="53" spans="1:4" x14ac:dyDescent="0.25">
      <c r="A53" s="9" t="s">
        <v>20</v>
      </c>
      <c r="B53" s="37"/>
      <c r="D53" s="68"/>
    </row>
    <row r="54" spans="1:4" x14ac:dyDescent="0.25">
      <c r="A54" s="9" t="s">
        <v>21</v>
      </c>
      <c r="B54" s="35"/>
      <c r="D54" s="66"/>
    </row>
    <row r="55" spans="1:4" x14ac:dyDescent="0.25">
      <c r="A55" s="15" t="s">
        <v>22</v>
      </c>
      <c r="B55" s="41"/>
      <c r="D55" s="66"/>
    </row>
    <row r="56" spans="1:4" x14ac:dyDescent="0.25">
      <c r="A56" s="9" t="s">
        <v>23</v>
      </c>
      <c r="B56" s="46"/>
      <c r="D56" s="67"/>
    </row>
    <row r="57" spans="1:4" x14ac:dyDescent="0.25">
      <c r="A57" s="15" t="s">
        <v>24</v>
      </c>
      <c r="B57" s="40"/>
      <c r="D57" s="66"/>
    </row>
    <row r="58" spans="1:4" x14ac:dyDescent="0.25">
      <c r="A58" s="9" t="s">
        <v>25</v>
      </c>
      <c r="B58" s="43"/>
      <c r="D58" s="68"/>
    </row>
    <row r="59" spans="1:4" x14ac:dyDescent="0.25">
      <c r="A59" s="15" t="s">
        <v>26</v>
      </c>
      <c r="B59" s="42"/>
      <c r="D59" s="67"/>
    </row>
    <row r="60" spans="1:4" x14ac:dyDescent="0.25">
      <c r="A60" s="22"/>
      <c r="B60" s="23"/>
      <c r="D60" s="66"/>
    </row>
    <row r="61" spans="1:4" x14ac:dyDescent="0.25">
      <c r="A61" s="15" t="s">
        <v>61</v>
      </c>
      <c r="B61" s="39"/>
      <c r="D61" s="66"/>
    </row>
    <row r="62" spans="1:4" x14ac:dyDescent="0.25">
      <c r="A62" s="24" t="s">
        <v>28</v>
      </c>
      <c r="B62" s="47"/>
      <c r="D62" s="66"/>
    </row>
    <row r="63" spans="1:4" x14ac:dyDescent="0.25">
      <c r="A63" s="24" t="s">
        <v>29</v>
      </c>
      <c r="B63" s="48"/>
      <c r="D63" s="66"/>
    </row>
    <row r="64" spans="1:4" x14ac:dyDescent="0.25">
      <c r="D64" s="68"/>
    </row>
    <row r="65" spans="1:4" x14ac:dyDescent="0.25">
      <c r="A65" s="4" t="s">
        <v>60</v>
      </c>
      <c r="D65" s="68"/>
    </row>
    <row r="66" spans="1:4" ht="45" x14ac:dyDescent="0.25">
      <c r="A66" s="62" t="s">
        <v>14</v>
      </c>
      <c r="B66" s="38" t="s">
        <v>58</v>
      </c>
      <c r="D66" s="67"/>
    </row>
    <row r="67" spans="1:4" x14ac:dyDescent="0.25">
      <c r="A67" s="9" t="s">
        <v>24</v>
      </c>
      <c r="B67" s="75"/>
    </row>
    <row r="68" spans="1:4" x14ac:dyDescent="0.25">
      <c r="A68" s="9" t="s">
        <v>39</v>
      </c>
      <c r="B68" s="76"/>
    </row>
    <row r="69" spans="1:4" x14ac:dyDescent="0.25">
      <c r="A69" s="9" t="s">
        <v>40</v>
      </c>
    </row>
    <row r="70" spans="1:4" x14ac:dyDescent="0.25">
      <c r="A70" s="63" t="s">
        <v>41</v>
      </c>
      <c r="B70" s="76"/>
    </row>
    <row r="71" spans="1:4" x14ac:dyDescent="0.25">
      <c r="A71" s="63" t="s">
        <v>42</v>
      </c>
      <c r="B71" s="77"/>
    </row>
    <row r="72" spans="1:4" x14ac:dyDescent="0.25">
      <c r="A72" s="63" t="s">
        <v>43</v>
      </c>
      <c r="B72" s="77"/>
    </row>
    <row r="73" spans="1:4" x14ac:dyDescent="0.25">
      <c r="A73" s="63" t="s">
        <v>44</v>
      </c>
      <c r="B73" s="78"/>
    </row>
    <row r="74" spans="1:4" x14ac:dyDescent="0.25">
      <c r="A74" s="63" t="s">
        <v>45</v>
      </c>
      <c r="B74" s="77"/>
    </row>
    <row r="75" spans="1:4" x14ac:dyDescent="0.25">
      <c r="A75" s="63" t="s">
        <v>48</v>
      </c>
      <c r="B75" s="75"/>
    </row>
    <row r="76" spans="1:4" x14ac:dyDescent="0.25">
      <c r="A76" s="15" t="s">
        <v>55</v>
      </c>
      <c r="B76" s="79"/>
    </row>
    <row r="77" spans="1:4" x14ac:dyDescent="0.25">
      <c r="A77" s="9"/>
    </row>
    <row r="78" spans="1:4" x14ac:dyDescent="0.25">
      <c r="A78" s="9" t="s">
        <v>46</v>
      </c>
      <c r="B78" s="78"/>
    </row>
    <row r="79" spans="1:4" x14ac:dyDescent="0.25">
      <c r="A79" s="9" t="s">
        <v>47</v>
      </c>
      <c r="B79" s="78"/>
    </row>
    <row r="80" spans="1:4" x14ac:dyDescent="0.25">
      <c r="A80" s="9" t="s">
        <v>65</v>
      </c>
      <c r="B80" s="78"/>
    </row>
    <row r="81" spans="1:2" x14ac:dyDescent="0.25">
      <c r="A81" s="15" t="s">
        <v>54</v>
      </c>
      <c r="B81" s="80"/>
    </row>
    <row r="82" spans="1:2" x14ac:dyDescent="0.25">
      <c r="A82" s="9"/>
    </row>
    <row r="83" spans="1:2" x14ac:dyDescent="0.25">
      <c r="A83" s="9" t="s">
        <v>53</v>
      </c>
      <c r="B83" s="78"/>
    </row>
    <row r="84" spans="1:2" x14ac:dyDescent="0.25">
      <c r="A84" s="9" t="s">
        <v>52</v>
      </c>
      <c r="B84" s="78"/>
    </row>
    <row r="85" spans="1:2" x14ac:dyDescent="0.25">
      <c r="A85" s="9" t="s">
        <v>50</v>
      </c>
      <c r="B85" s="78"/>
    </row>
    <row r="86" spans="1:2" x14ac:dyDescent="0.25">
      <c r="A86" s="9" t="s">
        <v>49</v>
      </c>
      <c r="B86" s="78"/>
    </row>
    <row r="87" spans="1:2" x14ac:dyDescent="0.25">
      <c r="A87" s="9" t="s">
        <v>51</v>
      </c>
      <c r="B87" s="78"/>
    </row>
    <row r="88" spans="1:2" x14ac:dyDescent="0.25">
      <c r="A88" s="15" t="s">
        <v>56</v>
      </c>
      <c r="B88" s="80"/>
    </row>
    <row r="90" spans="1:2" x14ac:dyDescent="0.25">
      <c r="A90" s="4" t="s">
        <v>57</v>
      </c>
      <c r="B90" s="8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zoomScaleNormal="100" workbookViewId="0"/>
  </sheetViews>
  <sheetFormatPr defaultRowHeight="15" outlineLevelRow="1" x14ac:dyDescent="0.25"/>
  <cols>
    <col min="1" max="1" width="46.7109375" style="2" customWidth="1"/>
    <col min="2" max="2" width="10.28515625" style="2" customWidth="1"/>
    <col min="3" max="3" width="10" style="2" customWidth="1"/>
    <col min="4" max="4" width="11.42578125" style="2" customWidth="1"/>
    <col min="5" max="5" width="9.42578125" style="2" bestFit="1" customWidth="1"/>
    <col min="6" max="6" width="15" style="2" customWidth="1"/>
    <col min="7" max="16384" width="9.140625" style="2"/>
  </cols>
  <sheetData>
    <row r="1" spans="1:4" x14ac:dyDescent="0.25">
      <c r="A1" s="4"/>
    </row>
    <row r="2" spans="1:4" ht="45" x14ac:dyDescent="0.25">
      <c r="A2" s="6" t="s">
        <v>14</v>
      </c>
      <c r="B2" s="31" t="s">
        <v>15</v>
      </c>
    </row>
    <row r="3" spans="1:4" x14ac:dyDescent="0.25">
      <c r="A3" s="9" t="s">
        <v>16</v>
      </c>
      <c r="B3" s="10">
        <v>100</v>
      </c>
    </row>
    <row r="4" spans="1:4" x14ac:dyDescent="0.25">
      <c r="A4" s="9" t="s">
        <v>17</v>
      </c>
      <c r="B4" s="10">
        <f>20+15/3+15</f>
        <v>40</v>
      </c>
    </row>
    <row r="5" spans="1:4" x14ac:dyDescent="0.25">
      <c r="A5" s="9" t="s">
        <v>18</v>
      </c>
      <c r="B5" s="10">
        <f>15/3+2/5+15</f>
        <v>20.399999999999999</v>
      </c>
    </row>
    <row r="6" spans="1:4" x14ac:dyDescent="0.25">
      <c r="A6" s="15" t="s">
        <v>19</v>
      </c>
      <c r="B6" s="16">
        <f>B3-B4-B5</f>
        <v>39.6</v>
      </c>
    </row>
    <row r="7" spans="1:4" x14ac:dyDescent="0.25">
      <c r="A7" s="9" t="s">
        <v>20</v>
      </c>
      <c r="B7" s="10">
        <v>3</v>
      </c>
    </row>
    <row r="8" spans="1:4" x14ac:dyDescent="0.25">
      <c r="A8" s="9" t="s">
        <v>21</v>
      </c>
      <c r="B8" s="10">
        <f>-5</f>
        <v>-5</v>
      </c>
    </row>
    <row r="9" spans="1:4" x14ac:dyDescent="0.25">
      <c r="A9" s="15" t="s">
        <v>22</v>
      </c>
      <c r="B9" s="16">
        <f>B6-B7+B8</f>
        <v>31.6</v>
      </c>
    </row>
    <row r="10" spans="1:4" x14ac:dyDescent="0.25">
      <c r="A10" s="9" t="s">
        <v>23</v>
      </c>
      <c r="B10" s="20">
        <f>B9*B17</f>
        <v>12.64</v>
      </c>
    </row>
    <row r="11" spans="1:4" x14ac:dyDescent="0.25">
      <c r="A11" s="15" t="s">
        <v>24</v>
      </c>
      <c r="B11" s="45">
        <f>B9-B10</f>
        <v>18.96</v>
      </c>
    </row>
    <row r="12" spans="1:4" x14ac:dyDescent="0.25">
      <c r="A12" s="9" t="s">
        <v>25</v>
      </c>
      <c r="B12" s="10">
        <v>7000</v>
      </c>
    </row>
    <row r="13" spans="1:4" x14ac:dyDescent="0.25">
      <c r="A13" s="15" t="s">
        <v>26</v>
      </c>
      <c r="B13" s="21">
        <f>1000*B11/B12</f>
        <v>2.7085714285714286</v>
      </c>
    </row>
    <row r="14" spans="1:4" x14ac:dyDescent="0.25">
      <c r="A14" s="22"/>
      <c r="B14" s="23"/>
    </row>
    <row r="15" spans="1:4" x14ac:dyDescent="0.25">
      <c r="A15" s="15" t="s">
        <v>27</v>
      </c>
      <c r="B15" s="16">
        <f>B6+B16</f>
        <v>50</v>
      </c>
      <c r="D15" s="66"/>
    </row>
    <row r="16" spans="1:4" x14ac:dyDescent="0.25">
      <c r="A16" s="24" t="s">
        <v>28</v>
      </c>
      <c r="B16" s="25">
        <f>15/3+15/3+2/5</f>
        <v>10.4</v>
      </c>
    </row>
    <row r="17" spans="1:5" x14ac:dyDescent="0.25">
      <c r="A17" s="24" t="s">
        <v>29</v>
      </c>
      <c r="B17" s="26">
        <v>0.4</v>
      </c>
      <c r="D17" s="66"/>
    </row>
    <row r="18" spans="1:5" x14ac:dyDescent="0.25">
      <c r="D18" s="66"/>
    </row>
    <row r="19" spans="1:5" ht="15.75" thickBot="1" x14ac:dyDescent="0.3">
      <c r="D19" s="66"/>
    </row>
    <row r="20" spans="1:5" x14ac:dyDescent="0.25">
      <c r="A20" s="5" t="s">
        <v>66</v>
      </c>
      <c r="B20" s="44">
        <v>41640</v>
      </c>
      <c r="C20" s="60">
        <v>42004</v>
      </c>
      <c r="D20" s="73" t="s">
        <v>64</v>
      </c>
      <c r="E20" s="61">
        <v>42369</v>
      </c>
    </row>
    <row r="21" spans="1:5" x14ac:dyDescent="0.25">
      <c r="A21" s="7" t="s">
        <v>0</v>
      </c>
      <c r="B21" s="49"/>
      <c r="C21" s="54"/>
      <c r="E21" s="54"/>
    </row>
    <row r="22" spans="1:5" x14ac:dyDescent="0.25">
      <c r="A22" s="11" t="s">
        <v>1</v>
      </c>
      <c r="B22" s="50">
        <v>98</v>
      </c>
      <c r="C22" s="55">
        <f>B22+B41</f>
        <v>227.36</v>
      </c>
      <c r="D22" s="74">
        <f>B90</f>
        <v>-12.64</v>
      </c>
      <c r="E22" s="55">
        <f>C22+D22</f>
        <v>214.72000000000003</v>
      </c>
    </row>
    <row r="23" spans="1:5" x14ac:dyDescent="0.25">
      <c r="A23" s="13" t="s">
        <v>2</v>
      </c>
      <c r="B23" s="51">
        <v>0</v>
      </c>
      <c r="C23" s="56">
        <f>B23</f>
        <v>0</v>
      </c>
      <c r="D23" s="74">
        <v>20</v>
      </c>
      <c r="E23" s="56">
        <f>C23+D23</f>
        <v>20</v>
      </c>
    </row>
    <row r="24" spans="1:5" x14ac:dyDescent="0.25">
      <c r="A24" s="11" t="s">
        <v>3</v>
      </c>
      <c r="B24" s="50">
        <v>20</v>
      </c>
      <c r="C24" s="55">
        <f>B24-C42</f>
        <v>0</v>
      </c>
      <c r="D24" s="74">
        <f>60+10-(240*0.2)</f>
        <v>22</v>
      </c>
      <c r="E24" s="55">
        <f>C24+D24</f>
        <v>22</v>
      </c>
    </row>
    <row r="25" spans="1:5" x14ac:dyDescent="0.25">
      <c r="A25" s="13" t="s">
        <v>4</v>
      </c>
      <c r="B25" s="51">
        <v>32</v>
      </c>
      <c r="C25" s="56">
        <f>B25-C43</f>
        <v>21.6</v>
      </c>
      <c r="D25" s="74">
        <f>-10+15-10.4</f>
        <v>-5.4</v>
      </c>
      <c r="E25" s="56">
        <f>C25+D25</f>
        <v>16.200000000000003</v>
      </c>
    </row>
    <row r="26" spans="1:5" x14ac:dyDescent="0.25">
      <c r="A26" s="13" t="s">
        <v>62</v>
      </c>
      <c r="B26" s="51">
        <v>0</v>
      </c>
      <c r="C26" s="56">
        <v>0</v>
      </c>
      <c r="D26" s="74">
        <f>10-2</f>
        <v>8</v>
      </c>
      <c r="E26" s="56">
        <f>C26+D26</f>
        <v>8</v>
      </c>
    </row>
    <row r="27" spans="1:5" x14ac:dyDescent="0.25">
      <c r="A27" s="17" t="s">
        <v>5</v>
      </c>
      <c r="B27" s="52">
        <f>SUM(B22:B25)</f>
        <v>150</v>
      </c>
      <c r="C27" s="57">
        <f>SUM(C22:C25)</f>
        <v>248.96</v>
      </c>
      <c r="D27" s="74"/>
      <c r="E27" s="57">
        <f>SUM(E22:E26)</f>
        <v>280.92</v>
      </c>
    </row>
    <row r="28" spans="1:5" x14ac:dyDescent="0.25">
      <c r="A28" s="7" t="s">
        <v>6</v>
      </c>
      <c r="B28" s="53"/>
      <c r="C28" s="58"/>
      <c r="D28" s="74"/>
      <c r="E28" s="58"/>
    </row>
    <row r="29" spans="1:5" x14ac:dyDescent="0.25">
      <c r="A29" s="11" t="s">
        <v>7</v>
      </c>
      <c r="B29" s="50">
        <v>0</v>
      </c>
      <c r="C29" s="55">
        <f>B29</f>
        <v>0</v>
      </c>
      <c r="D29" s="74">
        <v>10</v>
      </c>
      <c r="E29" s="55">
        <f>C29+D29</f>
        <v>10</v>
      </c>
    </row>
    <row r="30" spans="1:5" x14ac:dyDescent="0.25">
      <c r="A30" s="11" t="s">
        <v>45</v>
      </c>
      <c r="B30" s="50">
        <v>0</v>
      </c>
      <c r="C30" s="55">
        <v>0</v>
      </c>
      <c r="D30" s="74">
        <v>30</v>
      </c>
      <c r="E30" s="55">
        <f>C30+D30</f>
        <v>30</v>
      </c>
    </row>
    <row r="31" spans="1:5" x14ac:dyDescent="0.25">
      <c r="A31" s="13" t="s">
        <v>8</v>
      </c>
      <c r="B31" s="51">
        <v>50</v>
      </c>
      <c r="C31" s="56">
        <f>B31</f>
        <v>50</v>
      </c>
      <c r="D31" s="74">
        <v>0</v>
      </c>
      <c r="E31" s="56">
        <f>C31+D31</f>
        <v>50</v>
      </c>
    </row>
    <row r="32" spans="1:5" x14ac:dyDescent="0.25">
      <c r="A32" s="17" t="s">
        <v>9</v>
      </c>
      <c r="B32" s="52">
        <f>SUM(B29:B31)</f>
        <v>50</v>
      </c>
      <c r="C32" s="57">
        <f>SUM(C29:C31)</f>
        <v>50</v>
      </c>
      <c r="D32" s="74"/>
      <c r="E32" s="57">
        <f>SUM(E29:E31)</f>
        <v>90</v>
      </c>
    </row>
    <row r="33" spans="1:6" x14ac:dyDescent="0.25">
      <c r="A33" s="7" t="s">
        <v>10</v>
      </c>
      <c r="B33" s="53"/>
      <c r="C33" s="58"/>
      <c r="D33" s="74"/>
      <c r="E33" s="58"/>
    </row>
    <row r="34" spans="1:6" x14ac:dyDescent="0.25">
      <c r="A34" s="11" t="s">
        <v>11</v>
      </c>
      <c r="B34" s="50">
        <v>100</v>
      </c>
      <c r="C34" s="55">
        <f>B34+C44</f>
        <v>180</v>
      </c>
      <c r="D34" s="74">
        <v>0</v>
      </c>
      <c r="E34" s="55">
        <f>SUM(C34:D34)</f>
        <v>180</v>
      </c>
    </row>
    <row r="35" spans="1:6" x14ac:dyDescent="0.25">
      <c r="A35" s="11" t="s">
        <v>63</v>
      </c>
      <c r="B35" s="50">
        <v>0</v>
      </c>
      <c r="C35" s="55">
        <v>0</v>
      </c>
      <c r="D35" s="74">
        <v>-50</v>
      </c>
      <c r="E35" s="55">
        <f>C35+D35</f>
        <v>-50</v>
      </c>
    </row>
    <row r="36" spans="1:6" x14ac:dyDescent="0.25">
      <c r="A36" s="13" t="s">
        <v>12</v>
      </c>
      <c r="B36" s="51">
        <v>0</v>
      </c>
      <c r="C36" s="56">
        <f>B36+C45</f>
        <v>18.96</v>
      </c>
      <c r="D36" s="74">
        <f>B57-5*8</f>
        <v>41.959999999999994</v>
      </c>
      <c r="E36" s="56">
        <f>C36+D36</f>
        <v>60.919999999999995</v>
      </c>
    </row>
    <row r="37" spans="1:6" x14ac:dyDescent="0.25">
      <c r="A37" s="17" t="s">
        <v>13</v>
      </c>
      <c r="B37" s="52">
        <f>SUM(B34:B36)</f>
        <v>100</v>
      </c>
      <c r="C37" s="57">
        <f>SUM(C34:C36)</f>
        <v>198.96</v>
      </c>
      <c r="E37" s="57">
        <f>SUM(E34:E36)</f>
        <v>190.92</v>
      </c>
      <c r="F37" s="66"/>
    </row>
    <row r="38" spans="1:6" ht="15.75" thickBot="1" x14ac:dyDescent="0.3">
      <c r="A38" s="2" t="s">
        <v>38</v>
      </c>
      <c r="B38" s="3">
        <f>B27-B32-B37</f>
        <v>0</v>
      </c>
      <c r="C38" s="59">
        <f>C27-C32-C37</f>
        <v>0</v>
      </c>
      <c r="E38" s="59">
        <f>E27-E32-E37</f>
        <v>0</v>
      </c>
    </row>
    <row r="40" spans="1:6" hidden="1" outlineLevel="1" x14ac:dyDescent="0.25">
      <c r="A40" s="33"/>
      <c r="B40" s="32" t="s">
        <v>30</v>
      </c>
      <c r="C40" s="34" t="s">
        <v>31</v>
      </c>
    </row>
    <row r="41" spans="1:6" hidden="1" outlineLevel="1" x14ac:dyDescent="0.25">
      <c r="A41" s="9" t="s">
        <v>32</v>
      </c>
      <c r="B41" s="28">
        <v>129.36000000000001</v>
      </c>
      <c r="C41" s="29"/>
    </row>
    <row r="42" spans="1:6" hidden="1" outlineLevel="1" x14ac:dyDescent="0.25">
      <c r="A42" s="9" t="s">
        <v>33</v>
      </c>
      <c r="B42" s="30"/>
      <c r="C42" s="28">
        <v>20</v>
      </c>
    </row>
    <row r="43" spans="1:6" hidden="1" outlineLevel="1" x14ac:dyDescent="0.25">
      <c r="A43" s="9" t="s">
        <v>34</v>
      </c>
      <c r="B43" s="30"/>
      <c r="C43" s="28">
        <v>10.4</v>
      </c>
    </row>
    <row r="44" spans="1:6" hidden="1" outlineLevel="1" x14ac:dyDescent="0.25">
      <c r="A44" s="9" t="s">
        <v>35</v>
      </c>
      <c r="B44" s="30"/>
      <c r="C44" s="28">
        <v>80</v>
      </c>
    </row>
    <row r="45" spans="1:6" hidden="1" outlineLevel="1" x14ac:dyDescent="0.25">
      <c r="A45" s="9" t="s">
        <v>36</v>
      </c>
      <c r="B45" s="30"/>
      <c r="C45" s="28">
        <v>18.96</v>
      </c>
    </row>
    <row r="46" spans="1:6" hidden="1" outlineLevel="1" x14ac:dyDescent="0.25">
      <c r="A46" s="15" t="s">
        <v>37</v>
      </c>
      <c r="B46" s="27">
        <f>SUM(B41:B45)</f>
        <v>129.36000000000001</v>
      </c>
      <c r="C46" s="27">
        <f t="shared" ref="C46" si="0">SUM(C41:C45)</f>
        <v>129.36000000000001</v>
      </c>
    </row>
    <row r="47" spans="1:6" collapsed="1" x14ac:dyDescent="0.25">
      <c r="A47" s="4" t="s">
        <v>59</v>
      </c>
    </row>
    <row r="48" spans="1:6" ht="45" x14ac:dyDescent="0.25">
      <c r="A48" s="6" t="s">
        <v>14</v>
      </c>
      <c r="B48" s="38" t="s">
        <v>58</v>
      </c>
    </row>
    <row r="49" spans="1:4" x14ac:dyDescent="0.25">
      <c r="A49" s="9" t="s">
        <v>16</v>
      </c>
      <c r="B49" s="37">
        <f>210+30</f>
        <v>240</v>
      </c>
      <c r="D49" s="67"/>
    </row>
    <row r="50" spans="1:4" x14ac:dyDescent="0.25">
      <c r="A50" s="9" t="s">
        <v>17</v>
      </c>
      <c r="B50" s="36">
        <f>5+0.2*240+15</f>
        <v>68</v>
      </c>
      <c r="D50" s="67"/>
    </row>
    <row r="51" spans="1:4" x14ac:dyDescent="0.25">
      <c r="A51" s="9" t="s">
        <v>18</v>
      </c>
      <c r="B51" s="35">
        <f>5+2/5+10/5+1+15</f>
        <v>23.4</v>
      </c>
      <c r="D51" s="68"/>
    </row>
    <row r="52" spans="1:4" x14ac:dyDescent="0.25">
      <c r="A52" s="15" t="s">
        <v>19</v>
      </c>
      <c r="B52" s="40">
        <f>B49-B50-B51</f>
        <v>148.6</v>
      </c>
      <c r="D52" s="66"/>
    </row>
    <row r="53" spans="1:4" x14ac:dyDescent="0.25">
      <c r="A53" s="9" t="s">
        <v>20</v>
      </c>
      <c r="B53" s="37">
        <f>5-3</f>
        <v>2</v>
      </c>
      <c r="D53" s="68"/>
    </row>
    <row r="54" spans="1:4" x14ac:dyDescent="0.25">
      <c r="A54" s="9" t="s">
        <v>21</v>
      </c>
      <c r="B54" s="35">
        <v>-10</v>
      </c>
      <c r="D54" s="66"/>
    </row>
    <row r="55" spans="1:4" x14ac:dyDescent="0.25">
      <c r="A55" s="15" t="s">
        <v>22</v>
      </c>
      <c r="B55" s="41">
        <f>B52-B53+B54</f>
        <v>136.6</v>
      </c>
      <c r="D55" s="66"/>
    </row>
    <row r="56" spans="1:4" x14ac:dyDescent="0.25">
      <c r="A56" s="9" t="s">
        <v>23</v>
      </c>
      <c r="B56" s="46">
        <f>B55*B63</f>
        <v>54.64</v>
      </c>
      <c r="D56" s="67"/>
    </row>
    <row r="57" spans="1:4" x14ac:dyDescent="0.25">
      <c r="A57" s="15" t="s">
        <v>24</v>
      </c>
      <c r="B57" s="40">
        <f>B55-B56</f>
        <v>81.96</v>
      </c>
      <c r="D57" s="66"/>
    </row>
    <row r="58" spans="1:4" x14ac:dyDescent="0.25">
      <c r="A58" s="9" t="s">
        <v>25</v>
      </c>
      <c r="B58" s="43">
        <f>9000*0.5+8000*0.5</f>
        <v>8500</v>
      </c>
      <c r="D58" s="68"/>
    </row>
    <row r="59" spans="1:4" x14ac:dyDescent="0.25">
      <c r="A59" s="15" t="s">
        <v>26</v>
      </c>
      <c r="B59" s="42">
        <f>1000*B57/B58</f>
        <v>9.6423529411764708</v>
      </c>
      <c r="D59" s="67"/>
    </row>
    <row r="60" spans="1:4" x14ac:dyDescent="0.25">
      <c r="A60" s="22"/>
      <c r="B60" s="23"/>
      <c r="D60" s="66"/>
    </row>
    <row r="61" spans="1:4" x14ac:dyDescent="0.25">
      <c r="A61" s="15" t="s">
        <v>61</v>
      </c>
      <c r="B61" s="39">
        <f>B52+B62</f>
        <v>161</v>
      </c>
      <c r="D61" s="66"/>
    </row>
    <row r="62" spans="1:4" x14ac:dyDescent="0.25">
      <c r="A62" s="24" t="s">
        <v>28</v>
      </c>
      <c r="B62" s="47">
        <v>12.4</v>
      </c>
      <c r="D62" s="66"/>
    </row>
    <row r="63" spans="1:4" x14ac:dyDescent="0.25">
      <c r="A63" s="24" t="s">
        <v>29</v>
      </c>
      <c r="B63" s="48">
        <v>0.4</v>
      </c>
      <c r="D63" s="66"/>
    </row>
    <row r="64" spans="1:4" x14ac:dyDescent="0.25">
      <c r="D64" s="68"/>
    </row>
    <row r="65" spans="1:4" x14ac:dyDescent="0.25">
      <c r="A65" s="4" t="s">
        <v>60</v>
      </c>
      <c r="D65" s="68"/>
    </row>
    <row r="66" spans="1:4" ht="45" x14ac:dyDescent="0.25">
      <c r="A66" s="62" t="s">
        <v>14</v>
      </c>
      <c r="B66" s="31" t="s">
        <v>58</v>
      </c>
      <c r="D66" s="67"/>
    </row>
    <row r="67" spans="1:4" x14ac:dyDescent="0.25">
      <c r="A67" s="9" t="s">
        <v>24</v>
      </c>
      <c r="B67" s="69">
        <f>B57</f>
        <v>81.96</v>
      </c>
    </row>
    <row r="68" spans="1:4" x14ac:dyDescent="0.25">
      <c r="A68" s="9" t="s">
        <v>39</v>
      </c>
      <c r="B68" s="67">
        <f>B62</f>
        <v>12.4</v>
      </c>
    </row>
    <row r="69" spans="1:4" x14ac:dyDescent="0.25">
      <c r="A69" s="9" t="s">
        <v>40</v>
      </c>
    </row>
    <row r="70" spans="1:4" x14ac:dyDescent="0.25">
      <c r="A70" s="63" t="s">
        <v>41</v>
      </c>
      <c r="B70" s="67">
        <f>-(E23)</f>
        <v>-20</v>
      </c>
    </row>
    <row r="71" spans="1:4" x14ac:dyDescent="0.25">
      <c r="A71" s="63" t="s">
        <v>42</v>
      </c>
      <c r="B71" s="3">
        <f>-(E24-C24)</f>
        <v>-22</v>
      </c>
    </row>
    <row r="72" spans="1:4" x14ac:dyDescent="0.25">
      <c r="A72" s="63" t="s">
        <v>43</v>
      </c>
      <c r="B72" s="3">
        <f>E29-C29</f>
        <v>10</v>
      </c>
    </row>
    <row r="73" spans="1:4" x14ac:dyDescent="0.25">
      <c r="A73" s="63" t="s">
        <v>44</v>
      </c>
      <c r="B73" s="68">
        <v>0</v>
      </c>
    </row>
    <row r="74" spans="1:4" x14ac:dyDescent="0.25">
      <c r="A74" s="63" t="s">
        <v>45</v>
      </c>
      <c r="B74" s="3">
        <f>E30-C30</f>
        <v>30</v>
      </c>
    </row>
    <row r="75" spans="1:4" x14ac:dyDescent="0.25">
      <c r="A75" s="63" t="s">
        <v>48</v>
      </c>
      <c r="B75" s="69">
        <f>-B54</f>
        <v>10</v>
      </c>
    </row>
    <row r="76" spans="1:4" x14ac:dyDescent="0.25">
      <c r="A76" s="15" t="s">
        <v>55</v>
      </c>
      <c r="B76" s="70">
        <f>SUM(B67:B75)</f>
        <v>102.36</v>
      </c>
    </row>
    <row r="77" spans="1:4" x14ac:dyDescent="0.25">
      <c r="A77" s="9"/>
    </row>
    <row r="78" spans="1:4" x14ac:dyDescent="0.25">
      <c r="A78" s="9" t="s">
        <v>46</v>
      </c>
      <c r="B78" s="68">
        <v>-15</v>
      </c>
    </row>
    <row r="79" spans="1:4" x14ac:dyDescent="0.25">
      <c r="A79" s="9" t="s">
        <v>47</v>
      </c>
      <c r="B79" s="68">
        <v>0</v>
      </c>
    </row>
    <row r="80" spans="1:4" x14ac:dyDescent="0.25">
      <c r="A80" s="9" t="s">
        <v>65</v>
      </c>
      <c r="B80" s="68">
        <v>-10</v>
      </c>
    </row>
    <row r="81" spans="1:2" x14ac:dyDescent="0.25">
      <c r="A81" s="15" t="s">
        <v>54</v>
      </c>
      <c r="B81" s="71">
        <f>SUM(B78:B80)</f>
        <v>-25</v>
      </c>
    </row>
    <row r="82" spans="1:2" x14ac:dyDescent="0.25">
      <c r="A82" s="9"/>
    </row>
    <row r="83" spans="1:2" x14ac:dyDescent="0.25">
      <c r="A83" s="9" t="s">
        <v>53</v>
      </c>
      <c r="B83" s="68">
        <v>0</v>
      </c>
    </row>
    <row r="84" spans="1:2" x14ac:dyDescent="0.25">
      <c r="A84" s="9" t="s">
        <v>52</v>
      </c>
      <c r="B84" s="68">
        <v>0</v>
      </c>
    </row>
    <row r="85" spans="1:2" x14ac:dyDescent="0.25">
      <c r="A85" s="9" t="s">
        <v>50</v>
      </c>
      <c r="B85" s="68">
        <v>0</v>
      </c>
    </row>
    <row r="86" spans="1:2" x14ac:dyDescent="0.25">
      <c r="A86" s="9" t="s">
        <v>49</v>
      </c>
      <c r="B86" s="68">
        <v>-50</v>
      </c>
    </row>
    <row r="87" spans="1:2" x14ac:dyDescent="0.25">
      <c r="A87" s="9" t="s">
        <v>51</v>
      </c>
      <c r="B87" s="68">
        <v>-40</v>
      </c>
    </row>
    <row r="88" spans="1:2" x14ac:dyDescent="0.25">
      <c r="A88" s="15" t="s">
        <v>56</v>
      </c>
      <c r="B88" s="71">
        <f>SUM(B83:B87)</f>
        <v>-90</v>
      </c>
    </row>
    <row r="90" spans="1:2" x14ac:dyDescent="0.25">
      <c r="A90" s="4" t="s">
        <v>57</v>
      </c>
      <c r="B90" s="72">
        <f>B76+B81+B88</f>
        <v>-12.64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Exercise I - Empty</vt:lpstr>
      <vt:lpstr>Exercise I - Done</vt:lpstr>
      <vt:lpstr>Exercise II - Empty</vt:lpstr>
      <vt:lpstr>Exercise II - Done</vt:lpstr>
      <vt:lpstr>Lemonade Stand Revisited-Empty</vt:lpstr>
      <vt:lpstr>Lemonade Stand Revisited - Done</vt:lpstr>
      <vt:lpstr>Exercise III &amp; IV - Empty</vt:lpstr>
      <vt:lpstr>Exercise III &amp; IV - Done</vt:lpstr>
    </vt:vector>
  </TitlesOfParts>
  <Company>Wallstreetprep.com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Wall Street Prep</cp:lastModifiedBy>
  <dcterms:created xsi:type="dcterms:W3CDTF">2013-04-09T21:04:04Z</dcterms:created>
  <dcterms:modified xsi:type="dcterms:W3CDTF">2015-04-09T18:19:13Z</dcterms:modified>
</cp:coreProperties>
</file>