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eld\Dropbox (Wall Street Prep)\Course Materials- WSP\DCF-AAPL\NEW DCF AAPL\Course Download Kit\Misc Exercises\"/>
    </mc:Choice>
  </mc:AlternateContent>
  <xr:revisionPtr revIDLastSave="0" documentId="13_ncr:1_{939346FF-E551-4B41-8613-30BC3E8644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" l="1"/>
  <c r="J15" i="1"/>
  <c r="C11" i="1"/>
  <c r="J10" i="1"/>
  <c r="J9" i="1"/>
  <c r="F7" i="1"/>
  <c r="C17" i="1" s="1"/>
  <c r="C7" i="1"/>
  <c r="M5" i="1"/>
  <c r="J5" i="1"/>
  <c r="J4" i="1"/>
  <c r="J17" i="1" l="1"/>
  <c r="J6" i="1"/>
  <c r="J11" i="1"/>
  <c r="F9" i="1" l="1"/>
  <c r="F10" i="1"/>
  <c r="J7" i="1"/>
  <c r="M7" i="1"/>
  <c r="M8" i="1"/>
  <c r="M13" i="1" l="1"/>
  <c r="J16" i="1" s="1"/>
  <c r="J19" i="1" s="1"/>
  <c r="F13" i="1"/>
  <c r="C16" i="1" s="1"/>
  <c r="C18" i="1" s="1"/>
</calcChain>
</file>

<file path=xl/sharedStrings.xml><?xml version="1.0" encoding="utf-8"?>
<sst xmlns="http://schemas.openxmlformats.org/spreadsheetml/2006/main" count="42" uniqueCount="27">
  <si>
    <t>Net debt approach</t>
  </si>
  <si>
    <t>Gross debt approach</t>
  </si>
  <si>
    <t>Risk free rate</t>
  </si>
  <si>
    <t>Equity</t>
  </si>
  <si>
    <t>MRP</t>
  </si>
  <si>
    <t>Debt</t>
  </si>
  <si>
    <t>Gross debt</t>
  </si>
  <si>
    <t>Observed Beta</t>
  </si>
  <si>
    <t>Cash</t>
  </si>
  <si>
    <t>Cost of equity</t>
  </si>
  <si>
    <t>Net debt</t>
  </si>
  <si>
    <t>Equity weight</t>
  </si>
  <si>
    <t>Debt weight</t>
  </si>
  <si>
    <t>Cost of debt</t>
  </si>
  <si>
    <t>Tax rate</t>
  </si>
  <si>
    <t>Cost of capital</t>
  </si>
  <si>
    <t>Annual unlevered FCFs</t>
  </si>
  <si>
    <t>Cash flows</t>
  </si>
  <si>
    <t>Enterprise value</t>
  </si>
  <si>
    <t>Equity value</t>
  </si>
  <si>
    <t>Beta cash not accounted for</t>
  </si>
  <si>
    <t>Equity  / (Net Debt + Equity)</t>
  </si>
  <si>
    <t xml:space="preserve">Debt weight </t>
  </si>
  <si>
    <t>Net Debt  / (Net Debt + Equity)</t>
  </si>
  <si>
    <t>Assume no growth</t>
  </si>
  <si>
    <t>&lt;----------------------------------------------------------</t>
  </si>
  <si>
    <t>Observed Beta / (1 - Cash Balance / (Equity + Gross Debt))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</si>
</sst>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#,##0.0_);\(#,##0.0\);@_)"/>
    <numFmt numFmtId="166" formatCode="#,##0.00_);\(#,##0.00\);@_)"/>
    <numFmt numFmtId="167" formatCode="#,##0.0_);\(#,##0.0\)"/>
    <numFmt numFmtId="168" formatCode="0.0%_);\(0.0%\);@_)"/>
    <numFmt numFmtId="169" formatCode="0%_);\(0%\);@_)"/>
    <numFmt numFmtId="170" formatCode="0.00%_);\(0.00%\);@_)"/>
    <numFmt numFmtId="171" formatCode="0.000%_);\(0.000%\);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2" fillId="0" borderId="0" xfId="0" applyNumberFormat="1" applyFont="1"/>
    <xf numFmtId="0" fontId="1" fillId="0" borderId="0" xfId="0" applyFont="1"/>
    <xf numFmtId="165" fontId="3" fillId="0" borderId="0" xfId="0" applyNumberFormat="1" applyFont="1"/>
    <xf numFmtId="165" fontId="2" fillId="0" borderId="0" xfId="0" applyNumberFormat="1" applyFont="1"/>
    <xf numFmtId="166" fontId="2" fillId="2" borderId="2" xfId="0" applyNumberFormat="1" applyFont="1" applyFill="1" applyBorder="1"/>
    <xf numFmtId="168" fontId="3" fillId="0" borderId="3" xfId="0" applyNumberFormat="1" applyFont="1" applyBorder="1"/>
    <xf numFmtId="165" fontId="3" fillId="0" borderId="3" xfId="0" applyNumberFormat="1" applyFont="1" applyBorder="1"/>
    <xf numFmtId="169" fontId="0" fillId="0" borderId="3" xfId="0" applyNumberFormat="1" applyBorder="1"/>
    <xf numFmtId="168" fontId="4" fillId="0" borderId="0" xfId="0" applyNumberFormat="1" applyFont="1"/>
    <xf numFmtId="169" fontId="0" fillId="0" borderId="4" xfId="0" applyNumberFormat="1" applyBorder="1"/>
    <xf numFmtId="168" fontId="2" fillId="0" borderId="0" xfId="0" applyNumberFormat="1" applyFont="1"/>
    <xf numFmtId="0" fontId="1" fillId="0" borderId="5" xfId="0" applyFont="1" applyBorder="1"/>
    <xf numFmtId="0" fontId="0" fillId="0" borderId="6" xfId="0" applyBorder="1"/>
    <xf numFmtId="0" fontId="1" fillId="0" borderId="0" xfId="0" applyFont="1" applyFill="1" applyBorder="1"/>
    <xf numFmtId="165" fontId="0" fillId="0" borderId="2" xfId="0" applyNumberFormat="1" applyFont="1" applyBorder="1"/>
    <xf numFmtId="165" fontId="2" fillId="0" borderId="2" xfId="0" applyNumberFormat="1" applyFont="1" applyBorder="1"/>
    <xf numFmtId="0" fontId="0" fillId="0" borderId="0" xfId="0" applyFont="1" applyFill="1" applyBorder="1"/>
    <xf numFmtId="165" fontId="0" fillId="0" borderId="3" xfId="0" applyNumberFormat="1" applyBorder="1"/>
    <xf numFmtId="165" fontId="0" fillId="0" borderId="4" xfId="0" applyNumberFormat="1" applyBorder="1"/>
    <xf numFmtId="165" fontId="2" fillId="0" borderId="3" xfId="0" applyNumberFormat="1" applyFont="1" applyBorder="1"/>
    <xf numFmtId="165" fontId="2" fillId="0" borderId="4" xfId="0" applyNumberFormat="1" applyFont="1" applyBorder="1"/>
    <xf numFmtId="164" fontId="4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0" fontId="0" fillId="0" borderId="0" xfId="0" applyBorder="1"/>
    <xf numFmtId="165" fontId="3" fillId="0" borderId="0" xfId="0" applyNumberFormat="1" applyFont="1" applyBorder="1"/>
    <xf numFmtId="168" fontId="1" fillId="0" borderId="0" xfId="0" applyNumberFormat="1" applyFont="1" applyBorder="1"/>
    <xf numFmtId="170" fontId="0" fillId="0" borderId="4" xfId="0" applyNumberFormat="1" applyBorder="1"/>
    <xf numFmtId="170" fontId="0" fillId="0" borderId="3" xfId="0" applyNumberFormat="1" applyBorder="1"/>
    <xf numFmtId="171" fontId="1" fillId="0" borderId="7" xfId="0" applyNumberFormat="1" applyFont="1" applyBorder="1"/>
    <xf numFmtId="171" fontId="1" fillId="0" borderId="3" xfId="0" applyNumberFormat="1" applyFont="1" applyBorder="1"/>
    <xf numFmtId="0" fontId="6" fillId="0" borderId="0" xfId="0" applyFont="1"/>
    <xf numFmtId="167" fontId="6" fillId="0" borderId="0" xfId="0" applyNumberFormat="1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9"/>
  <sheetViews>
    <sheetView showGridLines="0" tabSelected="1" topLeftCell="F1" zoomScale="140" zoomScaleNormal="140" workbookViewId="0">
      <selection activeCell="R17" sqref="R17"/>
    </sheetView>
  </sheetViews>
  <sheetFormatPr defaultRowHeight="15" x14ac:dyDescent="0.25"/>
  <cols>
    <col min="1" max="1" width="2.28515625" customWidth="1"/>
    <col min="2" max="2" width="21.7109375" bestFit="1" customWidth="1"/>
    <col min="3" max="4" width="11.7109375" customWidth="1"/>
    <col min="5" max="5" width="17.28515625" customWidth="1"/>
    <col min="6" max="6" width="11.7109375" customWidth="1"/>
    <col min="7" max="7" width="28.5703125" bestFit="1" customWidth="1"/>
    <col min="8" max="8" width="2.42578125" customWidth="1"/>
    <col min="9" max="9" width="25.85546875" bestFit="1" customWidth="1"/>
    <col min="10" max="13" width="11.7109375" customWidth="1"/>
  </cols>
  <sheetData>
    <row r="2" spans="2:16" ht="15.75" thickBot="1" x14ac:dyDescent="0.3">
      <c r="B2" s="1" t="s">
        <v>0</v>
      </c>
      <c r="C2" s="2"/>
      <c r="D2" s="2"/>
      <c r="E2" s="2"/>
      <c r="F2" s="2"/>
      <c r="G2" s="27"/>
      <c r="I2" s="1" t="s">
        <v>1</v>
      </c>
      <c r="J2" s="2"/>
      <c r="K2" s="2"/>
      <c r="L2" s="2"/>
      <c r="M2" s="2"/>
    </row>
    <row r="4" spans="2:16" x14ac:dyDescent="0.25">
      <c r="B4" t="s">
        <v>2</v>
      </c>
      <c r="C4" s="24">
        <v>0.02</v>
      </c>
      <c r="E4" s="4" t="s">
        <v>3</v>
      </c>
      <c r="F4" s="25">
        <v>12500</v>
      </c>
      <c r="G4" s="25"/>
      <c r="I4" t="s">
        <v>2</v>
      </c>
      <c r="J4" s="3">
        <f>C4</f>
        <v>0.02</v>
      </c>
      <c r="L4" s="4" t="s">
        <v>3</v>
      </c>
      <c r="M4" s="25">
        <v>12500</v>
      </c>
    </row>
    <row r="5" spans="2:16" x14ac:dyDescent="0.25">
      <c r="B5" t="s">
        <v>4</v>
      </c>
      <c r="C5" s="24">
        <v>0.06</v>
      </c>
      <c r="E5" t="s">
        <v>5</v>
      </c>
      <c r="F5" s="26">
        <v>200</v>
      </c>
      <c r="G5" s="26"/>
      <c r="I5" t="s">
        <v>4</v>
      </c>
      <c r="J5" s="3">
        <f>C5</f>
        <v>0.06</v>
      </c>
      <c r="L5" s="4" t="s">
        <v>6</v>
      </c>
      <c r="M5" s="5">
        <f>F5</f>
        <v>200</v>
      </c>
    </row>
    <row r="6" spans="2:16" x14ac:dyDescent="0.25">
      <c r="B6" t="s">
        <v>7</v>
      </c>
      <c r="C6" s="26">
        <v>1</v>
      </c>
      <c r="E6" t="s">
        <v>8</v>
      </c>
      <c r="F6" s="26">
        <v>1500</v>
      </c>
      <c r="G6" s="26"/>
      <c r="I6" t="s">
        <v>20</v>
      </c>
      <c r="J6" s="7">
        <f>C6/(1-F6/(M5+M4))</f>
        <v>1.1339285714285714</v>
      </c>
      <c r="K6" s="34" t="s">
        <v>25</v>
      </c>
      <c r="L6" s="35" t="s">
        <v>26</v>
      </c>
      <c r="N6" s="34"/>
      <c r="O6" s="36"/>
      <c r="P6" s="34"/>
    </row>
    <row r="7" spans="2:16" x14ac:dyDescent="0.25">
      <c r="B7" s="4" t="s">
        <v>9</v>
      </c>
      <c r="C7" s="8">
        <f>C4+C5*C6</f>
        <v>0.08</v>
      </c>
      <c r="E7" s="4" t="s">
        <v>10</v>
      </c>
      <c r="F7" s="9">
        <f>F5-F6</f>
        <v>-1300</v>
      </c>
      <c r="G7" s="28"/>
      <c r="I7" s="4" t="s">
        <v>9</v>
      </c>
      <c r="J7" s="8">
        <f>J4+J5*J6</f>
        <v>8.8035714285714287E-2</v>
      </c>
      <c r="L7" t="s">
        <v>11</v>
      </c>
      <c r="M7" s="31">
        <f>M4/(M4+M5)</f>
        <v>0.98425196850393704</v>
      </c>
    </row>
    <row r="8" spans="2:16" x14ac:dyDescent="0.25">
      <c r="C8" s="11"/>
      <c r="J8" s="11"/>
      <c r="L8" t="s">
        <v>12</v>
      </c>
      <c r="M8" s="30">
        <f>M5/(M4+M5)</f>
        <v>1.5748031496062992E-2</v>
      </c>
    </row>
    <row r="9" spans="2:16" x14ac:dyDescent="0.25">
      <c r="B9" t="s">
        <v>13</v>
      </c>
      <c r="C9" s="11">
        <v>0.02</v>
      </c>
      <c r="E9" t="s">
        <v>11</v>
      </c>
      <c r="F9" s="10">
        <f>F4/(F4+F7)</f>
        <v>1.1160714285714286</v>
      </c>
      <c r="G9" t="s">
        <v>21</v>
      </c>
      <c r="I9" t="s">
        <v>13</v>
      </c>
      <c r="J9" s="13">
        <f>C9</f>
        <v>0.02</v>
      </c>
    </row>
    <row r="10" spans="2:16" x14ac:dyDescent="0.25">
      <c r="B10" t="s">
        <v>14</v>
      </c>
      <c r="C10" s="11"/>
      <c r="E10" t="s">
        <v>22</v>
      </c>
      <c r="F10" s="12">
        <f>F7/(F4+F7)</f>
        <v>-0.11607142857142858</v>
      </c>
      <c r="G10" t="s">
        <v>23</v>
      </c>
      <c r="I10" t="s">
        <v>14</v>
      </c>
      <c r="J10" s="13">
        <f>C10</f>
        <v>0</v>
      </c>
    </row>
    <row r="11" spans="2:16" x14ac:dyDescent="0.25">
      <c r="B11" s="4" t="s">
        <v>13</v>
      </c>
      <c r="C11" s="8">
        <f>C9*(1-C10)</f>
        <v>0.02</v>
      </c>
      <c r="I11" s="4" t="s">
        <v>13</v>
      </c>
      <c r="J11" s="8">
        <f>J9*(1-J10)</f>
        <v>0.02</v>
      </c>
    </row>
    <row r="12" spans="2:16" x14ac:dyDescent="0.25">
      <c r="C12" s="11"/>
      <c r="J12" s="11"/>
    </row>
    <row r="13" spans="2:16" x14ac:dyDescent="0.25">
      <c r="B13" s="14" t="s">
        <v>15</v>
      </c>
      <c r="C13" s="15"/>
      <c r="D13" s="15"/>
      <c r="E13" s="15"/>
      <c r="F13" s="33">
        <f>C7*F9+C11*F10</f>
        <v>8.6964285714285716E-2</v>
      </c>
      <c r="G13" s="29"/>
      <c r="I13" s="14" t="s">
        <v>15</v>
      </c>
      <c r="J13" s="15"/>
      <c r="K13" s="15"/>
      <c r="L13" s="15"/>
      <c r="M13" s="32">
        <f>J7*M7+J11*M8</f>
        <v>8.6964285714285716E-2</v>
      </c>
    </row>
    <row r="15" spans="2:16" x14ac:dyDescent="0.25">
      <c r="B15" s="16" t="s">
        <v>16</v>
      </c>
      <c r="C15" s="26">
        <v>1000</v>
      </c>
      <c r="D15" t="s">
        <v>24</v>
      </c>
      <c r="I15" s="16" t="s">
        <v>17</v>
      </c>
      <c r="J15" s="6">
        <f>C15</f>
        <v>1000</v>
      </c>
    </row>
    <row r="16" spans="2:16" x14ac:dyDescent="0.25">
      <c r="B16" t="s">
        <v>18</v>
      </c>
      <c r="C16" s="17">
        <f>C15/F13</f>
        <v>11498.973305954825</v>
      </c>
      <c r="I16" t="s">
        <v>18</v>
      </c>
      <c r="J16" s="18">
        <f>J15/M13</f>
        <v>11498.973305954825</v>
      </c>
    </row>
    <row r="17" spans="2:10" x14ac:dyDescent="0.25">
      <c r="B17" s="19" t="s">
        <v>10</v>
      </c>
      <c r="C17" s="20">
        <f>F7</f>
        <v>-1300</v>
      </c>
      <c r="I17" s="19" t="s">
        <v>6</v>
      </c>
      <c r="J17" s="18">
        <f>M5</f>
        <v>200</v>
      </c>
    </row>
    <row r="18" spans="2:10" x14ac:dyDescent="0.25">
      <c r="B18" t="s">
        <v>19</v>
      </c>
      <c r="C18" s="21">
        <f>C16-C17</f>
        <v>12798.973305954825</v>
      </c>
      <c r="I18" s="19" t="s">
        <v>8</v>
      </c>
      <c r="J18" s="22">
        <f>F6</f>
        <v>1500</v>
      </c>
    </row>
    <row r="19" spans="2:10" x14ac:dyDescent="0.25">
      <c r="I19" t="s">
        <v>19</v>
      </c>
      <c r="J19" s="23">
        <f>J16-J17+J18</f>
        <v>12798.973305954825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Matan Feldman</cp:lastModifiedBy>
  <dcterms:created xsi:type="dcterms:W3CDTF">2015-02-19T22:21:55Z</dcterms:created>
  <dcterms:modified xsi:type="dcterms:W3CDTF">2020-03-31T17:23:28Z</dcterms:modified>
</cp:coreProperties>
</file>