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feld\Dropbox (Wall Street Prep)\Course Materials- WSP\DCF-AAPL\NEW DCF AAPL\"/>
    </mc:Choice>
  </mc:AlternateContent>
  <xr:revisionPtr revIDLastSave="0" documentId="8_{5A821723-0473-4452-9433-6036A28B6A4A}" xr6:coauthVersionLast="45" xr6:coauthVersionMax="45" xr10:uidLastSave="{00000000-0000-0000-0000-000000000000}"/>
  <bookViews>
    <workbookView xWindow="-120" yWindow="-120" windowWidth="29040" windowHeight="15840" xr2:uid="{C5AA8CFF-5A04-4E20-9DF4-57CFB0EB2396}"/>
  </bookViews>
  <sheets>
    <sheet name="Sheet1" sheetId="1" r:id="rId1"/>
  </sheets>
  <calcPr calcId="191029" calcMode="autoNoTable" iterate="1" iterateCount="10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4" i="1" l="1"/>
  <c r="C35" i="1" s="1"/>
  <c r="E31" i="1"/>
  <c r="C36" i="1" s="1"/>
  <c r="C33" i="1"/>
  <c r="C10" i="1"/>
  <c r="C11" i="1" s="1"/>
  <c r="C22" i="1"/>
  <c r="C23" i="1" s="1"/>
  <c r="C21" i="1"/>
  <c r="E19" i="1"/>
  <c r="C24" i="1" s="1"/>
  <c r="C8" i="1"/>
  <c r="E6" i="1"/>
  <c r="C12" i="1" s="1"/>
  <c r="C37" i="1" l="1"/>
  <c r="C39" i="1" s="1"/>
  <c r="C40" i="1" s="1"/>
  <c r="C13" i="1"/>
  <c r="C15" i="1" s="1"/>
  <c r="C16" i="1" s="1"/>
  <c r="C25" i="1"/>
  <c r="C27" i="1" s="1"/>
  <c r="C28" i="1" s="1"/>
</calcChain>
</file>

<file path=xl/sharedStrings.xml><?xml version="1.0" encoding="utf-8"?>
<sst xmlns="http://schemas.openxmlformats.org/spreadsheetml/2006/main" count="33" uniqueCount="14">
  <si>
    <t>Principal outstanding</t>
  </si>
  <si>
    <t>Shares Convertible</t>
  </si>
  <si>
    <t>Conversion price</t>
  </si>
  <si>
    <t>Common shares</t>
  </si>
  <si>
    <t>Value if-converted</t>
  </si>
  <si>
    <t>Value as debt</t>
  </si>
  <si>
    <t>2024 Notes</t>
  </si>
  <si>
    <t>2022 Notes</t>
  </si>
  <si>
    <t>TSLA Share price 12/31/19</t>
  </si>
  <si>
    <t>Tesla Convertible Bonds - If Converted Method</t>
  </si>
  <si>
    <t>Converted &gt; Debt by:</t>
  </si>
  <si>
    <t>Include converted shares in diluted shares?</t>
  </si>
  <si>
    <t>Remove convertible debt from net debt calc?</t>
  </si>
  <si>
    <t>SolarCity 1.625% Convertible Senior Notes due in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</si>
</sst>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4" formatCode="[$$]#,##0.00;\([$$]#,##0.00\);&quot;–&quot;;@"/>
  </numFmts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u/>
      <sz val="11"/>
      <color rgb="FF000000"/>
      <name val="Times New Roman"/>
      <family val="1"/>
    </font>
    <font>
      <sz val="11"/>
      <color rgb="FF000000"/>
      <name val="Times New Roman"/>
      <family val="1"/>
    </font>
    <font>
      <sz val="11"/>
      <color rgb="FF0000FF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37" fontId="1" fillId="0" borderId="0" xfId="0" applyNumberFormat="1" applyFont="1"/>
    <xf numFmtId="0" fontId="2" fillId="0" borderId="0" xfId="0" applyNumberFormat="1" applyFont="1" applyFill="1" applyBorder="1" applyAlignment="1"/>
    <xf numFmtId="0" fontId="3" fillId="0" borderId="0" xfId="0" applyNumberFormat="1" applyFont="1" applyFill="1" applyBorder="1" applyAlignment="1"/>
    <xf numFmtId="0" fontId="4" fillId="0" borderId="0" xfId="0" applyNumberFormat="1" applyFont="1" applyFill="1" applyBorder="1" applyAlignment="1"/>
    <xf numFmtId="3" fontId="4" fillId="0" borderId="0" xfId="0" applyNumberFormat="1" applyFont="1" applyFill="1" applyBorder="1" applyAlignment="1"/>
    <xf numFmtId="37" fontId="3" fillId="0" borderId="0" xfId="0" applyNumberFormat="1" applyFont="1" applyFill="1" applyBorder="1" applyAlignment="1"/>
    <xf numFmtId="3" fontId="3" fillId="0" borderId="0" xfId="0" applyNumberFormat="1" applyFont="1" applyFill="1" applyBorder="1" applyAlignment="1"/>
    <xf numFmtId="37" fontId="4" fillId="0" borderId="0" xfId="0" applyNumberFormat="1" applyFont="1" applyFill="1" applyBorder="1" applyAlignment="1"/>
    <xf numFmtId="174" fontId="3" fillId="0" borderId="0" xfId="0" applyNumberFormat="1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3EB91-5625-4CCB-AB85-B68E720F5951}">
  <dimension ref="B1:E40"/>
  <sheetViews>
    <sheetView tabSelected="1" zoomScale="130" zoomScaleNormal="130" workbookViewId="0">
      <selection activeCell="B10" sqref="B10"/>
    </sheetView>
  </sheetViews>
  <sheetFormatPr defaultRowHeight="15" x14ac:dyDescent="0.25"/>
  <cols>
    <col min="2" max="2" width="39.7109375" bestFit="1" customWidth="1"/>
    <col min="3" max="3" width="13.5703125" customWidth="1"/>
    <col min="4" max="4" width="9.140625" customWidth="1"/>
    <col min="5" max="5" width="13.5703125" customWidth="1"/>
  </cols>
  <sheetData>
    <row r="1" spans="2:5" x14ac:dyDescent="0.25">
      <c r="C1" s="1"/>
    </row>
    <row r="2" spans="2:5" x14ac:dyDescent="0.25">
      <c r="B2" s="2" t="s">
        <v>9</v>
      </c>
      <c r="C2" s="1"/>
    </row>
    <row r="3" spans="2:5" x14ac:dyDescent="0.25">
      <c r="B3" s="3" t="s">
        <v>8</v>
      </c>
      <c r="C3" s="4">
        <v>418.33</v>
      </c>
    </row>
    <row r="4" spans="2:5" ht="15" customHeight="1" x14ac:dyDescent="0.25"/>
    <row r="5" spans="2:5" ht="15" customHeight="1" x14ac:dyDescent="0.25">
      <c r="B5" s="2" t="s">
        <v>7</v>
      </c>
      <c r="C5" s="3"/>
      <c r="D5" s="3"/>
      <c r="E5" s="3" t="s">
        <v>0</v>
      </c>
    </row>
    <row r="6" spans="2:5" ht="15" customHeight="1" x14ac:dyDescent="0.25">
      <c r="B6" s="3" t="s">
        <v>0</v>
      </c>
      <c r="C6" s="8">
        <v>1000</v>
      </c>
      <c r="D6" s="5">
        <v>978000</v>
      </c>
      <c r="E6" s="6">
        <f>C6*$D$6</f>
        <v>978000000</v>
      </c>
    </row>
    <row r="7" spans="2:5" ht="15" customHeight="1" x14ac:dyDescent="0.25">
      <c r="B7" s="3" t="s">
        <v>1</v>
      </c>
      <c r="C7" s="4">
        <v>3.0533999999999999</v>
      </c>
      <c r="D7" s="7"/>
      <c r="E7" s="3"/>
    </row>
    <row r="8" spans="2:5" ht="15" customHeight="1" x14ac:dyDescent="0.25">
      <c r="B8" s="3" t="s">
        <v>2</v>
      </c>
      <c r="C8" s="9">
        <f>C6/C7</f>
        <v>327.50376629331237</v>
      </c>
      <c r="D8" s="3"/>
      <c r="E8" s="3"/>
    </row>
    <row r="9" spans="2:5" ht="15" customHeight="1" x14ac:dyDescent="0.25">
      <c r="D9" s="3"/>
      <c r="E9" s="3"/>
    </row>
    <row r="10" spans="2:5" ht="15" customHeight="1" x14ac:dyDescent="0.25">
      <c r="B10" s="3" t="s">
        <v>3</v>
      </c>
      <c r="C10" s="6">
        <f>C7*$D$6</f>
        <v>2986225.1999999997</v>
      </c>
      <c r="D10" s="3"/>
      <c r="E10" s="3"/>
    </row>
    <row r="11" spans="2:5" ht="15" customHeight="1" x14ac:dyDescent="0.25">
      <c r="B11" s="3" t="s">
        <v>4</v>
      </c>
      <c r="C11" s="6">
        <f>C3*C10</f>
        <v>1249227587.9159999</v>
      </c>
      <c r="D11" s="3"/>
      <c r="E11" s="3"/>
    </row>
    <row r="12" spans="2:5" ht="15" customHeight="1" x14ac:dyDescent="0.25">
      <c r="B12" s="3" t="s">
        <v>5</v>
      </c>
      <c r="C12" s="6">
        <f>E6</f>
        <v>978000000</v>
      </c>
      <c r="D12" s="3"/>
      <c r="E12" s="3"/>
    </row>
    <row r="13" spans="2:5" ht="15" customHeight="1" x14ac:dyDescent="0.25">
      <c r="B13" s="3" t="s">
        <v>10</v>
      </c>
      <c r="C13" s="6">
        <f>C11-C12</f>
        <v>271227587.91599989</v>
      </c>
      <c r="D13" s="3"/>
      <c r="E13" s="3"/>
    </row>
    <row r="14" spans="2:5" ht="15" customHeight="1" x14ac:dyDescent="0.25">
      <c r="B14" s="3"/>
      <c r="C14" s="6"/>
      <c r="D14" s="3"/>
      <c r="E14" s="3"/>
    </row>
    <row r="15" spans="2:5" ht="15" customHeight="1" x14ac:dyDescent="0.25">
      <c r="B15" s="3" t="s">
        <v>11</v>
      </c>
      <c r="C15" s="6" t="str">
        <f>IF(C13&gt;0,"Yes","No")</f>
        <v>Yes</v>
      </c>
      <c r="D15" s="3"/>
      <c r="E15" s="3"/>
    </row>
    <row r="16" spans="2:5" ht="15" customHeight="1" x14ac:dyDescent="0.25">
      <c r="B16" s="3" t="s">
        <v>12</v>
      </c>
      <c r="C16" s="6" t="str">
        <f>IF(C15="Yes","Yes","No")</f>
        <v>Yes</v>
      </c>
      <c r="D16" s="3"/>
      <c r="E16" s="3"/>
    </row>
    <row r="17" spans="2:5" ht="15" customHeight="1" x14ac:dyDescent="0.25">
      <c r="B17" s="3"/>
      <c r="C17" s="6"/>
      <c r="D17" s="3"/>
      <c r="E17" s="3"/>
    </row>
    <row r="18" spans="2:5" ht="15" customHeight="1" x14ac:dyDescent="0.25">
      <c r="B18" s="2" t="s">
        <v>6</v>
      </c>
      <c r="C18" s="3"/>
      <c r="D18" s="3"/>
      <c r="E18" s="3"/>
    </row>
    <row r="19" spans="2:5" ht="15" customHeight="1" x14ac:dyDescent="0.25">
      <c r="B19" s="3" t="s">
        <v>0</v>
      </c>
      <c r="C19" s="4">
        <v>1000</v>
      </c>
      <c r="D19" s="5">
        <v>1840000</v>
      </c>
      <c r="E19" s="6">
        <f>C19*$D$19</f>
        <v>1840000000</v>
      </c>
    </row>
    <row r="20" spans="2:5" ht="15" customHeight="1" x14ac:dyDescent="0.25">
      <c r="B20" s="3" t="s">
        <v>1</v>
      </c>
      <c r="C20" s="4">
        <v>3.2275999999999998</v>
      </c>
      <c r="D20" s="7"/>
      <c r="E20" s="3"/>
    </row>
    <row r="21" spans="2:5" ht="15" customHeight="1" x14ac:dyDescent="0.25">
      <c r="B21" s="3" t="s">
        <v>2</v>
      </c>
      <c r="C21" s="9">
        <f>C19/C20</f>
        <v>309.82773577890697</v>
      </c>
      <c r="D21" s="3"/>
      <c r="E21" s="3"/>
    </row>
    <row r="22" spans="2:5" ht="15" customHeight="1" x14ac:dyDescent="0.25">
      <c r="B22" s="3" t="s">
        <v>3</v>
      </c>
      <c r="C22" s="6">
        <f>C20*$D$19</f>
        <v>5938784</v>
      </c>
      <c r="D22" s="3"/>
      <c r="E22" s="3"/>
    </row>
    <row r="23" spans="2:5" ht="15" customHeight="1" x14ac:dyDescent="0.25">
      <c r="B23" s="3" t="s">
        <v>4</v>
      </c>
      <c r="C23" s="6">
        <f>C3*C22</f>
        <v>2484371510.7199998</v>
      </c>
      <c r="D23" s="3"/>
      <c r="E23" s="3"/>
    </row>
    <row r="24" spans="2:5" ht="15" customHeight="1" x14ac:dyDescent="0.25">
      <c r="B24" s="3" t="s">
        <v>5</v>
      </c>
      <c r="C24" s="6">
        <f>E19</f>
        <v>1840000000</v>
      </c>
      <c r="D24" s="3"/>
      <c r="E24" s="3"/>
    </row>
    <row r="25" spans="2:5" x14ac:dyDescent="0.25">
      <c r="B25" s="3" t="s">
        <v>10</v>
      </c>
      <c r="C25" s="6">
        <f>C23-C24</f>
        <v>644371510.71999979</v>
      </c>
      <c r="D25" s="3"/>
      <c r="E25" s="3"/>
    </row>
    <row r="26" spans="2:5" x14ac:dyDescent="0.25">
      <c r="B26" s="3"/>
      <c r="C26" s="6"/>
      <c r="D26" s="3"/>
      <c r="E26" s="3"/>
    </row>
    <row r="27" spans="2:5" x14ac:dyDescent="0.25">
      <c r="B27" s="3" t="s">
        <v>11</v>
      </c>
      <c r="C27" s="6" t="str">
        <f>IF(C25&gt;0,"Yes","No")</f>
        <v>Yes</v>
      </c>
    </row>
    <row r="28" spans="2:5" x14ac:dyDescent="0.25">
      <c r="B28" s="3" t="s">
        <v>12</v>
      </c>
      <c r="C28" s="6" t="str">
        <f>IF(C27="Yes","Yes","No")</f>
        <v>Yes</v>
      </c>
    </row>
    <row r="30" spans="2:5" x14ac:dyDescent="0.25">
      <c r="B30" s="2" t="s">
        <v>13</v>
      </c>
    </row>
    <row r="31" spans="2:5" x14ac:dyDescent="0.25">
      <c r="B31" s="3" t="s">
        <v>0</v>
      </c>
      <c r="C31" s="4">
        <v>1000</v>
      </c>
      <c r="D31" s="5">
        <v>566000</v>
      </c>
      <c r="E31" s="6">
        <f>C31*$D$31</f>
        <v>566000000</v>
      </c>
    </row>
    <row r="32" spans="2:5" x14ac:dyDescent="0.25">
      <c r="B32" s="3" t="s">
        <v>1</v>
      </c>
      <c r="C32" s="4">
        <v>1.3169</v>
      </c>
      <c r="D32" s="7"/>
      <c r="E32" s="3"/>
    </row>
    <row r="33" spans="2:5" x14ac:dyDescent="0.25">
      <c r="B33" s="3" t="s">
        <v>2</v>
      </c>
      <c r="C33" s="3">
        <f>C31/C32</f>
        <v>759.35910091882454</v>
      </c>
      <c r="D33" s="3"/>
      <c r="E33" s="3"/>
    </row>
    <row r="34" spans="2:5" x14ac:dyDescent="0.25">
      <c r="B34" s="3" t="s">
        <v>3</v>
      </c>
      <c r="C34" s="6">
        <f>C32*$D$31</f>
        <v>745365.4</v>
      </c>
      <c r="D34" s="3"/>
      <c r="E34" s="3"/>
    </row>
    <row r="35" spans="2:5" x14ac:dyDescent="0.25">
      <c r="B35" s="3" t="s">
        <v>4</v>
      </c>
      <c r="C35" s="6">
        <f>C3*C34</f>
        <v>311808707.78200001</v>
      </c>
      <c r="D35" s="3"/>
      <c r="E35" s="3"/>
    </row>
    <row r="36" spans="2:5" x14ac:dyDescent="0.25">
      <c r="B36" s="3" t="s">
        <v>5</v>
      </c>
      <c r="C36" s="6">
        <f>E31</f>
        <v>566000000</v>
      </c>
      <c r="D36" s="3"/>
      <c r="E36" s="3"/>
    </row>
    <row r="37" spans="2:5" x14ac:dyDescent="0.25">
      <c r="B37" s="3" t="s">
        <v>10</v>
      </c>
      <c r="C37" s="6">
        <f>C35-C36</f>
        <v>-254191292.21799999</v>
      </c>
      <c r="D37" s="3"/>
      <c r="E37" s="3"/>
    </row>
    <row r="38" spans="2:5" x14ac:dyDescent="0.25">
      <c r="B38" s="3"/>
      <c r="C38" s="6"/>
      <c r="D38" s="3"/>
      <c r="E38" s="3"/>
    </row>
    <row r="39" spans="2:5" x14ac:dyDescent="0.25">
      <c r="B39" s="3" t="s">
        <v>11</v>
      </c>
      <c r="C39" s="6" t="str">
        <f>IF(C37&gt;0,"Yes","No")</f>
        <v>No</v>
      </c>
    </row>
    <row r="40" spans="2:5" x14ac:dyDescent="0.25">
      <c r="B40" s="3" t="s">
        <v>12</v>
      </c>
      <c r="C40" s="6" t="str">
        <f>IF(C39="Yes","Yes","No")</f>
        <v>No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Matan Feldman</dc:creator>
  <cp:lastModifiedBy>Matan Feldman</cp:lastModifiedBy>
  <dcterms:created xsi:type="dcterms:W3CDTF">2020-03-03T20:14:54Z</dcterms:created>
  <dcterms:modified xsi:type="dcterms:W3CDTF">2020-03-20T15:23:39Z</dcterms:modified>
</cp:coreProperties>
</file>