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cottmccarthy\Dropbox (Wall Street Prep)\Course Materials- WSP\LBO 2014\Course Downloads\"/>
    </mc:Choice>
  </mc:AlternateContent>
  <bookViews>
    <workbookView xWindow="720" yWindow="330" windowWidth="22755" windowHeight="9750"/>
  </bookViews>
  <sheets>
    <sheet name="Empty" sheetId="5" r:id="rId1"/>
    <sheet name="Complete" sheetId="2" r:id="rId2"/>
  </sheets>
  <calcPr calcId="152511"/>
</workbook>
</file>

<file path=xl/calcChain.xml><?xml version="1.0" encoding="utf-8"?>
<calcChain xmlns="http://schemas.openxmlformats.org/spreadsheetml/2006/main">
  <c r="D2" i="2" l="1"/>
  <c r="D6" i="2" s="1"/>
  <c r="D20" i="2" s="1"/>
  <c r="C19" i="2" s="1"/>
  <c r="D27" i="2" l="1"/>
  <c r="D28" i="2" s="1"/>
  <c r="D31" i="2" s="1"/>
  <c r="D33" i="2" s="1"/>
  <c r="D36" i="2" s="1"/>
  <c r="D23" i="2"/>
  <c r="C18" i="2"/>
  <c r="C20" i="2"/>
  <c r="C37" i="2" l="1"/>
  <c r="C38" i="2" l="1"/>
  <c r="D38" i="2" s="1"/>
  <c r="D42" i="2" s="1"/>
  <c r="D37" i="2"/>
  <c r="D41" i="2" s="1"/>
</calcChain>
</file>

<file path=xl/sharedStrings.xml><?xml version="1.0" encoding="utf-8"?>
<sst xmlns="http://schemas.openxmlformats.org/spreadsheetml/2006/main" count="99" uniqueCount="45">
  <si>
    <t>Revolver</t>
  </si>
  <si>
    <t>Term Loan B</t>
  </si>
  <si>
    <t>Loans</t>
  </si>
  <si>
    <t>High yield bonds</t>
  </si>
  <si>
    <t>Microsoft loan</t>
  </si>
  <si>
    <t>Existing cash on B/S</t>
  </si>
  <si>
    <t>$2.0b asset-backed revolver ($750 drawn initially), 5yr</t>
  </si>
  <si>
    <t>$4.0b TLb @ L+375 w/1% LIBOR floor, cov-lite, 6.5yr</t>
  </si>
  <si>
    <t>Term Loan C</t>
  </si>
  <si>
    <t>First-lien note</t>
  </si>
  <si>
    <t>Second-lien note</t>
  </si>
  <si>
    <t>$2b subordinated note at 7.25% (~50% PIK), 10yr</t>
  </si>
  <si>
    <t>$3.4b from Michael Dell</t>
  </si>
  <si>
    <t>$1.4b from Silver Lake, $0.8b from Michael Dell</t>
  </si>
  <si>
    <t>Dell LBO sources of funds</t>
  </si>
  <si>
    <t>Total sources of funds</t>
  </si>
  <si>
    <t>Notes</t>
  </si>
  <si>
    <t>Uses of funds</t>
  </si>
  <si>
    <t>Offer price/share</t>
  </si>
  <si>
    <t>Oldco debt refinanced</t>
  </si>
  <si>
    <t>$0.5b 1.4% senior notes due 9/13, $0.5b 5.625% senior notes 4/14, $.04b 2.1% senior notes 4/14</t>
  </si>
  <si>
    <t>Total uses</t>
  </si>
  <si>
    <t>EBITDA</t>
  </si>
  <si>
    <t>EV</t>
  </si>
  <si>
    <t>EV/EBITDA</t>
  </si>
  <si>
    <t>Current valuation</t>
  </si>
  <si>
    <t xml:space="preserve">Debt </t>
  </si>
  <si>
    <t>All LBO debt fully paid down using Dell cash flows</t>
  </si>
  <si>
    <t>Cash</t>
  </si>
  <si>
    <t>Equity IRR</t>
  </si>
  <si>
    <t>Equity value</t>
  </si>
  <si>
    <t>Enterprise value</t>
  </si>
  <si>
    <t>Michael Dell</t>
  </si>
  <si>
    <t>Other sponsors</t>
  </si>
  <si>
    <t>Rollover Michael Dell</t>
  </si>
  <si>
    <t>New equity Michael Dell</t>
  </si>
  <si>
    <t>New equity Silver Lake</t>
  </si>
  <si>
    <t>Equity %</t>
  </si>
  <si>
    <t>Equity</t>
  </si>
  <si>
    <t>$1.5b TLc @ L + 300 w/1% LIBOR floor, cov-lite, 5yr  amortizing at 10%, 17.5%, 22.5%, 25%, 25%</t>
  </si>
  <si>
    <r>
      <t>$2b 1</t>
    </r>
    <r>
      <rPr>
        <i/>
        <vertAlign val="superscript"/>
        <sz val="12"/>
        <color rgb="FF000000"/>
        <rFont val="LFT Etica"/>
        <family val="3"/>
      </rPr>
      <t>st</t>
    </r>
    <r>
      <rPr>
        <i/>
        <sz val="12"/>
        <color rgb="FF000000"/>
        <rFont val="LFT Etica"/>
        <family val="3"/>
      </rPr>
      <t xml:space="preserve"> lien bonds, 7yr</t>
    </r>
  </si>
  <si>
    <r>
      <t>$1.25b 2</t>
    </r>
    <r>
      <rPr>
        <i/>
        <vertAlign val="superscript"/>
        <sz val="12"/>
        <color rgb="FF000000"/>
        <rFont val="LFT Etica"/>
        <family val="3"/>
      </rPr>
      <t>nd</t>
    </r>
    <r>
      <rPr>
        <i/>
        <sz val="12"/>
        <color rgb="FF000000"/>
        <rFont val="LFT Etica"/>
        <family val="3"/>
      </rPr>
      <t xml:space="preserve"> lien bonds, 8yr</t>
    </r>
  </si>
  <si>
    <t>Diluted shares outstanding</t>
  </si>
  <si>
    <t>Buyout of equity</t>
  </si>
  <si>
    <t>Exit assumptions (5 years later)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</si>
</sst>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0.0\x_);\(0.0\x\);@_)"/>
    <numFmt numFmtId="166" formatCode="0%_);\(0%\);@_)"/>
    <numFmt numFmtId="167" formatCode="0.0%"/>
  </numFmts>
  <fonts count="16" x14ac:knownFonts="1">
    <font>
      <sz val="11"/>
      <color theme="1"/>
      <name val="Calibri"/>
      <family val="2"/>
      <scheme val="minor"/>
    </font>
    <font>
      <b/>
      <sz val="12"/>
      <color rgb="FF000000"/>
      <name val="LFT Etica"/>
      <family val="3"/>
    </font>
    <font>
      <sz val="12"/>
      <color theme="1"/>
      <name val="LFT Etica"/>
      <family val="3"/>
    </font>
    <font>
      <sz val="11"/>
      <color theme="1"/>
      <name val="LFT Etica"/>
      <family val="3"/>
    </font>
    <font>
      <b/>
      <sz val="11"/>
      <color theme="1"/>
      <name val="LFT Etica"/>
      <family val="3"/>
    </font>
    <font>
      <i/>
      <sz val="12"/>
      <color rgb="FF000000"/>
      <name val="LFT Etica"/>
      <family val="3"/>
    </font>
    <font>
      <i/>
      <sz val="11"/>
      <color theme="1"/>
      <name val="LFT Etica"/>
      <family val="3"/>
    </font>
    <font>
      <i/>
      <vertAlign val="superscript"/>
      <sz val="12"/>
      <color rgb="FF000000"/>
      <name val="LFT Etica"/>
      <family val="3"/>
    </font>
    <font>
      <i/>
      <u/>
      <sz val="12"/>
      <color theme="1"/>
      <name val="LFT Etica"/>
      <family val="3"/>
    </font>
    <font>
      <sz val="12"/>
      <color rgb="FF000000"/>
      <name val="LFT Etica"/>
      <family val="3"/>
    </font>
    <font>
      <i/>
      <sz val="12"/>
      <color theme="1"/>
      <name val="LFT Etica"/>
      <family val="3"/>
    </font>
    <font>
      <b/>
      <sz val="12"/>
      <color theme="1"/>
      <name val="LFT Etica"/>
      <family val="3"/>
    </font>
    <font>
      <sz val="12"/>
      <color rgb="FF0000FF"/>
      <name val="LFT Etica"/>
      <family val="3"/>
    </font>
    <font>
      <sz val="11"/>
      <color rgb="FF0000FF"/>
      <name val="LFT Etica"/>
      <family val="3"/>
    </font>
    <font>
      <sz val="11"/>
      <color rgb="FF000000"/>
      <name val="LFT Etica"/>
      <family val="3"/>
    </font>
    <font>
      <b/>
      <sz val="11"/>
      <color rgb="FF000000"/>
      <name val="LFT Etica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left" vertical="center" readingOrder="1"/>
    </xf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Border="1"/>
    <xf numFmtId="0" fontId="4" fillId="0" borderId="1" xfId="0" applyFont="1" applyBorder="1"/>
    <xf numFmtId="0" fontId="3" fillId="0" borderId="0" xfId="0" applyFont="1"/>
    <xf numFmtId="0" fontId="1" fillId="0" borderId="0" xfId="0" applyFont="1" applyAlignment="1">
      <alignment horizontal="left" vertical="center" indent="2" readingOrder="1"/>
    </xf>
    <xf numFmtId="0" fontId="2" fillId="0" borderId="0" xfId="0" applyFont="1"/>
    <xf numFmtId="39" fontId="2" fillId="0" borderId="0" xfId="0" applyNumberFormat="1" applyFont="1"/>
    <xf numFmtId="0" fontId="5" fillId="0" borderId="0" xfId="0" applyFont="1" applyAlignment="1">
      <alignment horizontal="left" vertical="center" readingOrder="1"/>
    </xf>
    <xf numFmtId="0" fontId="6" fillId="0" borderId="0" xfId="0" applyFont="1"/>
    <xf numFmtId="0" fontId="8" fillId="0" borderId="0" xfId="0" applyFont="1" applyBorder="1" applyAlignment="1">
      <alignment horizontal="right"/>
    </xf>
    <xf numFmtId="0" fontId="9" fillId="0" borderId="0" xfId="0" applyFont="1" applyAlignment="1">
      <alignment horizontal="left" vertical="center" readingOrder="1"/>
    </xf>
    <xf numFmtId="0" fontId="11" fillId="0" borderId="0" xfId="0" applyFont="1"/>
    <xf numFmtId="39" fontId="4" fillId="0" borderId="0" xfId="0" applyNumberFormat="1" applyFont="1"/>
    <xf numFmtId="0" fontId="11" fillId="0" borderId="1" xfId="0" applyFont="1" applyBorder="1"/>
    <xf numFmtId="0" fontId="2" fillId="0" borderId="0" xfId="0" applyFont="1" applyAlignment="1">
      <alignment horizontal="left" indent="2"/>
    </xf>
    <xf numFmtId="39" fontId="3" fillId="0" borderId="0" xfId="0" applyNumberFormat="1" applyFont="1"/>
    <xf numFmtId="0" fontId="2" fillId="0" borderId="0" xfId="0" applyFont="1" applyBorder="1" applyAlignment="1">
      <alignment horizontal="left"/>
    </xf>
    <xf numFmtId="39" fontId="12" fillId="0" borderId="0" xfId="0" applyNumberFormat="1" applyFont="1"/>
    <xf numFmtId="0" fontId="11" fillId="0" borderId="0" xfId="0" applyFont="1" applyAlignment="1">
      <alignment horizontal="left" indent="2"/>
    </xf>
    <xf numFmtId="39" fontId="13" fillId="0" borderId="0" xfId="0" applyNumberFormat="1" applyFont="1"/>
    <xf numFmtId="164" fontId="13" fillId="0" borderId="0" xfId="0" applyNumberFormat="1" applyFont="1"/>
    <xf numFmtId="164" fontId="13" fillId="0" borderId="1" xfId="0" applyNumberFormat="1" applyFont="1" applyBorder="1"/>
    <xf numFmtId="39" fontId="4" fillId="0" borderId="3" xfId="0" applyNumberFormat="1" applyFont="1" applyBorder="1"/>
    <xf numFmtId="39" fontId="3" fillId="0" borderId="4" xfId="0" applyNumberFormat="1" applyFont="1" applyBorder="1"/>
    <xf numFmtId="164" fontId="13" fillId="0" borderId="0" xfId="0" applyNumberFormat="1" applyFont="1" applyBorder="1"/>
    <xf numFmtId="39" fontId="15" fillId="0" borderId="3" xfId="0" applyNumberFormat="1" applyFont="1" applyBorder="1"/>
    <xf numFmtId="39" fontId="15" fillId="0" borderId="5" xfId="0" applyNumberFormat="1" applyFont="1" applyBorder="1"/>
    <xf numFmtId="165" fontId="14" fillId="0" borderId="5" xfId="0" applyNumberFormat="1" applyFont="1" applyBorder="1"/>
    <xf numFmtId="39" fontId="14" fillId="0" borderId="3" xfId="0" applyNumberFormat="1" applyFont="1" applyBorder="1"/>
    <xf numFmtId="165" fontId="3" fillId="0" borderId="4" xfId="0" applyNumberFormat="1" applyFont="1" applyBorder="1"/>
    <xf numFmtId="166" fontId="2" fillId="0" borderId="7" xfId="0" applyNumberFormat="1" applyFont="1" applyBorder="1"/>
    <xf numFmtId="166" fontId="2" fillId="0" borderId="8" xfId="0" applyNumberFormat="1" applyFont="1" applyBorder="1"/>
    <xf numFmtId="164" fontId="3" fillId="0" borderId="3" xfId="0" applyNumberFormat="1" applyFont="1" applyBorder="1"/>
    <xf numFmtId="39" fontId="13" fillId="0" borderId="0" xfId="0" applyNumberFormat="1" applyFont="1" applyBorder="1"/>
    <xf numFmtId="164" fontId="3" fillId="0" borderId="6" xfId="0" applyNumberFormat="1" applyFont="1" applyBorder="1"/>
    <xf numFmtId="39" fontId="4" fillId="0" borderId="4" xfId="0" applyNumberFormat="1" applyFont="1" applyBorder="1"/>
    <xf numFmtId="166" fontId="10" fillId="0" borderId="2" xfId="0" applyNumberFormat="1" applyFont="1" applyBorder="1"/>
    <xf numFmtId="166" fontId="10" fillId="0" borderId="3" xfId="0" applyNumberFormat="1" applyFont="1" applyBorder="1"/>
    <xf numFmtId="167" fontId="3" fillId="0" borderId="4" xfId="0" applyNumberFormat="1" applyFont="1" applyBorder="1"/>
    <xf numFmtId="167" fontId="3" fillId="0" borderId="5" xfId="0" applyNumberFormat="1" applyFont="1" applyBorder="1"/>
    <xf numFmtId="166" fontId="10" fillId="0" borderId="8" xfId="0" applyNumberFormat="1" applyFont="1" applyBorder="1"/>
    <xf numFmtId="39" fontId="2" fillId="0" borderId="3" xfId="0" applyNumberFormat="1" applyFont="1" applyBorder="1"/>
    <xf numFmtId="39" fontId="9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illstein">
  <a:themeElements>
    <a:clrScheme name="Millstein">
      <a:dk1>
        <a:sysClr val="windowText" lastClr="000000"/>
      </a:dk1>
      <a:lt1>
        <a:sysClr val="window" lastClr="FFFFFF"/>
      </a:lt1>
      <a:dk2>
        <a:srgbClr val="8790BC"/>
      </a:dk2>
      <a:lt2>
        <a:srgbClr val="660025"/>
      </a:lt2>
      <a:accent1>
        <a:srgbClr val="3D642B"/>
      </a:accent1>
      <a:accent2>
        <a:srgbClr val="D6CA72"/>
      </a:accent2>
      <a:accent3>
        <a:srgbClr val="1D3170"/>
      </a:accent3>
      <a:accent4>
        <a:srgbClr val="999999"/>
      </a:accent4>
      <a:accent5>
        <a:srgbClr val="532765"/>
      </a:accent5>
      <a:accent6>
        <a:srgbClr val="664D20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custClrLst>
    <a:custClr name="Color 1">
      <a:srgbClr val="660025"/>
    </a:custClr>
    <a:custClr name="Color 2">
      <a:srgbClr val="8790BC"/>
    </a:custClr>
    <a:custClr name="Color 3">
      <a:srgbClr val="3D642B"/>
    </a:custClr>
    <a:custClr name="Color 4">
      <a:srgbClr val="D6CA72"/>
    </a:custClr>
    <a:custClr name="Color 5">
      <a:srgbClr val="1D3170"/>
    </a:custClr>
    <a:custClr name="Color 6">
      <a:srgbClr val="999999"/>
    </a:custClr>
    <a:custClr name="Color 7">
      <a:srgbClr val="532765"/>
    </a:custClr>
    <a:custClr name="Color 8">
      <a:srgbClr val="664D20"/>
    </a:custClr>
  </a:custClr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zoomScaleNormal="100" workbookViewId="0"/>
  </sheetViews>
  <sheetFormatPr defaultRowHeight="15.75" x14ac:dyDescent="0.25"/>
  <cols>
    <col min="1" max="1" width="4.28515625" style="8" customWidth="1"/>
    <col min="2" max="2" width="37.140625" style="8" bestFit="1" customWidth="1"/>
    <col min="3" max="3" width="18.42578125" style="8" customWidth="1"/>
    <col min="4" max="4" width="9.140625" style="6"/>
    <col min="5" max="5" width="1.7109375" style="6" customWidth="1"/>
    <col min="6" max="6" width="98.140625" style="6" customWidth="1"/>
    <col min="7" max="16384" width="9.140625" style="6"/>
  </cols>
  <sheetData>
    <row r="1" spans="1:6" ht="16.5" thickBot="1" x14ac:dyDescent="0.3">
      <c r="A1" s="16" t="s">
        <v>17</v>
      </c>
      <c r="B1" s="2"/>
      <c r="C1" s="2"/>
      <c r="D1" s="4"/>
    </row>
    <row r="2" spans="1:6" x14ac:dyDescent="0.25">
      <c r="A2" s="17" t="s">
        <v>43</v>
      </c>
      <c r="D2" s="26"/>
    </row>
    <row r="3" spans="1:6" x14ac:dyDescent="0.25">
      <c r="A3" s="17"/>
      <c r="B3" s="19" t="s">
        <v>18</v>
      </c>
      <c r="C3" s="20">
        <v>13.88</v>
      </c>
      <c r="D3" s="18"/>
    </row>
    <row r="4" spans="1:6" x14ac:dyDescent="0.25">
      <c r="A4" s="17"/>
      <c r="B4" s="19" t="s">
        <v>42</v>
      </c>
      <c r="C4" s="9">
        <v>1.69</v>
      </c>
      <c r="D4" s="18"/>
    </row>
    <row r="5" spans="1:6" ht="16.5" thickBot="1" x14ac:dyDescent="0.3">
      <c r="A5" s="17" t="s">
        <v>19</v>
      </c>
      <c r="D5" s="24">
        <v>1.4</v>
      </c>
      <c r="F5" s="10" t="s">
        <v>20</v>
      </c>
    </row>
    <row r="6" spans="1:6" x14ac:dyDescent="0.25">
      <c r="A6" s="21" t="s">
        <v>21</v>
      </c>
      <c r="D6" s="29"/>
    </row>
    <row r="8" spans="1:6" ht="16.5" thickBot="1" x14ac:dyDescent="0.3">
      <c r="A8" s="1" t="s">
        <v>14</v>
      </c>
      <c r="B8" s="2"/>
      <c r="C8" s="2"/>
      <c r="D8" s="3"/>
      <c r="E8" s="4"/>
      <c r="F8" s="5" t="s">
        <v>16</v>
      </c>
    </row>
    <row r="9" spans="1:6" x14ac:dyDescent="0.25">
      <c r="A9" s="7" t="s">
        <v>2</v>
      </c>
    </row>
    <row r="10" spans="1:6" x14ac:dyDescent="0.25">
      <c r="B10" s="8" t="s">
        <v>0</v>
      </c>
      <c r="D10" s="20">
        <v>0.75</v>
      </c>
      <c r="E10" s="9"/>
      <c r="F10" s="10" t="s">
        <v>6</v>
      </c>
    </row>
    <row r="11" spans="1:6" x14ac:dyDescent="0.25">
      <c r="B11" s="8" t="s">
        <v>8</v>
      </c>
      <c r="D11" s="20">
        <v>1.5</v>
      </c>
      <c r="E11" s="9"/>
      <c r="F11" s="10" t="s">
        <v>39</v>
      </c>
    </row>
    <row r="12" spans="1:6" x14ac:dyDescent="0.25">
      <c r="B12" s="8" t="s">
        <v>1</v>
      </c>
      <c r="D12" s="20">
        <v>4</v>
      </c>
      <c r="E12" s="9"/>
      <c r="F12" s="10" t="s">
        <v>7</v>
      </c>
    </row>
    <row r="13" spans="1:6" x14ac:dyDescent="0.25">
      <c r="A13" s="7" t="s">
        <v>3</v>
      </c>
      <c r="F13" s="11"/>
    </row>
    <row r="14" spans="1:6" ht="18" x14ac:dyDescent="0.25">
      <c r="A14" s="7"/>
      <c r="B14" s="8" t="s">
        <v>9</v>
      </c>
      <c r="D14" s="20">
        <v>2</v>
      </c>
      <c r="E14" s="9"/>
      <c r="F14" s="10" t="s">
        <v>40</v>
      </c>
    </row>
    <row r="15" spans="1:6" ht="18" x14ac:dyDescent="0.25">
      <c r="A15" s="7"/>
      <c r="B15" s="8" t="s">
        <v>10</v>
      </c>
      <c r="D15" s="20">
        <v>1.25</v>
      </c>
      <c r="E15" s="9"/>
      <c r="F15" s="10" t="s">
        <v>41</v>
      </c>
    </row>
    <row r="16" spans="1:6" x14ac:dyDescent="0.25">
      <c r="A16" s="7" t="s">
        <v>4</v>
      </c>
      <c r="D16" s="20">
        <v>2</v>
      </c>
      <c r="E16" s="9"/>
      <c r="F16" s="10" t="s">
        <v>11</v>
      </c>
    </row>
    <row r="17" spans="1:6" x14ac:dyDescent="0.25">
      <c r="A17" s="7" t="s">
        <v>38</v>
      </c>
      <c r="C17" s="12" t="s">
        <v>37</v>
      </c>
      <c r="D17" s="9"/>
      <c r="E17" s="9"/>
      <c r="F17" s="10"/>
    </row>
    <row r="18" spans="1:6" x14ac:dyDescent="0.25">
      <c r="B18" s="13" t="s">
        <v>34</v>
      </c>
      <c r="C18" s="39"/>
      <c r="D18" s="20">
        <v>3.4</v>
      </c>
      <c r="E18" s="9"/>
      <c r="F18" s="10" t="s">
        <v>12</v>
      </c>
    </row>
    <row r="19" spans="1:6" x14ac:dyDescent="0.25">
      <c r="B19" s="13" t="s">
        <v>35</v>
      </c>
      <c r="C19" s="40"/>
      <c r="D19" s="20">
        <v>0.8</v>
      </c>
      <c r="E19" s="9"/>
      <c r="F19" s="10" t="s">
        <v>13</v>
      </c>
    </row>
    <row r="20" spans="1:6" x14ac:dyDescent="0.25">
      <c r="B20" s="13" t="s">
        <v>36</v>
      </c>
      <c r="C20" s="43"/>
      <c r="D20" s="44"/>
      <c r="E20" s="9"/>
      <c r="F20" s="10"/>
    </row>
    <row r="21" spans="1:6" x14ac:dyDescent="0.25">
      <c r="A21" s="7" t="s">
        <v>5</v>
      </c>
      <c r="D21" s="20">
        <v>7.7</v>
      </c>
      <c r="E21" s="9"/>
    </row>
    <row r="23" spans="1:6" x14ac:dyDescent="0.25">
      <c r="A23" s="14" t="s">
        <v>15</v>
      </c>
      <c r="D23" s="25"/>
      <c r="E23" s="15"/>
    </row>
    <row r="25" spans="1:6" ht="16.5" thickBot="1" x14ac:dyDescent="0.3">
      <c r="A25" s="16" t="s">
        <v>25</v>
      </c>
      <c r="B25" s="2"/>
      <c r="C25" s="2"/>
      <c r="D25" s="3"/>
    </row>
    <row r="26" spans="1:6" x14ac:dyDescent="0.25">
      <c r="A26" s="17" t="s">
        <v>22</v>
      </c>
      <c r="D26" s="22">
        <v>3.5</v>
      </c>
    </row>
    <row r="27" spans="1:6" x14ac:dyDescent="0.25">
      <c r="A27" s="17" t="s">
        <v>23</v>
      </c>
      <c r="D27" s="31"/>
      <c r="F27" s="18"/>
    </row>
    <row r="28" spans="1:6" x14ac:dyDescent="0.25">
      <c r="A28" s="17" t="s">
        <v>24</v>
      </c>
      <c r="D28" s="30"/>
      <c r="F28" s="18"/>
    </row>
    <row r="29" spans="1:6" x14ac:dyDescent="0.25">
      <c r="F29" s="18"/>
    </row>
    <row r="30" spans="1:6" ht="16.5" thickBot="1" x14ac:dyDescent="0.3">
      <c r="A30" s="16" t="s">
        <v>44</v>
      </c>
      <c r="B30" s="2"/>
      <c r="C30" s="2"/>
      <c r="D30" s="4"/>
      <c r="F30" s="18"/>
    </row>
    <row r="31" spans="1:6" x14ac:dyDescent="0.25">
      <c r="A31" s="17" t="s">
        <v>24</v>
      </c>
      <c r="D31" s="32"/>
    </row>
    <row r="32" spans="1:6" x14ac:dyDescent="0.25">
      <c r="A32" s="17" t="s">
        <v>22</v>
      </c>
      <c r="D32" s="36">
        <v>3.5</v>
      </c>
      <c r="F32" s="18"/>
    </row>
    <row r="33" spans="1:6" x14ac:dyDescent="0.25">
      <c r="A33" s="21" t="s">
        <v>31</v>
      </c>
      <c r="B33" s="14"/>
      <c r="C33" s="14"/>
      <c r="D33" s="28"/>
    </row>
    <row r="34" spans="1:6" x14ac:dyDescent="0.25">
      <c r="A34" s="17" t="s">
        <v>26</v>
      </c>
      <c r="D34" s="23">
        <v>0</v>
      </c>
      <c r="F34" s="6" t="s">
        <v>27</v>
      </c>
    </row>
    <row r="35" spans="1:6" ht="16.5" thickBot="1" x14ac:dyDescent="0.3">
      <c r="A35" s="17" t="s">
        <v>28</v>
      </c>
      <c r="D35" s="27">
        <v>0</v>
      </c>
    </row>
    <row r="36" spans="1:6" x14ac:dyDescent="0.25">
      <c r="A36" s="21" t="s">
        <v>30</v>
      </c>
      <c r="B36" s="14"/>
      <c r="C36" s="12" t="s">
        <v>37</v>
      </c>
      <c r="D36" s="38"/>
    </row>
    <row r="37" spans="1:6" x14ac:dyDescent="0.25">
      <c r="A37" s="17" t="s">
        <v>32</v>
      </c>
      <c r="C37" s="33"/>
      <c r="D37" s="37"/>
    </row>
    <row r="38" spans="1:6" x14ac:dyDescent="0.25">
      <c r="A38" s="17" t="s">
        <v>33</v>
      </c>
      <c r="C38" s="34"/>
      <c r="D38" s="35"/>
    </row>
    <row r="40" spans="1:6" ht="16.5" thickBot="1" x14ac:dyDescent="0.3">
      <c r="A40" s="16" t="s">
        <v>29</v>
      </c>
      <c r="B40" s="2"/>
      <c r="C40" s="2"/>
      <c r="D40" s="4"/>
    </row>
    <row r="41" spans="1:6" x14ac:dyDescent="0.25">
      <c r="A41" s="17" t="s">
        <v>32</v>
      </c>
      <c r="D41" s="41"/>
    </row>
    <row r="42" spans="1:6" x14ac:dyDescent="0.25">
      <c r="A42" s="17" t="s">
        <v>33</v>
      </c>
      <c r="D42" s="4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16" zoomScaleNormal="100" workbookViewId="0">
      <selection activeCell="A16" sqref="A16"/>
    </sheetView>
  </sheetViews>
  <sheetFormatPr defaultRowHeight="15.75" x14ac:dyDescent="0.25"/>
  <cols>
    <col min="1" max="1" width="4.28515625" style="8" customWidth="1"/>
    <col min="2" max="2" width="37.140625" style="8" bestFit="1" customWidth="1"/>
    <col min="3" max="3" width="18.42578125" style="8" customWidth="1"/>
    <col min="4" max="4" width="9.140625" style="6"/>
    <col min="5" max="5" width="1.7109375" style="6" customWidth="1"/>
    <col min="6" max="6" width="98.140625" style="6" customWidth="1"/>
    <col min="7" max="16384" width="9.140625" style="6"/>
  </cols>
  <sheetData>
    <row r="1" spans="1:6" ht="16.5" thickBot="1" x14ac:dyDescent="0.3">
      <c r="A1" s="16" t="s">
        <v>17</v>
      </c>
      <c r="B1" s="2"/>
      <c r="C1" s="2"/>
      <c r="D1" s="4"/>
    </row>
    <row r="2" spans="1:6" x14ac:dyDescent="0.25">
      <c r="A2" s="17" t="s">
        <v>43</v>
      </c>
      <c r="D2" s="26">
        <f>C3*C4</f>
        <v>23.4572</v>
      </c>
    </row>
    <row r="3" spans="1:6" x14ac:dyDescent="0.25">
      <c r="A3" s="17"/>
      <c r="B3" s="19" t="s">
        <v>18</v>
      </c>
      <c r="C3" s="20">
        <v>13.88</v>
      </c>
      <c r="D3" s="18"/>
    </row>
    <row r="4" spans="1:6" x14ac:dyDescent="0.25">
      <c r="A4" s="17"/>
      <c r="B4" s="19" t="s">
        <v>42</v>
      </c>
      <c r="C4" s="9">
        <v>1.69</v>
      </c>
      <c r="D4" s="18"/>
    </row>
    <row r="5" spans="1:6" ht="16.5" thickBot="1" x14ac:dyDescent="0.3">
      <c r="A5" s="17" t="s">
        <v>19</v>
      </c>
      <c r="D5" s="24">
        <v>1.4</v>
      </c>
      <c r="F5" s="10" t="s">
        <v>20</v>
      </c>
    </row>
    <row r="6" spans="1:6" x14ac:dyDescent="0.25">
      <c r="A6" s="21" t="s">
        <v>21</v>
      </c>
      <c r="D6" s="29">
        <f>SUM(D2:D5)</f>
        <v>24.857199999999999</v>
      </c>
    </row>
    <row r="8" spans="1:6" ht="16.5" thickBot="1" x14ac:dyDescent="0.3">
      <c r="A8" s="1" t="s">
        <v>14</v>
      </c>
      <c r="B8" s="2"/>
      <c r="C8" s="2"/>
      <c r="D8" s="3"/>
      <c r="E8" s="4"/>
      <c r="F8" s="5" t="s">
        <v>16</v>
      </c>
    </row>
    <row r="9" spans="1:6" x14ac:dyDescent="0.25">
      <c r="A9" s="7" t="s">
        <v>2</v>
      </c>
    </row>
    <row r="10" spans="1:6" x14ac:dyDescent="0.25">
      <c r="B10" s="8" t="s">
        <v>0</v>
      </c>
      <c r="D10" s="20">
        <v>0.75</v>
      </c>
      <c r="E10" s="9"/>
      <c r="F10" s="10" t="s">
        <v>6</v>
      </c>
    </row>
    <row r="11" spans="1:6" x14ac:dyDescent="0.25">
      <c r="B11" s="8" t="s">
        <v>8</v>
      </c>
      <c r="D11" s="20">
        <v>1.5</v>
      </c>
      <c r="E11" s="9"/>
      <c r="F11" s="10" t="s">
        <v>39</v>
      </c>
    </row>
    <row r="12" spans="1:6" x14ac:dyDescent="0.25">
      <c r="B12" s="8" t="s">
        <v>1</v>
      </c>
      <c r="D12" s="20">
        <v>4</v>
      </c>
      <c r="E12" s="9"/>
      <c r="F12" s="10" t="s">
        <v>7</v>
      </c>
    </row>
    <row r="13" spans="1:6" x14ac:dyDescent="0.25">
      <c r="A13" s="7" t="s">
        <v>3</v>
      </c>
      <c r="F13" s="11"/>
    </row>
    <row r="14" spans="1:6" ht="18" x14ac:dyDescent="0.25">
      <c r="A14" s="7"/>
      <c r="B14" s="8" t="s">
        <v>9</v>
      </c>
      <c r="D14" s="20">
        <v>2</v>
      </c>
      <c r="E14" s="9"/>
      <c r="F14" s="10" t="s">
        <v>40</v>
      </c>
    </row>
    <row r="15" spans="1:6" ht="18" x14ac:dyDescent="0.25">
      <c r="A15" s="7"/>
      <c r="B15" s="8" t="s">
        <v>10</v>
      </c>
      <c r="D15" s="20">
        <v>1.25</v>
      </c>
      <c r="E15" s="9"/>
      <c r="F15" s="10" t="s">
        <v>41</v>
      </c>
    </row>
    <row r="16" spans="1:6" x14ac:dyDescent="0.25">
      <c r="A16" s="7" t="s">
        <v>4</v>
      </c>
      <c r="D16" s="20">
        <v>2</v>
      </c>
      <c r="E16" s="9"/>
      <c r="F16" s="10" t="s">
        <v>11</v>
      </c>
    </row>
    <row r="17" spans="1:6" x14ac:dyDescent="0.25">
      <c r="A17" s="7" t="s">
        <v>38</v>
      </c>
      <c r="C17" s="12" t="s">
        <v>37</v>
      </c>
      <c r="D17" s="9"/>
      <c r="E17" s="9"/>
      <c r="F17" s="10"/>
    </row>
    <row r="18" spans="1:6" x14ac:dyDescent="0.25">
      <c r="B18" s="13" t="s">
        <v>34</v>
      </c>
      <c r="C18" s="39">
        <f>D18/SUM(D18:D20)</f>
        <v>0.60100403026232085</v>
      </c>
      <c r="D18" s="20">
        <v>3.4</v>
      </c>
      <c r="E18" s="9"/>
      <c r="F18" s="10" t="s">
        <v>12</v>
      </c>
    </row>
    <row r="19" spans="1:6" x14ac:dyDescent="0.25">
      <c r="B19" s="13" t="s">
        <v>35</v>
      </c>
      <c r="C19" s="40">
        <f>D19/(SUM(D18:D20))</f>
        <v>0.14141271300289904</v>
      </c>
      <c r="D19" s="20">
        <v>0.8</v>
      </c>
      <c r="E19" s="9"/>
      <c r="F19" s="10" t="s">
        <v>13</v>
      </c>
    </row>
    <row r="20" spans="1:6" x14ac:dyDescent="0.25">
      <c r="B20" s="13" t="s">
        <v>36</v>
      </c>
      <c r="C20" s="43">
        <f>1-SUM(C18:C19)</f>
        <v>0.25758325673478011</v>
      </c>
      <c r="D20" s="45">
        <f>D6-SUM(D10:D12,D14:D16,D18:D19,D21)</f>
        <v>1.4571999999999967</v>
      </c>
      <c r="E20" s="9"/>
      <c r="F20" s="10"/>
    </row>
    <row r="21" spans="1:6" x14ac:dyDescent="0.25">
      <c r="A21" s="7" t="s">
        <v>5</v>
      </c>
      <c r="D21" s="20">
        <v>7.7</v>
      </c>
      <c r="E21" s="9"/>
    </row>
    <row r="23" spans="1:6" x14ac:dyDescent="0.25">
      <c r="A23" s="14" t="s">
        <v>15</v>
      </c>
      <c r="D23" s="25">
        <f>SUM(D10:D12,D14:D16,D18:D21)</f>
        <v>24.857199999999995</v>
      </c>
      <c r="E23" s="15"/>
    </row>
    <row r="25" spans="1:6" ht="16.5" thickBot="1" x14ac:dyDescent="0.3">
      <c r="A25" s="16" t="s">
        <v>25</v>
      </c>
      <c r="B25" s="2"/>
      <c r="C25" s="2"/>
      <c r="D25" s="3"/>
    </row>
    <row r="26" spans="1:6" x14ac:dyDescent="0.25">
      <c r="A26" s="17" t="s">
        <v>22</v>
      </c>
      <c r="D26" s="22">
        <v>3.5</v>
      </c>
    </row>
    <row r="27" spans="1:6" x14ac:dyDescent="0.25">
      <c r="A27" s="17" t="s">
        <v>23</v>
      </c>
      <c r="D27" s="31">
        <f>D2+D5-D21</f>
        <v>17.1572</v>
      </c>
      <c r="F27" s="18"/>
    </row>
    <row r="28" spans="1:6" x14ac:dyDescent="0.25">
      <c r="A28" s="17" t="s">
        <v>24</v>
      </c>
      <c r="D28" s="30">
        <f>D27/D26</f>
        <v>4.9020571428571431</v>
      </c>
      <c r="F28" s="18"/>
    </row>
    <row r="29" spans="1:6" x14ac:dyDescent="0.25">
      <c r="F29" s="18"/>
    </row>
    <row r="30" spans="1:6" ht="16.5" thickBot="1" x14ac:dyDescent="0.3">
      <c r="A30" s="16" t="s">
        <v>44</v>
      </c>
      <c r="B30" s="2"/>
      <c r="C30" s="2"/>
      <c r="D30" s="4"/>
      <c r="F30" s="18"/>
    </row>
    <row r="31" spans="1:6" x14ac:dyDescent="0.25">
      <c r="A31" s="17" t="s">
        <v>24</v>
      </c>
      <c r="D31" s="32">
        <f>D28</f>
        <v>4.9020571428571431</v>
      </c>
    </row>
    <row r="32" spans="1:6" x14ac:dyDescent="0.25">
      <c r="A32" s="17" t="s">
        <v>22</v>
      </c>
      <c r="D32" s="36">
        <v>3.5</v>
      </c>
      <c r="F32" s="18"/>
    </row>
    <row r="33" spans="1:6" x14ac:dyDescent="0.25">
      <c r="A33" s="21" t="s">
        <v>31</v>
      </c>
      <c r="B33" s="14"/>
      <c r="C33" s="14"/>
      <c r="D33" s="28">
        <f>D31*D32</f>
        <v>17.1572</v>
      </c>
    </row>
    <row r="34" spans="1:6" x14ac:dyDescent="0.25">
      <c r="A34" s="17" t="s">
        <v>26</v>
      </c>
      <c r="D34" s="23">
        <v>0</v>
      </c>
      <c r="F34" s="6" t="s">
        <v>27</v>
      </c>
    </row>
    <row r="35" spans="1:6" ht="16.5" thickBot="1" x14ac:dyDescent="0.3">
      <c r="A35" s="17" t="s">
        <v>28</v>
      </c>
      <c r="D35" s="27">
        <v>0</v>
      </c>
    </row>
    <row r="36" spans="1:6" x14ac:dyDescent="0.25">
      <c r="A36" s="21" t="s">
        <v>30</v>
      </c>
      <c r="B36" s="14"/>
      <c r="C36" s="14"/>
      <c r="D36" s="38">
        <f>D33-D34+D35</f>
        <v>17.1572</v>
      </c>
    </row>
    <row r="37" spans="1:6" x14ac:dyDescent="0.25">
      <c r="A37" s="17" t="s">
        <v>32</v>
      </c>
      <c r="C37" s="33">
        <f>C18+C19</f>
        <v>0.74241674326521989</v>
      </c>
      <c r="D37" s="37">
        <f>C37*D36</f>
        <v>12.737792547550031</v>
      </c>
    </row>
    <row r="38" spans="1:6" x14ac:dyDescent="0.25">
      <c r="A38" s="17" t="s">
        <v>33</v>
      </c>
      <c r="C38" s="34">
        <f>1-C37</f>
        <v>0.25758325673478011</v>
      </c>
      <c r="D38" s="35">
        <f>C38*D36</f>
        <v>4.4194074524499696</v>
      </c>
    </row>
    <row r="40" spans="1:6" ht="16.5" thickBot="1" x14ac:dyDescent="0.3">
      <c r="A40" s="16" t="s">
        <v>29</v>
      </c>
      <c r="B40" s="2"/>
      <c r="C40" s="2"/>
      <c r="D40" s="4"/>
    </row>
    <row r="41" spans="1:6" x14ac:dyDescent="0.25">
      <c r="A41" s="17" t="s">
        <v>32</v>
      </c>
      <c r="D41" s="41">
        <f>RATE(5,0,-D18-D19,D37)</f>
        <v>0.24844374054355697</v>
      </c>
    </row>
    <row r="42" spans="1:6" x14ac:dyDescent="0.25">
      <c r="A42" s="17" t="s">
        <v>33</v>
      </c>
      <c r="D42" s="42">
        <f>RATE(5,0,-D20,D38)</f>
        <v>0.24844374054355706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Empty</vt:lpstr>
      <vt:lpstr>Complete</vt:lpstr>
    </vt:vector>
  </TitlesOfParts>
  <Company>Wallstreetprep.com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 Street Prep</dc:creator>
  <cp:lastModifiedBy>scottmccarthy</cp:lastModifiedBy>
  <dcterms:created xsi:type="dcterms:W3CDTF">2013-04-09T21:04:04Z</dcterms:created>
  <dcterms:modified xsi:type="dcterms:W3CDTF">2014-12-10T23:45:39Z</dcterms:modified>
</cp:coreProperties>
</file>