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teu\OneDrive\Área de Trabalho\"/>
    </mc:Choice>
  </mc:AlternateContent>
  <xr:revisionPtr revIDLastSave="0" documentId="13_ncr:1_{FC41E416-9920-40E4-AEC7-517DE0042233}" xr6:coauthVersionLast="47" xr6:coauthVersionMax="47" xr10:uidLastSave="{00000000-0000-0000-0000-000000000000}"/>
  <bookViews>
    <workbookView xWindow="2025" yWindow="5895" windowWidth="21600" windowHeight="11295" tabRatio="629" xr2:uid="{B76F9244-3659-4F32-BDA3-C04ED5686922}"/>
  </bookViews>
  <sheets>
    <sheet name="Dataset" sheetId="2" r:id="rId1"/>
    <sheet name="Distribuição por Genero" sheetId="1" r:id="rId2"/>
    <sheet name="Aparições" sheetId="3" r:id="rId3"/>
    <sheet name="Criação de Personagens" sheetId="4" r:id="rId4"/>
    <sheet name="Criação de Personagens Genero" sheetId="5" r:id="rId5"/>
    <sheet name="Distribuição por Classe e Gêner" sheetId="6" r:id="rId6"/>
    <sheet name="Mortes por Generos" sheetId="7" r:id="rId7"/>
    <sheet name="Percentual Mortes por Quartil" sheetId="8" r:id="rId8"/>
    <sheet name="Análise Multivariada" sheetId="9" r:id="rId9"/>
  </sheets>
  <definedNames>
    <definedName name="_xlnm._FilterDatabase" localSheetId="3" hidden="1">'Criação de Personagens'!$A$1:$C$1</definedName>
    <definedName name="_xlnm._FilterDatabase" localSheetId="4" hidden="1">'Criação de Personagens Genero'!$A$1:$F$1</definedName>
    <definedName name="_xlchart.v1.0" hidden="1">Aparições!$F$2</definedName>
    <definedName name="_xlchart.v1.1" hidden="1">Aparições!$F$3:$F$175</definedName>
    <definedName name="_xlchart.v1.2" hidden="1">Aparições!$G$2</definedName>
    <definedName name="_xlchart.v1.3" hidden="1">Aparições!$G$3:$G$175</definedName>
    <definedName name="_xlchart.v1.4" hidden="1">Aparições!$H$2</definedName>
    <definedName name="_xlchart.v1.5" hidden="1">Aparições!$H$3:$H$175</definedName>
    <definedName name="DadosExternos_1" localSheetId="0" hidden="1">Dataset!$A$1:$H$174</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G5" i="8"/>
  <c r="G2" i="8"/>
  <c r="G3" i="8"/>
  <c r="G4" i="8"/>
  <c r="E13" i="7"/>
  <c r="E12" i="7"/>
  <c r="J3" i="5"/>
  <c r="J4" i="5"/>
  <c r="J5" i="5"/>
  <c r="J6" i="5"/>
  <c r="J7" i="5"/>
  <c r="J8" i="5"/>
  <c r="J9" i="5"/>
  <c r="J10" i="5"/>
  <c r="J11" i="5"/>
  <c r="J12" i="5"/>
  <c r="J13" i="5"/>
  <c r="I3" i="5"/>
  <c r="I4" i="5"/>
  <c r="I5" i="5"/>
  <c r="I6" i="5"/>
  <c r="I7" i="5"/>
  <c r="I8" i="5"/>
  <c r="I9" i="5"/>
  <c r="I10" i="5"/>
  <c r="I11" i="5"/>
  <c r="I12" i="5"/>
  <c r="I13" i="5"/>
  <c r="I2" i="5"/>
  <c r="J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2" i="5"/>
  <c r="F120"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2" i="4"/>
  <c r="B2" i="1"/>
  <c r="B3"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F8639-1C59-42F8-BBAB-2C03791FA305}" keepAlive="1" name="Consulta - avengers" description="Conexão com a consulta 'avengers' na pasta de trabalho." type="5" refreshedVersion="8" background="1" saveData="1">
    <dbPr connection="Provider=Microsoft.Mashup.OleDb.1;Data Source=$Workbook$;Location=avengers;Extended Properties=&quot;&quot;" command="SELECT * FROM [avengers]"/>
  </connection>
</connections>
</file>

<file path=xl/sharedStrings.xml><?xml version="1.0" encoding="utf-8"?>
<sst xmlns="http://schemas.openxmlformats.org/spreadsheetml/2006/main" count="1331" uniqueCount="227">
  <si>
    <t>Name/Alias</t>
  </si>
  <si>
    <t>Appearances</t>
  </si>
  <si>
    <t>Current?</t>
  </si>
  <si>
    <t>Gender</t>
  </si>
  <si>
    <t>Year</t>
  </si>
  <si>
    <t>Honorary</t>
  </si>
  <si>
    <t>Death1</t>
  </si>
  <si>
    <t>Return1</t>
  </si>
  <si>
    <t>Henry Jonathan "Hank" Pym</t>
  </si>
  <si>
    <t>YES</t>
  </si>
  <si>
    <t>MALE</t>
  </si>
  <si>
    <t>Full</t>
  </si>
  <si>
    <t>NO</t>
  </si>
  <si>
    <t>Janet van Dyne</t>
  </si>
  <si>
    <t>FEMALE</t>
  </si>
  <si>
    <t>Anthony Edward "Tony" Stark</t>
  </si>
  <si>
    <t>Robert Bruce Banner</t>
  </si>
  <si>
    <t>Thor Odinson</t>
  </si>
  <si>
    <t>Richard Milhouse Jones</t>
  </si>
  <si>
    <t>Steven Rogers</t>
  </si>
  <si>
    <t>Clinton Francis Barton</t>
  </si>
  <si>
    <t>Pietro Maximoff</t>
  </si>
  <si>
    <t>Wanda Maximoff</t>
  </si>
  <si>
    <t>Jacques Duquesne</t>
  </si>
  <si>
    <t>Heracles</t>
  </si>
  <si>
    <t>T'Challa</t>
  </si>
  <si>
    <t>Victor Shade (alias)</t>
  </si>
  <si>
    <t>Dane Whitman</t>
  </si>
  <si>
    <t>Natalia Alianovna Romanova</t>
  </si>
  <si>
    <t>Brandt</t>
  </si>
  <si>
    <t>Henry P. McCoy</t>
  </si>
  <si>
    <t>Heather Douglas</t>
  </si>
  <si>
    <t>Patsy Walker</t>
  </si>
  <si>
    <t>Matthew Liebowitz (birth name)</t>
  </si>
  <si>
    <t>Robert L. Frank Sr.</t>
  </si>
  <si>
    <t>Simon Williams</t>
  </si>
  <si>
    <t>Yondu Udonta</t>
  </si>
  <si>
    <t>Martinex T'Naga</t>
  </si>
  <si>
    <t>Charlie-27</t>
  </si>
  <si>
    <t>Nicholette Gold</t>
  </si>
  <si>
    <t>Stakar</t>
  </si>
  <si>
    <t>Vance Astrovik</t>
  </si>
  <si>
    <t>Mar-Vell</t>
  </si>
  <si>
    <t>Carol Susan Jane Danvers</t>
  </si>
  <si>
    <t>Samuel Thomas Wilson</t>
  </si>
  <si>
    <t>Jocasta</t>
  </si>
  <si>
    <t>Greer Grant Nelson</t>
  </si>
  <si>
    <t>Jennifer Walters</t>
  </si>
  <si>
    <t>Monica Rambeau</t>
  </si>
  <si>
    <t>Eros</t>
  </si>
  <si>
    <t>James R. Rhodes</t>
  </si>
  <si>
    <t>Barbara Barton (nee Morse)</t>
  </si>
  <si>
    <t>Moira Brandon</t>
  </si>
  <si>
    <t>Benjamin Jacob Grimm</t>
  </si>
  <si>
    <t>Bonita Juarez</t>
  </si>
  <si>
    <t>Marc Spector</t>
  </si>
  <si>
    <t>John F. Walker</t>
  </si>
  <si>
    <t>Jim Hammond (alias)</t>
  </si>
  <si>
    <t>Miguel Santos</t>
  </si>
  <si>
    <t>Julia Carpenter</t>
  </si>
  <si>
    <t>X-51</t>
  </si>
  <si>
    <t>Christopher Powell</t>
  </si>
  <si>
    <t>Namor McKenzie</t>
  </si>
  <si>
    <t>Scott Edward Harris Lang</t>
  </si>
  <si>
    <t>Anthony Ludgate Druid</t>
  </si>
  <si>
    <t>Marrina Smallwood</t>
  </si>
  <si>
    <t>Ravonna Lexus Renslayer</t>
  </si>
  <si>
    <t>Rita DeMara</t>
  </si>
  <si>
    <t>Dennis Dunphy</t>
  </si>
  <si>
    <t>Reed Richards</t>
  </si>
  <si>
    <t>Susan Richards (nee Storm)</t>
  </si>
  <si>
    <t>Wendell Elvis Vaughn</t>
  </si>
  <si>
    <t>Ashley Crawford</t>
  </si>
  <si>
    <t>DeMarr Davis</t>
  </si>
  <si>
    <t>Val Ventura</t>
  </si>
  <si>
    <t>Craig Hollis</t>
  </si>
  <si>
    <t>Gene Lorrene</t>
  </si>
  <si>
    <t>Dorreen Green</t>
  </si>
  <si>
    <t>Doug Taggert</t>
  </si>
  <si>
    <t>Wade Wilson</t>
  </si>
  <si>
    <t>Greg Willis</t>
  </si>
  <si>
    <t>Circe</t>
  </si>
  <si>
    <t>Peter Benjamin Parker</t>
  </si>
  <si>
    <t>Walter Newell</t>
  </si>
  <si>
    <t>Elvin Haliday</t>
  </si>
  <si>
    <t>Probationary</t>
  </si>
  <si>
    <t>William Baker</t>
  </si>
  <si>
    <t>Crystal Amaquelin Maximoff</t>
  </si>
  <si>
    <t>Eric Kevin Masterson</t>
  </si>
  <si>
    <t>Phillip Javert</t>
  </si>
  <si>
    <t>Anthony Edward Stark</t>
  </si>
  <si>
    <t>"Giulietta Nefaria"</t>
  </si>
  <si>
    <t>Angelica Jones</t>
  </si>
  <si>
    <t>Delroy Garrett Jr.</t>
  </si>
  <si>
    <t>Maria de Guadalupe Santiago</t>
  </si>
  <si>
    <t>Jonathan Hart</t>
  </si>
  <si>
    <t>Kelsey Leigh Shorr</t>
  </si>
  <si>
    <t>Carl Lucas</t>
  </si>
  <si>
    <t>Veranke</t>
  </si>
  <si>
    <t>James "Logan" Howlett</t>
  </si>
  <si>
    <t>Robert Reynolds</t>
  </si>
  <si>
    <t>Maya Lopez</t>
  </si>
  <si>
    <t>Nathaniel Richards</t>
  </si>
  <si>
    <t>Elijah Bradley</t>
  </si>
  <si>
    <t>William "Billy" Kaplan</t>
  </si>
  <si>
    <t>Dorrek VIII/Theodore "Teddy" Altman</t>
  </si>
  <si>
    <t>Cassie Lang</t>
  </si>
  <si>
    <t>Katherine "Kate" Bishop</t>
  </si>
  <si>
    <t>Alias: Jonas</t>
  </si>
  <si>
    <t>Thomas "Tommy" Shepherd</t>
  </si>
  <si>
    <t>Daniel Thomas Rand K'ai</t>
  </si>
  <si>
    <t>Doctor Stephen Vincent Strange</t>
  </si>
  <si>
    <t>Ares</t>
  </si>
  <si>
    <t>James Buchanan Barnes</t>
  </si>
  <si>
    <t>Jessica Miriam Drew</t>
  </si>
  <si>
    <t>Jessica Jones</t>
  </si>
  <si>
    <t>Amadeus Cho</t>
  </si>
  <si>
    <t>Maria Hill</t>
  </si>
  <si>
    <t>Robbie Baldwin</t>
  </si>
  <si>
    <t>Sharon Carter</t>
  </si>
  <si>
    <t>Eric O'Grady</t>
  </si>
  <si>
    <t>Brunnhilde</t>
  </si>
  <si>
    <t>Richard Rider</t>
  </si>
  <si>
    <t>Brian Braddock</t>
  </si>
  <si>
    <t>Dennis Sykes</t>
  </si>
  <si>
    <t>Noh-Varr</t>
  </si>
  <si>
    <t>Thaddeus Ross</t>
  </si>
  <si>
    <t>John Aman</t>
  </si>
  <si>
    <t>Shang-Chi</t>
  </si>
  <si>
    <t>James Santini</t>
  </si>
  <si>
    <t>Academy</t>
  </si>
  <si>
    <t>Emery Schaub</t>
  </si>
  <si>
    <t>Jeanne Foucault</t>
  </si>
  <si>
    <t>Fiona</t>
  </si>
  <si>
    <t>Jennifer Takeda</t>
  </si>
  <si>
    <t>Yvette</t>
  </si>
  <si>
    <t>Julie Power</t>
  </si>
  <si>
    <t>Alani Ryan</t>
  </si>
  <si>
    <t>Ken Mack</t>
  </si>
  <si>
    <t>Humberto Lopez</t>
  </si>
  <si>
    <t>Johnny Gallo</t>
  </si>
  <si>
    <t>Lyra</t>
  </si>
  <si>
    <t>Anya Corazon</t>
  </si>
  <si>
    <t>Brandon Sharpe</t>
  </si>
  <si>
    <t>Kevin Masterson</t>
  </si>
  <si>
    <t>Michiko Musashi</t>
  </si>
  <si>
    <t>Taki Matsuya</t>
  </si>
  <si>
    <t>Daisy Johnson</t>
  </si>
  <si>
    <t>Ororo Munroe</t>
  </si>
  <si>
    <t>Matt Murdock</t>
  </si>
  <si>
    <t>Flash Thompson</t>
  </si>
  <si>
    <t>Otto Octavius</t>
  </si>
  <si>
    <t>Alex Summers</t>
  </si>
  <si>
    <t>Samuel Guthrie</t>
  </si>
  <si>
    <t>Roberto da Costa</t>
  </si>
  <si>
    <t>Eden Fesi</t>
  </si>
  <si>
    <t>Izzy Kane</t>
  </si>
  <si>
    <t>Marcus Milton</t>
  </si>
  <si>
    <t>Anna Marie</t>
  </si>
  <si>
    <t>Shiro Yoshida</t>
  </si>
  <si>
    <t>Kevin Kale Connor</t>
  </si>
  <si>
    <t>Sam Alexander</t>
  </si>
  <si>
    <t>America Chavez</t>
  </si>
  <si>
    <t>Loki Laufeyson</t>
  </si>
  <si>
    <t>David Alleyne</t>
  </si>
  <si>
    <t>Nicholas Fury, Jr., Marcus Johnson</t>
  </si>
  <si>
    <t>Phillip Coulson</t>
  </si>
  <si>
    <t>Tony Masters</t>
  </si>
  <si>
    <t>Victor Mancha</t>
  </si>
  <si>
    <t>Monica Chang</t>
  </si>
  <si>
    <t>Alexis</t>
  </si>
  <si>
    <t>Eric Brooks</t>
  </si>
  <si>
    <t>Adam Brashear</t>
  </si>
  <si>
    <t>Victor Alvarez</t>
  </si>
  <si>
    <t>Ava Ayala</t>
  </si>
  <si>
    <t>Kaluu</t>
  </si>
  <si>
    <t>Quantidade de Heróis</t>
  </si>
  <si>
    <t>Gilgamesh</t>
  </si>
  <si>
    <t>Dinah Soar</t>
  </si>
  <si>
    <t>Monkey Joe</t>
  </si>
  <si>
    <t>Tippy Toe</t>
  </si>
  <si>
    <t>Melissa Darrow</t>
  </si>
  <si>
    <t>Deathcry</t>
  </si>
  <si>
    <t>Captain Universe</t>
  </si>
  <si>
    <t>Ex Nihilo</t>
  </si>
  <si>
    <t>Bayss</t>
  </si>
  <si>
    <t>Nightmask</t>
  </si>
  <si>
    <t>Doombot</t>
  </si>
  <si>
    <t>Vance Astro</t>
  </si>
  <si>
    <t>Ano</t>
  </si>
  <si>
    <t>Data</t>
  </si>
  <si>
    <t>DATA</t>
  </si>
  <si>
    <t>SOMA</t>
  </si>
  <si>
    <t>Criação de Personagens</t>
  </si>
  <si>
    <t>DECADA</t>
  </si>
  <si>
    <t>Class</t>
  </si>
  <si>
    <t>Rótulos de Coluna</t>
  </si>
  <si>
    <t>Total Geral</t>
  </si>
  <si>
    <t>Rótulos de Linha</t>
  </si>
  <si>
    <t>Contagem de Name/Alias</t>
  </si>
  <si>
    <t>Contagem dos Personagens por Classe e Por Gênero</t>
  </si>
  <si>
    <t>Porcentagem de Gênero por Classe</t>
  </si>
  <si>
    <t>SEM TABELA DINÂMICA</t>
  </si>
  <si>
    <t>Quantidade</t>
  </si>
  <si>
    <t>COM TABELA DINÂMICA</t>
  </si>
  <si>
    <t>Gênero</t>
  </si>
  <si>
    <t>Soma de Appearances</t>
  </si>
  <si>
    <t>Total de Mortes</t>
  </si>
  <si>
    <t>Soma de Return1</t>
  </si>
  <si>
    <t>Qtd. Retorno</t>
  </si>
  <si>
    <t>Qtd de Personagens por Classe</t>
  </si>
  <si>
    <t>Nome</t>
  </si>
  <si>
    <t>Aparições</t>
  </si>
  <si>
    <t>Q1</t>
  </si>
  <si>
    <t>Q2</t>
  </si>
  <si>
    <t>Q3</t>
  </si>
  <si>
    <t>MÉDIA</t>
  </si>
  <si>
    <t>Quartil</t>
  </si>
  <si>
    <t>Morreu?</t>
  </si>
  <si>
    <t>Q4</t>
  </si>
  <si>
    <t>Soma de Morreu?</t>
  </si>
  <si>
    <t>% das Mortes</t>
  </si>
  <si>
    <t>Medidas</t>
  </si>
  <si>
    <t>Média de Appearances</t>
  </si>
  <si>
    <t>SIM</t>
  </si>
  <si>
    <t>NÃO</t>
  </si>
  <si>
    <t>Média de Aparições por Ocorrência de Morte e 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</si>
</sst>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79998168889431442"/>
        <bgColor theme="7" tint="0.79998168889431442"/>
      </patternFill>
    </fill>
    <fill>
      <patternFill patternType="solid">
        <fgColor theme="2" tint="-9.9978637043366805E-2"/>
        <bgColor indexed="64"/>
      </patternFill>
    </fill>
    <fill>
      <patternFill patternType="solid">
        <fgColor theme="0"/>
        <bgColor indexed="64"/>
      </patternFill>
    </fill>
    <fill>
      <patternFill patternType="solid">
        <fgColor theme="0"/>
        <bgColor theme="4" tint="0.79998168889431442"/>
      </patternFill>
    </fill>
    <fill>
      <patternFill patternType="solid">
        <fgColor theme="0"/>
        <bgColor theme="7" tint="0.79998168889431442"/>
      </patternFill>
    </fill>
    <fill>
      <patternFill patternType="solid">
        <fgColor theme="2" tint="-9.9978637043366805E-2"/>
        <bgColor theme="4" tint="0.79998168889431442"/>
      </patternFill>
    </fill>
    <fill>
      <patternFill patternType="solid">
        <fgColor theme="0" tint="-4.9989318521683403E-2"/>
        <bgColor indexed="64"/>
      </patternFill>
    </fill>
  </fills>
  <borders count="5">
    <border>
      <left/>
      <right/>
      <top/>
      <bottom/>
      <diagonal/>
    </border>
    <border>
      <left/>
      <right/>
      <top style="thin">
        <color theme="7" tint="0.39997558519241921"/>
      </top>
      <bottom style="thin">
        <color theme="7"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2" borderId="1" xfId="0" applyFill="1" applyBorder="1"/>
    <xf numFmtId="0" fontId="0" fillId="0" borderId="1" xfId="0" applyBorder="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164" fontId="0" fillId="0" borderId="0" xfId="1" applyNumberFormat="1" applyFont="1"/>
    <xf numFmtId="10" fontId="0" fillId="0" borderId="0" xfId="1" applyNumberFormat="1" applyFont="1"/>
    <xf numFmtId="0" fontId="2" fillId="4" borderId="0" xfId="0" applyFont="1" applyFill="1"/>
    <xf numFmtId="0" fontId="2" fillId="5" borderId="2" xfId="0" applyFont="1" applyFill="1" applyBorder="1"/>
    <xf numFmtId="10" fontId="2" fillId="5" borderId="3" xfId="0" applyNumberFormat="1" applyFont="1" applyFill="1" applyBorder="1"/>
    <xf numFmtId="164" fontId="0" fillId="4" borderId="0" xfId="1" applyNumberFormat="1" applyFont="1" applyFill="1"/>
    <xf numFmtId="0" fontId="2" fillId="7" borderId="2" xfId="0" applyFont="1" applyFill="1" applyBorder="1"/>
    <xf numFmtId="0" fontId="0" fillId="4" borderId="0" xfId="0" applyFill="1"/>
    <xf numFmtId="0" fontId="0" fillId="6" borderId="0" xfId="0" applyFill="1"/>
    <xf numFmtId="0" fontId="2" fillId="3" borderId="0" xfId="0" applyFont="1" applyFill="1"/>
    <xf numFmtId="0" fontId="2" fillId="5" borderId="3" xfId="0" applyFont="1" applyFill="1" applyBorder="1" applyAlignment="1">
      <alignment horizontal="left"/>
    </xf>
    <xf numFmtId="0" fontId="2" fillId="0" borderId="0" xfId="0" applyFont="1" applyAlignment="1">
      <alignment horizontal="left"/>
    </xf>
    <xf numFmtId="0" fontId="2" fillId="5" borderId="0" xfId="0" applyFont="1" applyFill="1"/>
    <xf numFmtId="0" fontId="0" fillId="0" borderId="4" xfId="0" applyBorder="1"/>
    <xf numFmtId="0" fontId="2" fillId="8"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3" borderId="0" xfId="0" applyFont="1" applyFill="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7" borderId="0" xfId="0" applyFont="1" applyFill="1" applyAlignment="1">
      <alignment horizontal="center"/>
    </xf>
  </cellXfs>
  <cellStyles count="2">
    <cellStyle name="Normal" xfId="0" builtinId="0"/>
    <cellStyle name="Porcentagem" xfId="1"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Distribuição por Gênero</a:t>
            </a:r>
          </a:p>
          <a:p>
            <a:pPr>
              <a:defRPr/>
            </a:pPr>
            <a:endParaRPr lang="pt-B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B6F-4D73-89B9-C9DB12C64F2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B6F-4D73-89B9-C9DB12C64F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'Distribuição por Genero'!$A$3:$A$4</c:f>
              <c:strCache>
                <c:ptCount val="2"/>
                <c:pt idx="0">
                  <c:v>MALE</c:v>
                </c:pt>
                <c:pt idx="1">
                  <c:v>FEMALE</c:v>
                </c:pt>
              </c:strCache>
            </c:strRef>
          </c:cat>
          <c:val>
            <c:numRef>
              <c:f>'Distribuição por Genero'!$B$3:$B$4</c:f>
              <c:numCache>
                <c:formatCode>General</c:formatCode>
                <c:ptCount val="2"/>
                <c:pt idx="0">
                  <c:v>115</c:v>
                </c:pt>
                <c:pt idx="1">
                  <c:v>58</c:v>
                </c:pt>
              </c:numCache>
            </c:numRef>
          </c:val>
          <c:extLst>
            <c:ext xmlns:c16="http://schemas.microsoft.com/office/drawing/2014/chart" uri="{C3380CC4-5D6E-409C-BE32-E72D297353CC}">
              <c16:uniqueId val="{00000000-2ED2-44DC-869D-9EC8D30D8E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Criação de Personagens por data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'Criação de Personagens'!$F$1</c:f>
              <c:strCache>
                <c:ptCount val="1"/>
                <c:pt idx="0">
                  <c:v>Criação de Personagens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'Criação de Personagens'!$E$2:$E$117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Personagens'!$F$2:$F$117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1</c:v>
                </c:pt>
                <c:pt idx="65">
                  <c:v>3</c:v>
                </c:pt>
                <c:pt idx="66">
                  <c:v>0</c:v>
                </c:pt>
                <c:pt idx="67">
                  <c:v>1</c:v>
                </c:pt>
                <c:pt idx="68">
                  <c:v>2</c:v>
                </c:pt>
                <c:pt idx="69">
                  <c:v>1</c:v>
                </c:pt>
                <c:pt idx="70">
                  <c:v>0</c:v>
                </c:pt>
                <c:pt idx="71">
                  <c:v>0</c:v>
                </c:pt>
                <c:pt idx="72">
                  <c:v>0</c:v>
                </c:pt>
                <c:pt idx="73">
                  <c:v>0</c:v>
                </c:pt>
                <c:pt idx="74">
                  <c:v>0</c:v>
                </c:pt>
                <c:pt idx="75">
                  <c:v>1</c:v>
                </c:pt>
                <c:pt idx="76">
                  <c:v>1</c:v>
                </c:pt>
                <c:pt idx="77">
                  <c:v>0</c:v>
                </c:pt>
                <c:pt idx="78">
                  <c:v>7</c:v>
                </c:pt>
                <c:pt idx="79">
                  <c:v>2</c:v>
                </c:pt>
                <c:pt idx="80">
                  <c:v>0</c:v>
                </c:pt>
                <c:pt idx="81">
                  <c:v>0</c:v>
                </c:pt>
                <c:pt idx="82">
                  <c:v>0</c:v>
                </c:pt>
                <c:pt idx="83">
                  <c:v>0</c:v>
                </c:pt>
                <c:pt idx="84">
                  <c:v>2</c:v>
                </c:pt>
                <c:pt idx="85">
                  <c:v>1</c:v>
                </c:pt>
                <c:pt idx="86">
                  <c:v>1</c:v>
                </c:pt>
                <c:pt idx="87">
                  <c:v>1</c:v>
                </c:pt>
                <c:pt idx="88">
                  <c:v>2</c:v>
                </c:pt>
                <c:pt idx="89">
                  <c:v>9</c:v>
                </c:pt>
                <c:pt idx="90">
                  <c:v>2</c:v>
                </c:pt>
                <c:pt idx="91">
                  <c:v>1</c:v>
                </c:pt>
                <c:pt idx="92">
                  <c:v>3</c:v>
                </c:pt>
                <c:pt idx="93">
                  <c:v>1</c:v>
                </c:pt>
                <c:pt idx="94">
                  <c:v>0</c:v>
                </c:pt>
                <c:pt idx="95">
                  <c:v>0</c:v>
                </c:pt>
                <c:pt idx="96">
                  <c:v>1</c:v>
                </c:pt>
                <c:pt idx="97">
                  <c:v>0</c:v>
                </c:pt>
                <c:pt idx="98">
                  <c:v>1</c:v>
                </c:pt>
                <c:pt idx="99">
                  <c:v>0</c:v>
                </c:pt>
                <c:pt idx="100">
                  <c:v>1</c:v>
                </c:pt>
                <c:pt idx="101">
                  <c:v>1</c:v>
                </c:pt>
                <c:pt idx="102">
                  <c:v>0</c:v>
                </c:pt>
                <c:pt idx="103">
                  <c:v>1</c:v>
                </c:pt>
                <c:pt idx="104">
                  <c:v>0</c:v>
                </c:pt>
                <c:pt idx="105">
                  <c:v>10</c:v>
                </c:pt>
                <c:pt idx="106">
                  <c:v>2</c:v>
                </c:pt>
                <c:pt idx="107">
                  <c:v>4</c:v>
                </c:pt>
                <c:pt idx="108">
                  <c:v>1</c:v>
                </c:pt>
                <c:pt idx="109">
                  <c:v>2</c:v>
                </c:pt>
                <c:pt idx="110">
                  <c:v>10</c:v>
                </c:pt>
                <c:pt idx="111">
                  <c:v>3</c:v>
                </c:pt>
                <c:pt idx="112">
                  <c:v>2</c:v>
                </c:pt>
                <c:pt idx="113">
                  <c:v>18</c:v>
                </c:pt>
                <c:pt idx="114">
                  <c:v>2</c:v>
                </c:pt>
                <c:pt idx="115">
                  <c:v>2</c:v>
                </c:pt>
              </c:numCache>
            </c:numRef>
          </c:val>
          <c:smooth val="0"/>
          <c:extLst>
            <c:ext xmlns:c16="http://schemas.microsoft.com/office/drawing/2014/chart" uri="{C3380CC4-5D6E-409C-BE32-E72D297353CC}">
              <c16:uniqueId val="{00000000-F3A2-493F-9C45-48B5592869A3}"/>
            </c:ext>
          </c:extLst>
        </c:ser>
        <c:dLbls>
          <c:showLegendKey val="0"/>
          <c:showVal val="0"/>
          <c:showCatName val="0"/>
          <c:showSerName val="0"/>
          <c:showPercent val="0"/>
          <c:showBubbleSize val="0"/>
        </c:dLbls>
        <c:smooth val="0"/>
        <c:axId val="1184403456"/>
        <c:axId val="1184404896"/>
      </c:lineChart>
      <c:catAx>
        <c:axId val="1184403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404896"/>
        <c:crosses val="autoZero"/>
        <c:auto val="1"/>
        <c:lblAlgn val="ctr"/>
        <c:lblOffset val="100"/>
        <c:noMultiLvlLbl val="0"/>
      </c:catAx>
      <c:valAx>
        <c:axId val="11844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40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Criação de Personagens por Gênero por Década</a:t>
            </a:r>
          </a:p>
          <a:p>
            <a:pPr>
              <a:defRPr/>
            </a:pPr>
            <a:endParaRPr lang="pt-BR"/>
          </a:p>
          <a:p>
            <a:pPr>
              <a:defRPr/>
            </a:pP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'Criação de Personagens Genero'!$I$1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Genero'!$H$2:$H$13</c:f>
              <c:numCache>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Cache>
            </c:numRef>
          </c:cat>
          <c:val>
            <c:numRef>
              <c:f>'Criação de Personagens Genero'!$I$2:$I$13</c:f>
              <c:numCache>
                <c:formatCode>General</c:formatCode>
                <c:ptCount val="12"/>
                <c:pt idx="0">
                  <c:v>7</c:v>
                </c:pt>
                <c:pt idx="1">
                  <c:v>0</c:v>
                </c:pt>
                <c:pt idx="2">
                  <c:v>0</c:v>
                </c:pt>
                <c:pt idx="3">
                  <c:v>0</c:v>
                </c:pt>
                <c:pt idx="4">
                  <c:v>0</c:v>
                </c:pt>
                <c:pt idx="5">
                  <c:v>0</c:v>
                </c:pt>
                <c:pt idx="6">
                  <c:v>13</c:v>
                </c:pt>
                <c:pt idx="7">
                  <c:v>11</c:v>
                </c:pt>
                <c:pt idx="8">
                  <c:v>16</c:v>
                </c:pt>
                <c:pt idx="9">
                  <c:v>9</c:v>
                </c:pt>
                <c:pt idx="10">
                  <c:v>22</c:v>
                </c:pt>
                <c:pt idx="11">
                  <c:v>37</c:v>
                </c:pt>
              </c:numCache>
            </c:numRef>
          </c:val>
          <c:extLst>
            <c:ext xmlns:c16="http://schemas.microsoft.com/office/drawing/2014/chart" uri="{C3380CC4-5D6E-409C-BE32-E72D297353CC}">
              <c16:uniqueId val="{00000000-C262-4910-AF15-C020DCC5D4B1}"/>
            </c:ext>
          </c:extLst>
        </c:ser>
        <c:ser>
          <c:idx val="1"/>
          <c:order val="1"/>
          <c:tx>
            <c:strRef>
              <c:f>'Criação de Personagens Genero'!$J$1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Genero'!$H$2:$H$13</c:f>
              <c:numCache>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Cache>
            </c:numRef>
          </c:cat>
          <c:val>
            <c:numRef>
              <c:f>'Criação de Personagens Genero'!$J$2:$J$13</c:f>
              <c:numCache>
                <c:formatCode>General</c:formatCode>
                <c:ptCount val="12"/>
                <c:pt idx="0">
                  <c:v>7</c:v>
                </c:pt>
                <c:pt idx="1">
                  <c:v>0</c:v>
                </c:pt>
                <c:pt idx="2">
                  <c:v>0</c:v>
                </c:pt>
                <c:pt idx="3">
                  <c:v>0</c:v>
                </c:pt>
                <c:pt idx="4">
                  <c:v>0</c:v>
                </c:pt>
                <c:pt idx="5">
                  <c:v>0</c:v>
                </c:pt>
                <c:pt idx="6">
                  <c:v>2</c:v>
                </c:pt>
                <c:pt idx="7">
                  <c:v>6</c:v>
                </c:pt>
                <c:pt idx="8">
                  <c:v>11</c:v>
                </c:pt>
                <c:pt idx="9">
                  <c:v>8</c:v>
                </c:pt>
                <c:pt idx="10">
                  <c:v>9</c:v>
                </c:pt>
                <c:pt idx="11">
                  <c:v>15</c:v>
                </c:pt>
              </c:numCache>
            </c:numRef>
          </c:val>
          <c:extLst>
            <c:ext xmlns:c16="http://schemas.microsoft.com/office/drawing/2014/chart" uri="{C3380CC4-5D6E-409C-BE32-E72D297353CC}">
              <c16:uniqueId val="{00000001-C262-4910-AF15-C020DCC5D4B1}"/>
            </c:ext>
          </c:extLst>
        </c:ser>
        <c:dLbls>
          <c:showLegendKey val="0"/>
          <c:showVal val="0"/>
          <c:showCatName val="0"/>
          <c:showSerName val="0"/>
          <c:showPercent val="0"/>
          <c:showBubbleSize val="0"/>
        </c:dLbls>
        <c:gapWidth val="100"/>
        <c:overlap val="-24"/>
        <c:axId val="1359107208"/>
        <c:axId val="1359107928"/>
      </c:barChart>
      <c:catAx>
        <c:axId val="1359107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59107928"/>
        <c:crosses val="autoZero"/>
        <c:auto val="1"/>
        <c:lblAlgn val="ctr"/>
        <c:lblOffset val="100"/>
        <c:noMultiLvlLbl val="0"/>
      </c:catAx>
      <c:valAx>
        <c:axId val="135910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59107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Criação de Personagens por Gênero por Ano</a:t>
            </a:r>
          </a:p>
          <a:p>
            <a:pPr>
              <a:defRPr/>
            </a:pP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'Criação de Personagens Genero'!$E$1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Genero'!$D$2:$D$117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 Genero'!$E$2:$E$117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1</c:v>
                </c:pt>
                <c:pt idx="65">
                  <c:v>3</c:v>
                </c:pt>
                <c:pt idx="66">
                  <c:v>0</c:v>
                </c:pt>
                <c:pt idx="67">
                  <c:v>1</c:v>
                </c:pt>
                <c:pt idx="68">
                  <c:v>2</c:v>
                </c:pt>
                <c:pt idx="69">
                  <c:v>1</c:v>
                </c:pt>
                <c:pt idx="70">
                  <c:v>0</c:v>
                </c:pt>
                <c:pt idx="71">
                  <c:v>0</c:v>
                </c:pt>
                <c:pt idx="72">
                  <c:v>0</c:v>
                </c:pt>
                <c:pt idx="73">
                  <c:v>0</c:v>
                </c:pt>
                <c:pt idx="74">
                  <c:v>0</c:v>
                </c:pt>
                <c:pt idx="75">
                  <c:v>1</c:v>
                </c:pt>
                <c:pt idx="76">
                  <c:v>1</c:v>
                </c:pt>
                <c:pt idx="77">
                  <c:v>0</c:v>
                </c:pt>
                <c:pt idx="78">
                  <c:v>7</c:v>
                </c:pt>
                <c:pt idx="79">
                  <c:v>2</c:v>
                </c:pt>
                <c:pt idx="80">
                  <c:v>0</c:v>
                </c:pt>
                <c:pt idx="81">
                  <c:v>0</c:v>
                </c:pt>
                <c:pt idx="82">
                  <c:v>0</c:v>
                </c:pt>
                <c:pt idx="83">
                  <c:v>0</c:v>
                </c:pt>
                <c:pt idx="84">
                  <c:v>2</c:v>
                </c:pt>
                <c:pt idx="85">
                  <c:v>1</c:v>
                </c:pt>
                <c:pt idx="86">
                  <c:v>1</c:v>
                </c:pt>
                <c:pt idx="87">
                  <c:v>1</c:v>
                </c:pt>
                <c:pt idx="88">
                  <c:v>2</c:v>
                </c:pt>
                <c:pt idx="89">
                  <c:v>9</c:v>
                </c:pt>
                <c:pt idx="90">
                  <c:v>2</c:v>
                </c:pt>
                <c:pt idx="91">
                  <c:v>1</c:v>
                </c:pt>
                <c:pt idx="92">
                  <c:v>3</c:v>
                </c:pt>
                <c:pt idx="93">
                  <c:v>1</c:v>
                </c:pt>
                <c:pt idx="94">
                  <c:v>0</c:v>
                </c:pt>
                <c:pt idx="95">
                  <c:v>0</c:v>
                </c:pt>
                <c:pt idx="96">
                  <c:v>1</c:v>
                </c:pt>
                <c:pt idx="97">
                  <c:v>0</c:v>
                </c:pt>
                <c:pt idx="98">
                  <c:v>1</c:v>
                </c:pt>
                <c:pt idx="99">
                  <c:v>0</c:v>
                </c:pt>
                <c:pt idx="100">
                  <c:v>1</c:v>
                </c:pt>
                <c:pt idx="101">
                  <c:v>1</c:v>
                </c:pt>
                <c:pt idx="102">
                  <c:v>0</c:v>
                </c:pt>
                <c:pt idx="103">
                  <c:v>1</c:v>
                </c:pt>
                <c:pt idx="104">
                  <c:v>0</c:v>
                </c:pt>
                <c:pt idx="105">
                  <c:v>10</c:v>
                </c:pt>
                <c:pt idx="106">
                  <c:v>2</c:v>
                </c:pt>
                <c:pt idx="107">
                  <c:v>4</c:v>
                </c:pt>
                <c:pt idx="108">
                  <c:v>1</c:v>
                </c:pt>
                <c:pt idx="109">
                  <c:v>2</c:v>
                </c:pt>
                <c:pt idx="110">
                  <c:v>10</c:v>
                </c:pt>
                <c:pt idx="111">
                  <c:v>3</c:v>
                </c:pt>
                <c:pt idx="112">
                  <c:v>2</c:v>
                </c:pt>
                <c:pt idx="113">
                  <c:v>18</c:v>
                </c:pt>
                <c:pt idx="114">
                  <c:v>2</c:v>
                </c:pt>
                <c:pt idx="115">
                  <c:v>2</c:v>
                </c:pt>
              </c:numCache>
            </c:numRef>
          </c:val>
          <c:extLst>
            <c:ext xmlns:c16="http://schemas.microsoft.com/office/drawing/2014/chart" uri="{C3380CC4-5D6E-409C-BE32-E72D297353CC}">
              <c16:uniqueId val="{00000000-1EA1-4763-9C32-619847458D85}"/>
            </c:ext>
          </c:extLst>
        </c:ser>
        <c:ser>
          <c:idx val="1"/>
          <c:order val="1"/>
          <c:tx>
            <c:strRef>
              <c:f>'Criação de Personagens Genero'!$F$1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Genero'!$D$2:$D$117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 Genero'!$F$2:$F$117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1</c:v>
                </c:pt>
                <c:pt idx="66">
                  <c:v>0</c:v>
                </c:pt>
                <c:pt idx="67">
                  <c:v>0</c:v>
                </c:pt>
                <c:pt idx="68">
                  <c:v>0</c:v>
                </c:pt>
                <c:pt idx="69">
                  <c:v>0</c:v>
                </c:pt>
                <c:pt idx="70">
                  <c:v>0</c:v>
                </c:pt>
                <c:pt idx="71">
                  <c:v>0</c:v>
                </c:pt>
                <c:pt idx="72">
                  <c:v>0</c:v>
                </c:pt>
                <c:pt idx="73">
                  <c:v>2</c:v>
                </c:pt>
                <c:pt idx="74">
                  <c:v>0</c:v>
                </c:pt>
                <c:pt idx="75">
                  <c:v>0</c:v>
                </c:pt>
                <c:pt idx="76">
                  <c:v>2</c:v>
                </c:pt>
                <c:pt idx="77">
                  <c:v>0</c:v>
                </c:pt>
                <c:pt idx="78">
                  <c:v>1</c:v>
                </c:pt>
                <c:pt idx="79">
                  <c:v>1</c:v>
                </c:pt>
                <c:pt idx="80">
                  <c:v>0</c:v>
                </c:pt>
                <c:pt idx="81">
                  <c:v>1</c:v>
                </c:pt>
                <c:pt idx="82">
                  <c:v>1</c:v>
                </c:pt>
                <c:pt idx="83">
                  <c:v>1</c:v>
                </c:pt>
                <c:pt idx="84">
                  <c:v>1</c:v>
                </c:pt>
                <c:pt idx="85">
                  <c:v>0</c:v>
                </c:pt>
                <c:pt idx="86">
                  <c:v>0</c:v>
                </c:pt>
                <c:pt idx="87">
                  <c:v>2</c:v>
                </c:pt>
                <c:pt idx="88">
                  <c:v>3</c:v>
                </c:pt>
                <c:pt idx="89">
                  <c:v>2</c:v>
                </c:pt>
                <c:pt idx="90">
                  <c:v>1</c:v>
                </c:pt>
                <c:pt idx="91">
                  <c:v>0</c:v>
                </c:pt>
                <c:pt idx="92">
                  <c:v>2</c:v>
                </c:pt>
                <c:pt idx="93">
                  <c:v>3</c:v>
                </c:pt>
                <c:pt idx="94">
                  <c:v>0</c:v>
                </c:pt>
                <c:pt idx="95">
                  <c:v>0</c:v>
                </c:pt>
                <c:pt idx="96">
                  <c:v>1</c:v>
                </c:pt>
                <c:pt idx="97">
                  <c:v>0</c:v>
                </c:pt>
                <c:pt idx="98">
                  <c:v>1</c:v>
                </c:pt>
                <c:pt idx="99">
                  <c:v>0</c:v>
                </c:pt>
                <c:pt idx="100">
                  <c:v>1</c:v>
                </c:pt>
                <c:pt idx="101">
                  <c:v>0</c:v>
                </c:pt>
                <c:pt idx="102">
                  <c:v>0</c:v>
                </c:pt>
                <c:pt idx="103">
                  <c:v>0</c:v>
                </c:pt>
                <c:pt idx="104">
                  <c:v>1</c:v>
                </c:pt>
                <c:pt idx="105">
                  <c:v>6</c:v>
                </c:pt>
                <c:pt idx="106">
                  <c:v>0</c:v>
                </c:pt>
                <c:pt idx="107">
                  <c:v>0</c:v>
                </c:pt>
                <c:pt idx="108">
                  <c:v>1</c:v>
                </c:pt>
                <c:pt idx="109">
                  <c:v>0</c:v>
                </c:pt>
                <c:pt idx="110">
                  <c:v>6</c:v>
                </c:pt>
                <c:pt idx="111">
                  <c:v>0</c:v>
                </c:pt>
                <c:pt idx="112">
                  <c:v>2</c:v>
                </c:pt>
                <c:pt idx="113">
                  <c:v>6</c:v>
                </c:pt>
                <c:pt idx="114">
                  <c:v>1</c:v>
                </c:pt>
                <c:pt idx="115">
                  <c:v>0</c:v>
                </c:pt>
              </c:numCache>
            </c:numRef>
          </c:val>
          <c:extLst>
            <c:ext xmlns:c16="http://schemas.microsoft.com/office/drawing/2014/chart" uri="{C3380CC4-5D6E-409C-BE32-E72D297353CC}">
              <c16:uniqueId val="{00000001-1EA1-4763-9C32-619847458D85}"/>
            </c:ext>
          </c:extLst>
        </c:ser>
        <c:dLbls>
          <c:showLegendKey val="0"/>
          <c:showVal val="0"/>
          <c:showCatName val="0"/>
          <c:showSerName val="0"/>
          <c:showPercent val="0"/>
          <c:showBubbleSize val="0"/>
        </c:dLbls>
        <c:gapWidth val="100"/>
        <c:overlap val="-24"/>
        <c:axId val="1328907136"/>
        <c:axId val="1328907856"/>
      </c:barChart>
      <c:catAx>
        <c:axId val="1328907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7856"/>
        <c:crosses val="autoZero"/>
        <c:auto val="1"/>
        <c:lblAlgn val="ctr"/>
        <c:lblOffset val="100"/>
        <c:noMultiLvlLbl val="0"/>
      </c:catAx>
      <c:valAx>
        <c:axId val="132890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Qtd. Personagens por Genero e Classe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'Distribuição por Classe e Gêner'!$A$11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'Distribuição por Classe e Gêner'!$B$10:$E$10</c:f>
              <c:strCache>
                <c:ptCount val="4"/>
                <c:pt idx="0">
                  <c:v>Academy</c:v>
                </c:pt>
                <c:pt idx="1">
                  <c:v>Full</c:v>
                </c:pt>
                <c:pt idx="2">
                  <c:v>Honorary</c:v>
                </c:pt>
                <c:pt idx="3">
                  <c:v>Probationary</c:v>
                </c:pt>
              </c:strCache>
            </c:strRef>
          </c:cat>
          <c:val>
            <c:numRef>
              <c:f>'Distribuição por Classe e Gêner'!$B$11:$E$11</c:f>
              <c:numCache>
                <c:formatCode>General</c:formatCode>
                <c:ptCount val="4"/>
                <c:pt idx="0">
                  <c:v>9</c:v>
                </c:pt>
                <c:pt idx="1">
                  <c:v>43</c:v>
                </c:pt>
                <c:pt idx="2">
                  <c:v>6</c:v>
                </c:pt>
              </c:numCache>
            </c:numRef>
          </c:val>
          <c:extLst>
            <c:ext xmlns:c16="http://schemas.microsoft.com/office/drawing/2014/chart" uri="{C3380CC4-5D6E-409C-BE32-E72D297353CC}">
              <c16:uniqueId val="{00000000-3795-48B3-A46F-5056C9AB203A}"/>
            </c:ext>
          </c:extLst>
        </c:ser>
        <c:ser>
          <c:idx val="1"/>
          <c:order val="1"/>
          <c:tx>
            <c:strRef>
              <c:f>'Distribuição por Classe e Gêner'!$A$12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'Distribuição por Classe e Gêner'!$B$10:$E$10</c:f>
              <c:strCache>
                <c:ptCount val="4"/>
                <c:pt idx="0">
                  <c:v>Academy</c:v>
                </c:pt>
                <c:pt idx="1">
                  <c:v>Full</c:v>
                </c:pt>
                <c:pt idx="2">
                  <c:v>Honorary</c:v>
                </c:pt>
                <c:pt idx="3">
                  <c:v>Probationary</c:v>
                </c:pt>
              </c:strCache>
            </c:strRef>
          </c:cat>
          <c:val>
            <c:numRef>
              <c:f>'Distribuição por Classe e Gêner'!$B$12:$E$12</c:f>
              <c:numCache>
                <c:formatCode>General</c:formatCode>
                <c:ptCount val="4"/>
                <c:pt idx="0">
                  <c:v>8</c:v>
                </c:pt>
                <c:pt idx="1">
                  <c:v>95</c:v>
                </c:pt>
                <c:pt idx="2">
                  <c:v>10</c:v>
                </c:pt>
                <c:pt idx="3">
                  <c:v>2</c:v>
                </c:pt>
              </c:numCache>
            </c:numRef>
          </c:val>
          <c:extLst>
            <c:ext xmlns:c16="http://schemas.microsoft.com/office/drawing/2014/chart" uri="{C3380CC4-5D6E-409C-BE32-E72D297353CC}">
              <c16:uniqueId val="{00000001-3795-48B3-A46F-5056C9AB203A}"/>
            </c:ext>
          </c:extLst>
        </c:ser>
        <c:dLbls>
          <c:showLegendKey val="0"/>
          <c:showVal val="0"/>
          <c:showCatName val="0"/>
          <c:showSerName val="0"/>
          <c:showPercent val="0"/>
          <c:showBubbleSize val="0"/>
        </c:dLbls>
        <c:gapWidth val="100"/>
        <c:overlap val="-24"/>
        <c:axId val="1328900656"/>
        <c:axId val="1328894536"/>
      </c:barChart>
      <c:catAx>
        <c:axId val="1328900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894536"/>
        <c:crosses val="autoZero"/>
        <c:auto val="1"/>
        <c:lblAlgn val="ctr"/>
        <c:lblOffset val="100"/>
        <c:noMultiLvlLbl val="0"/>
      </c:catAx>
      <c:valAx>
        <c:axId val="132889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Qtd.</a:t>
            </a:r>
            <a:r>
              <a:rPr lang="pt-BR" baseline="0"/>
              <a:t> Personagens por Classe</a:t>
            </a:r>
          </a:p>
          <a:p>
            <a:pPr>
              <a:defRPr/>
            </a:pPr>
            <a:endParaRPr lang="pt-B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'Distribuição por Classe e Gêner'!$A$16</c:f>
              <c:strCache>
                <c:ptCount val="1"/>
                <c:pt idx="0">
                  <c:v>Academy</c:v>
                </c:pt>
              </c:strCache>
            </c:strRef>
          </c:tx>
          <c:spPr>
            <a:solidFill>
              <a:schemeClr val="accent1"/>
            </a:solidFill>
            <a:ln>
              <a:noFill/>
            </a:ln>
            <a:effectLst>
              <a:outerShdw blurRad="317500" algn="ctr" rotWithShape="0">
                <a:prstClr val="black">
                  <a:alpha val="25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'Distribuição por Classe e Gêner'!$A$17</c:f>
              <c:numCache>
                <c:formatCode>0.00%</c:formatCode>
                <c:ptCount val="1"/>
                <c:pt idx="0">
                  <c:v>9.8265895953757232E-2</c:v>
                </c:pt>
              </c:numCache>
            </c:numRef>
          </c:val>
          <c:extLst>
            <c:ext xmlns:c16="http://schemas.microsoft.com/office/drawing/2014/chart" uri="{C3380CC4-5D6E-409C-BE32-E72D297353CC}">
              <c16:uniqueId val="{00000000-2787-4E9A-B5FB-C278B3BEBD38}"/>
            </c:ext>
          </c:extLst>
        </c:ser>
        <c:ser>
          <c:idx val="1"/>
          <c:order val="1"/>
          <c:tx>
            <c:strRef>
              <c:f>'Distribuição por Classe e Gêner'!$B$16</c:f>
              <c:strCache>
                <c:ptCount val="1"/>
                <c:pt idx="0">
                  <c:v>Full</c:v>
                </c:pt>
              </c:strCache>
            </c:strRef>
          </c:tx>
          <c:spPr>
            <a:solidFill>
              <a:schemeClr val="accent2"/>
            </a:solidFill>
            <a:ln>
              <a:noFill/>
            </a:ln>
            <a:effectLst>
              <a:outerShdw blurRad="317500" algn="ctr" rotWithShape="0">
                <a:prstClr val="black">
                  <a:alpha val="25000"/>
                </a:prstClr>
              </a:outerShdw>
            </a:effectLst>
          </c:spPr>
          <c:invertIfNegative val="0"/>
          <c:val>
            <c:numRef>
              <c:f>'Distribuição por Classe e Gêner'!$B$17</c:f>
              <c:numCache>
                <c:formatCode>0.00%</c:formatCode>
                <c:ptCount val="1"/>
                <c:pt idx="0">
                  <c:v>0.79768786127167635</c:v>
                </c:pt>
              </c:numCache>
            </c:numRef>
          </c:val>
          <c:extLst>
            <c:ext xmlns:c16="http://schemas.microsoft.com/office/drawing/2014/chart" uri="{C3380CC4-5D6E-409C-BE32-E72D297353CC}">
              <c16:uniqueId val="{00000001-2787-4E9A-B5FB-C278B3BEBD38}"/>
            </c:ext>
          </c:extLst>
        </c:ser>
        <c:ser>
          <c:idx val="2"/>
          <c:order val="2"/>
          <c:tx>
            <c:strRef>
              <c:f>'Distribuição por Classe e Gêner'!$C$16</c:f>
              <c:strCache>
                <c:ptCount val="1"/>
                <c:pt idx="0">
                  <c:v>Honorary</c:v>
                </c:pt>
              </c:strCache>
            </c:strRef>
          </c:tx>
          <c:spPr>
            <a:solidFill>
              <a:schemeClr val="accent3"/>
            </a:solidFill>
            <a:ln>
              <a:noFill/>
            </a:ln>
            <a:effectLst>
              <a:outerShdw blurRad="317500" algn="ctr" rotWithShape="0">
                <a:prstClr val="black">
                  <a:alpha val="25000"/>
                </a:prstClr>
              </a:outerShdw>
            </a:effectLst>
          </c:spPr>
          <c:invertIfNegative val="0"/>
          <c:val>
            <c:numRef>
              <c:f>'Distribuição por Classe e Gêner'!$C$17</c:f>
              <c:numCache>
                <c:formatCode>0.00%</c:formatCode>
                <c:ptCount val="1"/>
                <c:pt idx="0">
                  <c:v>9.2485549132947972E-2</c:v>
                </c:pt>
              </c:numCache>
            </c:numRef>
          </c:val>
          <c:extLst>
            <c:ext xmlns:c16="http://schemas.microsoft.com/office/drawing/2014/chart" uri="{C3380CC4-5D6E-409C-BE32-E72D297353CC}">
              <c16:uniqueId val="{00000002-2787-4E9A-B5FB-C278B3BEBD38}"/>
            </c:ext>
          </c:extLst>
        </c:ser>
        <c:ser>
          <c:idx val="3"/>
          <c:order val="3"/>
          <c:tx>
            <c:strRef>
              <c:f>'Distribuição por Classe e Gêner'!$D$16</c:f>
              <c:strCache>
                <c:ptCount val="1"/>
                <c:pt idx="0">
                  <c:v>Probationary</c:v>
                </c:pt>
              </c:strCache>
            </c:strRef>
          </c:tx>
          <c:spPr>
            <a:solidFill>
              <a:schemeClr val="accent4"/>
            </a:solidFill>
            <a:ln>
              <a:noFill/>
            </a:ln>
            <a:effectLst>
              <a:outerShdw blurRad="317500" algn="ctr" rotWithShape="0">
                <a:prstClr val="black">
                  <a:alpha val="25000"/>
                </a:prstClr>
              </a:outerShdw>
            </a:effectLst>
          </c:spPr>
          <c:invertIfNegative val="0"/>
          <c:val>
            <c:numRef>
              <c:f>'Distribuição por Classe e Gêner'!$D$17</c:f>
              <c:numCache>
                <c:formatCode>0.00%</c:formatCode>
                <c:ptCount val="1"/>
                <c:pt idx="0">
                  <c:v>1.1560693641618497E-2</c:v>
                </c:pt>
              </c:numCache>
            </c:numRef>
          </c:val>
          <c:extLst>
            <c:ext xmlns:c16="http://schemas.microsoft.com/office/drawing/2014/chart" uri="{C3380CC4-5D6E-409C-BE32-E72D297353CC}">
              <c16:uniqueId val="{00000003-2787-4E9A-B5FB-C278B3BEBD38}"/>
            </c:ext>
          </c:extLst>
        </c:ser>
        <c:dLbls>
          <c:showLegendKey val="0"/>
          <c:showVal val="0"/>
          <c:showCatName val="0"/>
          <c:showSerName val="0"/>
          <c:showPercent val="0"/>
          <c:showBubbleSize val="0"/>
        </c:dLbls>
        <c:gapWidth val="150"/>
        <c:axId val="1184740200"/>
        <c:axId val="1184743800"/>
      </c:barChart>
      <c:catAx>
        <c:axId val="11847402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184743800"/>
        <c:crosses val="autoZero"/>
        <c:auto val="1"/>
        <c:lblAlgn val="ctr"/>
        <c:lblOffset val="100"/>
        <c:noMultiLvlLbl val="0"/>
      </c:catAx>
      <c:valAx>
        <c:axId val="11847438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184740200"/>
        <c:crosses val="autoZero"/>
        <c:crossBetween val="between"/>
      </c:valAx>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	Quantidade de Mortes por Genero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394-4CB7-B710-36A7D2B88E4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394-4CB7-B710-36A7D2B88E4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394-4CB7-B710-36A7D2B88E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'Mortes por Generos'!$A$11:$A$13</c:f>
              <c:strCache>
                <c:ptCount val="3"/>
                <c:pt idx="0">
                  <c:v>Total de Mortes</c:v>
                </c:pt>
                <c:pt idx="1">
                  <c:v>FEMALE</c:v>
                </c:pt>
                <c:pt idx="2">
                  <c:v>MALE</c:v>
                </c:pt>
              </c:strCache>
            </c:strRef>
          </c:cat>
          <c:val>
            <c:numRef>
              <c:f>'Mortes por Generos'!$B$11:$B$13</c:f>
              <c:numCache>
                <c:formatCode>0.00%</c:formatCode>
                <c:ptCount val="3"/>
                <c:pt idx="1">
                  <c:v>0.30434782608695654</c:v>
                </c:pt>
                <c:pt idx="2">
                  <c:v>0.69565217391304346</c:v>
                </c:pt>
              </c:numCache>
            </c:numRef>
          </c:val>
          <c:extLst>
            <c:ext xmlns:c16="http://schemas.microsoft.com/office/drawing/2014/chart" uri="{C3380CC4-5D6E-409C-BE32-E72D297353CC}">
              <c16:uniqueId val="{00000000-FD30-4458-9156-BE02F2A069A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Quantidade de Retornos por Gênero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41-4E82-BF14-9DD6BC4EA42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41-4E82-BF14-9DD6BC4EA42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41-4E82-BF14-9DD6BC4EA4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'Mortes por Generos'!$D$11:$D$13</c:f>
              <c:strCache>
                <c:ptCount val="3"/>
                <c:pt idx="0">
                  <c:v>Qtd. Retorno</c:v>
                </c:pt>
                <c:pt idx="1">
                  <c:v>FEMALE</c:v>
                </c:pt>
                <c:pt idx="2">
                  <c:v>MALE</c:v>
                </c:pt>
              </c:strCache>
            </c:strRef>
          </c:cat>
          <c:val>
            <c:numRef>
              <c:f>'Mortes por Generos'!$E$11:$E$13</c:f>
              <c:numCache>
                <c:formatCode>0.00%</c:formatCode>
                <c:ptCount val="3"/>
                <c:pt idx="1">
                  <c:v>0.76190476190476186</c:v>
                </c:pt>
                <c:pt idx="2">
                  <c:v>0.625</c:v>
                </c:pt>
              </c:numCache>
            </c:numRef>
          </c:val>
          <c:extLst>
            <c:ext xmlns:c16="http://schemas.microsoft.com/office/drawing/2014/chart" uri="{C3380CC4-5D6E-409C-BE32-E72D297353CC}">
              <c16:uniqueId val="{00000000-4288-4247-98B7-45E7FDA69F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Quantidade de Mortes por Quartil</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'Percentual Mortes por Quartil'!$H$17</c:f>
              <c:strCache>
                <c:ptCount val="1"/>
                <c:pt idx="0">
                  <c:v>% das Mortes</c:v>
                </c:pt>
              </c:strCache>
            </c:strRef>
          </c:tx>
          <c:spPr>
            <a:solidFill>
              <a:schemeClr val="accent1"/>
            </a:solidFill>
            <a:ln>
              <a:noFill/>
            </a:ln>
            <a:effectLst/>
          </c:spPr>
          <c:invertIfNegative val="0"/>
          <c:cat>
            <c:numRef>
              <c:f>'Percentual Mortes por Quartil'!$G$18:$G$21</c:f>
              <c:numCache>
                <c:formatCode>General</c:formatCode>
                <c:ptCount val="4"/>
                <c:pt idx="0">
                  <c:v>1</c:v>
                </c:pt>
                <c:pt idx="1">
                  <c:v>2</c:v>
                </c:pt>
                <c:pt idx="2">
                  <c:v>3</c:v>
                </c:pt>
                <c:pt idx="3">
                  <c:v>4</c:v>
                </c:pt>
              </c:numCache>
            </c:numRef>
          </c:cat>
          <c:val>
            <c:numRef>
              <c:f>'Percentual Mortes por Quartil'!$H$18:$H$21</c:f>
              <c:numCache>
                <c:formatCode>0.00%</c:formatCode>
                <c:ptCount val="4"/>
                <c:pt idx="0">
                  <c:v>0.20289855072463769</c:v>
                </c:pt>
                <c:pt idx="1">
                  <c:v>0.20289855072463769</c:v>
                </c:pt>
                <c:pt idx="2">
                  <c:v>0.28985507246376813</c:v>
                </c:pt>
                <c:pt idx="3">
                  <c:v>0.30434782608695654</c:v>
                </c:pt>
              </c:numCache>
            </c:numRef>
          </c:val>
          <c:extLst>
            <c:ext xmlns:c16="http://schemas.microsoft.com/office/drawing/2014/chart" uri="{C3380CC4-5D6E-409C-BE32-E72D297353CC}">
              <c16:uniqueId val="{00000000-4E62-44E4-A460-8C4080B438BC}"/>
            </c:ext>
          </c:extLst>
        </c:ser>
        <c:dLbls>
          <c:showLegendKey val="0"/>
          <c:showVal val="0"/>
          <c:showCatName val="0"/>
          <c:showSerName val="0"/>
          <c:showPercent val="0"/>
          <c:showBubbleSize val="0"/>
        </c:dLbls>
        <c:gapWidth val="219"/>
        <c:overlap val="-27"/>
        <c:axId val="1184733000"/>
        <c:axId val="1184734440"/>
      </c:barChart>
      <c:catAx>
        <c:axId val="118473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734440"/>
        <c:crosses val="autoZero"/>
        <c:auto val="1"/>
        <c:lblAlgn val="ctr"/>
        <c:lblOffset val="100"/>
        <c:noMultiLvlLbl val="0"/>
      </c:catAx>
      <c:valAx>
        <c:axId val="1184734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733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BoxPlot da Qtd. de Aparições por Gênero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BoxPlot da Qtd. de Aparições por Gênero</a:t>
          </a:r>
        </a:p>
      </cx:txPr>
    </cx:title>
    <cx:plotArea>
      <cx:plotAreaRegion>
        <cx:series layoutId="boxWhisker" uniqueId="{38349290-5138-479F-8964-790A7B80512D}">
          <cx:tx>
            <cx:txData>
              <cx:f>_xlchart.v1.0</cx:f>
              <cx:v>FEMALE</cx:v>
            </cx:txData>
          </cx:tx>
          <cx:dataId val="0"/>
          <cx:layoutPr>
            <cx:visibility meanLine="1" meanMarker="1" nonoutliers="0" outliers="1"/>
            <cx:statistics quartileMethod="exclusive"/>
          </cx:layoutPr>
        </cx:series>
        <cx:series layoutId="boxWhisker" uniqueId="{4C2F510C-E038-4B3C-ABE9-5454A1A57B6E}">
          <cx:tx>
            <cx:txData>
              <cx:f>_xlchart.v1.2</cx:f>
              <cx:v>MALE</cx:v>
            </cx:txData>
          </cx:tx>
          <cx:dataId val="1"/>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BoxPlot da Qtd. de Aparições por Personagem</a:t>
            </a:r>
          </a:p>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2D0A387B-72EE-46FC-A615-0B73E021CA0D}">
          <cx:tx>
            <cx:txData>
              <cx:f>_xlchart.v1.4</cx:f>
              <cx:v>Total Geral</cx:v>
            </cx:txData>
          </cx:tx>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133350</xdr:colOff>
      <xdr:row>4</xdr:row>
      <xdr:rowOff>138112</xdr:rowOff>
    </xdr:from>
    <xdr:to>
      <xdr:col>6</xdr:col>
      <xdr:colOff>171450</xdr:colOff>
      <xdr:row>16</xdr:row>
      <xdr:rowOff>19050</xdr:rowOff>
    </xdr:to>
    <xdr:graphicFrame macro="">
      <xdr:nvGraphicFramePr>
        <xdr:cNvPr id="2" name="Gráfico 1">
          <a:extLst>
            <a:ext uri="{FF2B5EF4-FFF2-40B4-BE49-F238E27FC236}">
              <a16:creationId xmlns:a16="http://schemas.microsoft.com/office/drawing/2014/main" id="{1D59C39B-D784-A5EF-60D0-575120E37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231321</xdr:colOff>
      <xdr:row>3</xdr:row>
      <xdr:rowOff>16327</xdr:rowOff>
    </xdr:from>
    <xdr:to>
      <xdr:col>16</xdr:col>
      <xdr:colOff>462642</xdr:colOff>
      <xdr:row>44</xdr:row>
      <xdr:rowOff>13606</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690DFED1-3080-E2B2-82C6-70ADAFE14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46696" y="587827"/>
              <a:ext cx="4498521" cy="780777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17</xdr:col>
      <xdr:colOff>13607</xdr:colOff>
      <xdr:row>2</xdr:row>
      <xdr:rowOff>166007</xdr:rowOff>
    </xdr:from>
    <xdr:to>
      <xdr:col>24</xdr:col>
      <xdr:colOff>299357</xdr:colOff>
      <xdr:row>43</xdr:row>
      <xdr:rowOff>163287</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90F214F2-4498-E0E6-8F08-EA5F2CE5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605782" y="547007"/>
              <a:ext cx="4552950" cy="780778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210391</xdr:colOff>
      <xdr:row>1</xdr:row>
      <xdr:rowOff>19889</xdr:rowOff>
    </xdr:from>
    <xdr:to>
      <xdr:col>15</xdr:col>
      <xdr:colOff>510708</xdr:colOff>
      <xdr:row>15</xdr:row>
      <xdr:rowOff>96089</xdr:rowOff>
    </xdr:to>
    <xdr:graphicFrame macro="">
      <xdr:nvGraphicFramePr>
        <xdr:cNvPr id="6" name="Gráfico 5">
          <a:extLst>
            <a:ext uri="{FF2B5EF4-FFF2-40B4-BE49-F238E27FC236}">
              <a16:creationId xmlns:a16="http://schemas.microsoft.com/office/drawing/2014/main" id="{F06D526D-114F-024C-529F-1362180A3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40822</xdr:colOff>
      <xdr:row>0</xdr:row>
      <xdr:rowOff>149679</xdr:rowOff>
    </xdr:from>
    <xdr:to>
      <xdr:col>21</xdr:col>
      <xdr:colOff>544285</xdr:colOff>
      <xdr:row>21</xdr:row>
      <xdr:rowOff>174171</xdr:rowOff>
    </xdr:to>
    <xdr:graphicFrame macro="">
      <xdr:nvGraphicFramePr>
        <xdr:cNvPr id="8" name="Gráfico 7">
          <a:extLst>
            <a:ext uri="{FF2B5EF4-FFF2-40B4-BE49-F238E27FC236}">
              <a16:creationId xmlns:a16="http://schemas.microsoft.com/office/drawing/2014/main" id="{BB380CFA-679B-248D-BDD6-F5DABFDF3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81643</xdr:colOff>
      <xdr:row>22</xdr:row>
      <xdr:rowOff>163286</xdr:rowOff>
    </xdr:from>
    <xdr:to>
      <xdr:col>21</xdr:col>
      <xdr:colOff>557891</xdr:colOff>
      <xdr:row>37</xdr:row>
      <xdr:rowOff>95250</xdr:rowOff>
    </xdr:to>
    <xdr:graphicFrame macro="">
      <xdr:nvGraphicFramePr>
        <xdr:cNvPr id="11" name="Gráfico 10">
          <a:extLst>
            <a:ext uri="{FF2B5EF4-FFF2-40B4-BE49-F238E27FC236}">
              <a16:creationId xmlns:a16="http://schemas.microsoft.com/office/drawing/2014/main" id="{0ED8746F-3133-41AC-83A9-B3686AD64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214312</xdr:colOff>
      <xdr:row>1</xdr:row>
      <xdr:rowOff>42862</xdr:rowOff>
    </xdr:from>
    <xdr:to>
      <xdr:col>13</xdr:col>
      <xdr:colOff>519112</xdr:colOff>
      <xdr:row>15</xdr:row>
      <xdr:rowOff>119062</xdr:rowOff>
    </xdr:to>
    <xdr:graphicFrame macro="">
      <xdr:nvGraphicFramePr>
        <xdr:cNvPr id="2" name="Gráfico 1">
          <a:extLst>
            <a:ext uri="{FF2B5EF4-FFF2-40B4-BE49-F238E27FC236}">
              <a16:creationId xmlns:a16="http://schemas.microsoft.com/office/drawing/2014/main" id="{F32052B8-DC66-887C-2278-E5ABA6F0C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204787</xdr:colOff>
      <xdr:row>15</xdr:row>
      <xdr:rowOff>157162</xdr:rowOff>
    </xdr:from>
    <xdr:to>
      <xdr:col>13</xdr:col>
      <xdr:colOff>561975</xdr:colOff>
      <xdr:row>30</xdr:row>
      <xdr:rowOff>42862</xdr:rowOff>
    </xdr:to>
    <xdr:graphicFrame macro="">
      <xdr:nvGraphicFramePr>
        <xdr:cNvPr id="5" name="Gráfico 4">
          <a:extLst>
            <a:ext uri="{FF2B5EF4-FFF2-40B4-BE49-F238E27FC236}">
              <a16:creationId xmlns:a16="http://schemas.microsoft.com/office/drawing/2014/main" id="{0D991405-5A47-EB4A-ACE5-D65645FD7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338137</xdr:colOff>
      <xdr:row>0</xdr:row>
      <xdr:rowOff>176212</xdr:rowOff>
    </xdr:from>
    <xdr:to>
      <xdr:col>13</xdr:col>
      <xdr:colOff>33337</xdr:colOff>
      <xdr:row>15</xdr:row>
      <xdr:rowOff>61912</xdr:rowOff>
    </xdr:to>
    <xdr:graphicFrame macro="">
      <xdr:nvGraphicFramePr>
        <xdr:cNvPr id="2" name="Gráfico 1">
          <a:extLst>
            <a:ext uri="{FF2B5EF4-FFF2-40B4-BE49-F238E27FC236}">
              <a16:creationId xmlns:a16="http://schemas.microsoft.com/office/drawing/2014/main" id="{448CB92C-ACD5-D7E8-EFC7-CA1D204D7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15</xdr:row>
      <xdr:rowOff>109537</xdr:rowOff>
    </xdr:from>
    <xdr:to>
      <xdr:col>13</xdr:col>
      <xdr:colOff>14287</xdr:colOff>
      <xdr:row>29</xdr:row>
      <xdr:rowOff>185737</xdr:rowOff>
    </xdr:to>
    <xdr:graphicFrame macro="">
      <xdr:nvGraphicFramePr>
        <xdr:cNvPr id="3" name="Gráfico 2">
          <a:extLst>
            <a:ext uri="{FF2B5EF4-FFF2-40B4-BE49-F238E27FC236}">
              <a16:creationId xmlns:a16="http://schemas.microsoft.com/office/drawing/2014/main" id="{456191B6-C6D9-0F78-526C-F47EAC6E2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476250</xdr:colOff>
      <xdr:row>7</xdr:row>
      <xdr:rowOff>14287</xdr:rowOff>
    </xdr:from>
    <xdr:to>
      <xdr:col>16</xdr:col>
      <xdr:colOff>314325</xdr:colOff>
      <xdr:row>21</xdr:row>
      <xdr:rowOff>90487</xdr:rowOff>
    </xdr:to>
    <xdr:graphicFrame macro="">
      <xdr:nvGraphicFramePr>
        <xdr:cNvPr id="4" name="Gráfico 3">
          <a:extLst>
            <a:ext uri="{FF2B5EF4-FFF2-40B4-BE49-F238E27FC236}">
              <a16:creationId xmlns:a16="http://schemas.microsoft.com/office/drawing/2014/main" id="{64D088C1-5DD8-C7E5-AE53-B1D76D37D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 Assis" refreshedDate="45680.944531365742" createdVersion="8" refreshedVersion="8" minRefreshableVersion="3" recordCount="173" xr:uid="{D45DA5A9-2E7C-454E-A6C1-EB555F9545CD}">
  <cacheSource type="worksheet">
    <worksheetSource name="avengers"/>
  </cacheSource>
  <cacheFields count="21">
    <cacheField name="URL" numFmtId="0">
      <sharedItems/>
    </cacheField>
    <cacheField name="Name/Alias" numFmtId="0">
      <sharedItems count="173">
        <s v="&quot;Giulietta Nefaria&quot;"/>
        <s v="Adam Brashear"/>
        <s v="Alani Ryan"/>
        <s v="Alex Summers"/>
        <s v="Alexis"/>
        <s v="Alias: Jonas"/>
        <s v="Amadeus Cho"/>
        <s v="America Chavez"/>
        <s v="Angelica Jones"/>
        <s v="Anna Marie"/>
        <s v="Anthony Edward &quot;Tony&quot; Stark"/>
        <s v="Anthony Edward Stark"/>
        <s v="Anthony Ludgate Druid"/>
        <s v="Anya Corazon"/>
        <s v="Ares"/>
        <s v="Ashley Crawford"/>
        <s v="Ava Ayala"/>
        <s v="Barbara Barton (nee Morse)"/>
        <s v="Bayss"/>
        <s v="Benjamin Jacob Grimm"/>
        <s v="Bonita Juarez"/>
        <s v="Brandon Sharpe"/>
        <s v="Brandt"/>
        <s v="Brian Braddock"/>
        <s v="Brunnhilde"/>
        <s v="Captain Universe"/>
        <s v="Carl Lucas"/>
        <s v="Carol Susan Jane Danvers"/>
        <s v="Cassie Lang"/>
        <s v="Charlie-27"/>
        <s v="Christopher Powell"/>
        <s v="Circe"/>
        <s v="Clinton Francis Barton"/>
        <s v="Craig Hollis"/>
        <s v="Crystal Amaquelin Maximoff"/>
        <s v="Daisy Johnson"/>
        <s v="Dane Whitman"/>
        <s v="Daniel Thomas Rand K'ai"/>
        <s v="David Alleyne"/>
        <s v="Deathcry"/>
        <s v="Delroy Garrett Jr."/>
        <s v="DeMarr Davis"/>
        <s v="Dennis Dunphy"/>
        <s v="Dennis Sykes"/>
        <s v="Dinah Soar"/>
        <s v="Doctor Stephen Vincent Strange"/>
        <s v="Doombot"/>
        <s v="Dorreen Green"/>
        <s v="Dorrek VIII/Theodore &quot;Teddy&quot; Altman"/>
        <s v="Doug Taggert"/>
        <s v="Eden Fesi"/>
        <s v="Elijah Bradley"/>
        <s v="Elvin Haliday"/>
        <s v="Emery Schaub"/>
        <s v="Eric Brooks"/>
        <s v="Eric Kevin Masterson"/>
        <s v="Eric O'Grady"/>
        <s v="Eros"/>
        <s v="Ex Nihilo"/>
        <s v="Fiona"/>
        <s v="Flash Thompson"/>
        <s v="Gene Lorrene"/>
        <s v="Gilgamesh"/>
        <s v="Greer Grant Nelson"/>
        <s v="Greg Willis"/>
        <s v="Heather Douglas"/>
        <s v="Henry Jonathan &quot;Hank&quot; Pym"/>
        <s v="Henry P. McCoy"/>
        <s v="Heracles"/>
        <s v="Humberto Lopez"/>
        <s v="Izzy Kane"/>
        <s v="Jacques Duquesne"/>
        <s v="James &quot;Logan&quot; Howlett"/>
        <s v="James Buchanan Barnes"/>
        <s v="James R. Rhodes"/>
        <s v="James Santini"/>
        <s v="Janet van Dyne"/>
        <s v="Jeanne Foucault"/>
        <s v="Jennifer Takeda"/>
        <s v="Jennifer Walters"/>
        <s v="Jessica Jones"/>
        <s v="Jessica Miriam Drew"/>
        <s v="Jim Hammond (alias)"/>
        <s v="Jocasta"/>
        <s v="John Aman"/>
        <s v="John F. Walker"/>
        <s v="Johnny Gallo"/>
        <s v="Jonathan Hart"/>
        <s v="Julia Carpenter"/>
        <s v="Julie Power"/>
        <s v="Kaluu"/>
        <s v="Katherine &quot;Kate&quot; Bishop"/>
        <s v="Kelsey Leigh Shorr"/>
        <s v="Ken Mack"/>
        <s v="Kevin Kale Connor"/>
        <s v="Kevin Masterson"/>
        <s v="Loki Laufeyson"/>
        <s v="Lyra"/>
        <s v="Marc Spector"/>
        <s v="Marcus Milton"/>
        <s v="Maria de Guadalupe Santiago"/>
        <s v="Maria Hill"/>
        <s v="Marrina Smallwood"/>
        <s v="Martinex T'Naga"/>
        <s v="Mar-Vell"/>
        <s v="Matt Murdock"/>
        <s v="Matthew Liebowitz (birth name)"/>
        <s v="Maya Lopez"/>
        <s v="Melissa Darrow"/>
        <s v="Michiko Musashi"/>
        <s v="Miguel Santos"/>
        <s v="Moira Brandon"/>
        <s v="Monica Chang"/>
        <s v="Monica Rambeau"/>
        <s v="Monkey Joe"/>
        <s v="Namor McKenzie"/>
        <s v="Natalia Alianovna Romanova"/>
        <s v="Nathaniel Richards"/>
        <s v="Nicholas Fury, Jr., Marcus Johnson"/>
        <s v="Nicholette Gold"/>
        <s v="Nightmask"/>
        <s v="Noh-Varr"/>
        <s v="Ororo Munroe"/>
        <s v="Otto Octavius"/>
        <s v="Patsy Walker"/>
        <s v="Peter Benjamin Parker"/>
        <s v="Phillip Coulson"/>
        <s v="Phillip Javert"/>
        <s v="Pietro Maximoff"/>
        <s v="Ravonna Lexus Renslayer"/>
        <s v="Reed Richards"/>
        <s v="Richard Milhouse Jones"/>
        <s v="Richard Rider"/>
        <s v="Rita DeMara"/>
        <s v="Robbie Baldwin"/>
        <s v="Robert Bruce Banner"/>
        <s v="Robert L. Frank Sr."/>
        <s v="Robert Reynolds"/>
        <s v="Roberto da Costa"/>
        <s v="Sam Alexander"/>
        <s v="Samuel Guthrie"/>
        <s v="Samuel Thomas Wilson"/>
        <s v="Scott Edward Harris Lang"/>
        <s v="Shang-Chi"/>
        <s v="Sharon Carter"/>
        <s v="Shiro Yoshida"/>
        <s v="Simon Williams"/>
        <s v="Stakar"/>
        <s v="Steven Rogers"/>
        <s v="Susan Richards (nee Storm)"/>
        <s v="Taki Matsuya"/>
        <s v="T'Challa"/>
        <s v="Thaddeus Ross"/>
        <s v="Thomas &quot;Tommy&quot; Shepherd"/>
        <s v="Thor Odinson"/>
        <s v="Tippy Toe"/>
        <s v="Tony Masters"/>
        <s v="Val Ventura"/>
        <s v="Vance Astro"/>
        <s v="Vance Astrovik"/>
        <s v="Veranke"/>
        <s v="Victor Alvarez"/>
        <s v="Victor Mancha"/>
        <s v="Victor Shade (alias)"/>
        <s v="Wade Wilson"/>
        <s v="Walter Newell"/>
        <s v="Wanda Maximoff"/>
        <s v="Wendell Elvis Vaughn"/>
        <s v="William &quot;Billy&quot; Kaplan"/>
        <s v="William Baker"/>
        <s v="X-51"/>
        <s v="Yondu Udonta"/>
        <s v="Yvette"/>
      </sharedItems>
    </cacheField>
    <cacheField name="Appearances" numFmtId="0">
      <sharedItems containsSemiMixedTypes="0" containsString="0" containsNumber="1" containsInteger="1" minValue="2" maxValue="4333"/>
    </cacheField>
    <cacheField name="Current?" numFmtId="0">
      <sharedItems/>
    </cacheField>
    <cacheField name="Gender" numFmtId="0">
      <sharedItems count="2">
        <s v="FEMALE"/>
        <s v="MALE"/>
      </sharedItems>
    </cacheField>
    <cacheField name="Probationary Introl" numFmtId="14">
      <sharedItems containsNonDate="0" containsDate="1" containsString="0" containsBlank="1" minDate="1975-07-01T00:00:00" maxDate="1991-08-02T00:00:00"/>
    </cacheField>
    <cacheField name="Full/Reserve Avengers Intro" numFmtId="14">
      <sharedItems containsNonDate="0" containsDate="1" containsString="0" containsBlank="1" minDate="1963-09-01T00:00:00" maxDate="2025-12-13T00:00:00"/>
    </cacheField>
    <cacheField name="Year" numFmtId="0">
      <sharedItems containsSemiMixedTypes="0" containsString="0" containsNumber="1" containsInteger="1" minValue="1900" maxValue="2015" count="42">
        <n v="1996"/>
        <n v="2014"/>
        <n v="1900"/>
        <n v="2012"/>
        <n v="2013"/>
        <n v="2006"/>
        <n v="2009"/>
        <n v="1998"/>
        <n v="1963"/>
        <n v="1987"/>
        <n v="2007"/>
        <n v="1989"/>
        <n v="1984"/>
        <n v="1986"/>
        <n v="2010"/>
        <n v="1973"/>
        <n v="2005"/>
        <n v="1979"/>
        <n v="1978"/>
        <n v="1993"/>
        <n v="1990"/>
        <n v="1965"/>
        <n v="1992"/>
        <n v="1969"/>
        <n v="2000"/>
        <n v="1988"/>
        <n v="1981"/>
        <n v="1976"/>
        <n v="1967"/>
        <n v="2008"/>
        <n v="1982"/>
        <n v="2001"/>
        <n v="2015"/>
        <n v="2004"/>
        <n v="2011"/>
        <n v="1975"/>
        <n v="1991"/>
        <n v="1983"/>
        <n v="1985"/>
        <n v="2003"/>
        <n v="1964"/>
        <n v="1968"/>
      </sharedItems>
    </cacheField>
    <cacheField name="Years since joining" numFmtId="0">
      <sharedItems containsSemiMixedTypes="0" containsString="0" containsNumber="1" containsInteger="1" minValue="0" maxValue="115"/>
    </cacheField>
    <cacheField name="Honorary" numFmtId="0">
      <sharedItems count="4">
        <s v="Honorary"/>
        <s v="Full"/>
        <s v="Academy"/>
        <s v="Probationary"/>
      </sharedItems>
    </cacheField>
    <cacheField name="Death1" numFmtId="0">
      <sharedItems containsSemiMixedTypes="0" containsString="0" containsNumber="1" containsInteger="1" minValue="0" maxValue="1" count="2">
        <n v="1"/>
        <n v="0"/>
      </sharedItems>
    </cacheField>
    <cacheField name="Return1" numFmtId="0">
      <sharedItems containsSemiMixedTypes="0" containsString="0" containsNumber="1" containsInteger="1" minValue="0" maxValue="1"/>
    </cacheField>
    <cacheField name="Death2" numFmtId="0">
      <sharedItems/>
    </cacheField>
    <cacheField name="Return2" numFmtId="0">
      <sharedItems/>
    </cacheField>
    <cacheField name="Death3" numFmtId="0">
      <sharedItems/>
    </cacheField>
    <cacheField name="Return3" numFmtId="0">
      <sharedItems/>
    </cacheField>
    <cacheField name="Death4" numFmtId="0">
      <sharedItems/>
    </cacheField>
    <cacheField name="Return4" numFmtId="0">
      <sharedItems/>
    </cacheField>
    <cacheField name="Death5" numFmtId="0">
      <sharedItems/>
    </cacheField>
    <cacheField name="Return5"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 Assis" refreshedDate="45681.003556249998" createdVersion="8" refreshedVersion="8" minRefreshableVersion="3" recordCount="173" xr:uid="{42B64B10-C486-4131-9189-EF991BC346A3}">
  <cacheSource type="worksheet">
    <worksheetSource ref="A1:D174" sheet="Percentual Mortes por Quartil"/>
  </cacheSource>
  <cacheFields count="4">
    <cacheField name="Nome" numFmtId="0">
      <sharedItems/>
    </cacheField>
    <cacheField name="Aparições" numFmtId="0">
      <sharedItems containsSemiMixedTypes="0" containsString="0" containsNumber="1" containsInteger="1" minValue="2" maxValue="4333"/>
    </cacheField>
    <cacheField name="Quartil" numFmtId="0">
      <sharedItems count="4">
        <s v="Q1"/>
        <s v="Q2"/>
        <s v="Q4"/>
        <s v="Q3"/>
      </sharedItems>
    </cacheField>
    <cacheField name="Morreu?"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s v="http://marvel.wikia.com/Giuletta_Nefaria_(Masque)_(Earth-616)#"/>
    <x v="0"/>
    <n v="18"/>
    <s v="NO"/>
    <x v="0"/>
    <m/>
    <d v="1996-04-01T00:00:00"/>
    <x v="0"/>
    <n v="19"/>
    <x v="0"/>
    <x v="0"/>
    <n v="0"/>
    <s v=""/>
    <s v=""/>
    <s v=""/>
    <s v=""/>
    <s v=""/>
    <s v=""/>
    <s v=""/>
    <s v=""/>
    <s v="Whitney killed was a clone possibly this incarnation of Masque'"/>
  </r>
  <r>
    <s v="http://marvel.wikia.com/Adam_Brashear_(Earth-616)#"/>
    <x v="1"/>
    <n v="29"/>
    <s v="YES"/>
    <x v="1"/>
    <m/>
    <d v="2025-01-14T00:00:00"/>
    <x v="1"/>
    <n v="1"/>
    <x v="1"/>
    <x v="1"/>
    <n v="0"/>
    <s v=""/>
    <s v=""/>
    <s v=""/>
    <s v=""/>
    <s v=""/>
    <s v=""/>
    <s v=""/>
    <s v=""/>
    <s v="NA"/>
  </r>
  <r>
    <s v="http://marvel.wikia.com/Alani_Ryan_(Earth-616)#"/>
    <x v="2"/>
    <n v="73"/>
    <s v="YES"/>
    <x v="0"/>
    <m/>
    <m/>
    <x v="2"/>
    <n v="115"/>
    <x v="2"/>
    <x v="1"/>
    <n v="0"/>
    <s v=""/>
    <s v=""/>
    <s v=""/>
    <s v=""/>
    <s v=""/>
    <s v=""/>
    <s v=""/>
    <s v=""/>
    <s v="NA"/>
  </r>
  <r>
    <s v="http://marvel.wikia.com/Alexander_Summers_(Earth-616)#"/>
    <x v="3"/>
    <n v="592"/>
    <s v="YES"/>
    <x v="1"/>
    <m/>
    <d v="2025-12-12T00:00:00"/>
    <x v="3"/>
    <n v="3"/>
    <x v="1"/>
    <x v="1"/>
    <n v="0"/>
    <s v=""/>
    <s v=""/>
    <s v=""/>
    <s v=""/>
    <s v=""/>
    <s v=""/>
    <s v=""/>
    <s v=""/>
    <s v="NA"/>
  </r>
  <r>
    <s v="http://marvel.wikia.com/Alexis_(Earth-616)#"/>
    <x v="4"/>
    <n v="13"/>
    <s v="YES"/>
    <x v="0"/>
    <m/>
    <d v="2025-11-13T00:00:00"/>
    <x v="4"/>
    <n v="2"/>
    <x v="1"/>
    <x v="1"/>
    <n v="0"/>
    <s v=""/>
    <s v=""/>
    <s v=""/>
    <s v=""/>
    <s v=""/>
    <s v=""/>
    <s v=""/>
    <s v=""/>
    <s v="NA"/>
  </r>
  <r>
    <s v="http://marvel.wikia.com/Vision_(Jonas)_(Earth-616)#"/>
    <x v="5"/>
    <n v="121"/>
    <s v="NO"/>
    <x v="1"/>
    <m/>
    <d v="2025-02-06T00:00:00"/>
    <x v="5"/>
    <n v="9"/>
    <x v="1"/>
    <x v="0"/>
    <n v="0"/>
    <s v=""/>
    <s v=""/>
    <s v=""/>
    <s v=""/>
    <s v=""/>
    <s v=""/>
    <s v=""/>
    <s v=""/>
    <s v="Dies in Young Avengers The Children's Crusade"/>
  </r>
  <r>
    <s v="http://marvel.wikia.com/Amadeus_Cho_(Earth-616)#"/>
    <x v="6"/>
    <n v="108"/>
    <s v="NO"/>
    <x v="1"/>
    <m/>
    <d v="2025-12-09T00:00:00"/>
    <x v="6"/>
    <n v="6"/>
    <x v="1"/>
    <x v="1"/>
    <n v="0"/>
    <s v=""/>
    <s v=""/>
    <s v=""/>
    <s v=""/>
    <s v=""/>
    <s v=""/>
    <s v=""/>
    <s v=""/>
    <s v="NA"/>
  </r>
  <r>
    <s v="http://marvel.wikia.com/America_Chavez_(Earth-616)#"/>
    <x v="7"/>
    <n v="22"/>
    <s v="YES"/>
    <x v="0"/>
    <m/>
    <d v="2025-07-13T00:00:00"/>
    <x v="4"/>
    <n v="2"/>
    <x v="1"/>
    <x v="1"/>
    <n v="0"/>
    <s v=""/>
    <s v=""/>
    <s v=""/>
    <s v=""/>
    <s v=""/>
    <s v=""/>
    <s v=""/>
    <s v=""/>
    <s v="NA"/>
  </r>
  <r>
    <s v="http://marvel.wikia.com/Angelica_Jones_(Earth-616)#"/>
    <x v="8"/>
    <n v="330"/>
    <s v="NO"/>
    <x v="0"/>
    <m/>
    <d v="1998-05-01T00:00:00"/>
    <x v="7"/>
    <n v="17"/>
    <x v="1"/>
    <x v="1"/>
    <n v="0"/>
    <s v=""/>
    <s v=""/>
    <s v=""/>
    <s v=""/>
    <s v=""/>
    <s v=""/>
    <s v=""/>
    <s v=""/>
    <s v="NA"/>
  </r>
  <r>
    <s v="http://marvel.wikia.com/Rogue_(Anna_Marie)_(Earth-616)#"/>
    <x v="9"/>
    <n v="877"/>
    <s v="YES"/>
    <x v="0"/>
    <m/>
    <d v="2025-04-13T00:00:00"/>
    <x v="4"/>
    <n v="2"/>
    <x v="1"/>
    <x v="1"/>
    <n v="0"/>
    <s v=""/>
    <s v=""/>
    <s v=""/>
    <s v=""/>
    <s v=""/>
    <s v=""/>
    <s v=""/>
    <s v=""/>
    <s v="NA"/>
  </r>
  <r>
    <s v="http://marvel.wikia.com/Anthony_Stark_(Earth-616)"/>
    <x v="10"/>
    <n v="3068"/>
    <s v="YES"/>
    <x v="1"/>
    <m/>
    <d v="1963-09-01T00:00:00"/>
    <x v="8"/>
    <n v="52"/>
    <x v="1"/>
    <x v="0"/>
    <n v="1"/>
    <s v=""/>
    <s v=""/>
    <s v=""/>
    <s v=""/>
    <s v=""/>
    <s v=""/>
    <s v=""/>
    <s v=""/>
    <s v="Death: &quot;Later while under the influence of Immortus Stark committed a number of horrible acts and was killed.'  This set up young Tony. Franklin Richards later brought him back"/>
  </r>
  <r>
    <s v="http://marvel.wikia.com/Anthony_Stark_(Earth-96020)#"/>
    <x v="11"/>
    <n v="27"/>
    <s v="NO"/>
    <x v="1"/>
    <m/>
    <d v="1996-02-01T00:00:00"/>
    <x v="0"/>
    <n v="19"/>
    <x v="1"/>
    <x v="0"/>
    <n v="0"/>
    <s v=""/>
    <s v=""/>
    <s v=""/>
    <s v=""/>
    <s v=""/>
    <s v=""/>
    <s v=""/>
    <s v=""/>
    <s v="Merged with 616 Tony Stark"/>
  </r>
  <r>
    <s v="http://marvel.wikia.com/Anthony_Druid_(Earth-616)#"/>
    <x v="12"/>
    <n v="158"/>
    <s v="NO"/>
    <x v="1"/>
    <m/>
    <d v="1987-04-01T00:00:00"/>
    <x v="9"/>
    <n v="28"/>
    <x v="0"/>
    <x v="0"/>
    <n v="1"/>
    <s v="YES"/>
    <s v="YES"/>
    <s v=""/>
    <s v=""/>
    <s v=""/>
    <s v=""/>
    <s v=""/>
    <s v=""/>
    <s v="Shot with a Breathing gun and corpse dumped in trash. Revived by the Grim Reaper. Helped Avengers defeat the Reaper so his spirit could remain at peace. Later completely revived by the Chaos King."/>
  </r>
  <r>
    <s v="http://marvel.wikia.com/Anya_Corazon_(Earth-616)#"/>
    <x v="13"/>
    <n v="108"/>
    <s v="YES"/>
    <x v="0"/>
    <m/>
    <m/>
    <x v="2"/>
    <n v="115"/>
    <x v="2"/>
    <x v="1"/>
    <n v="0"/>
    <s v=""/>
    <s v=""/>
    <s v=""/>
    <s v=""/>
    <s v=""/>
    <s v=""/>
    <s v=""/>
    <s v=""/>
    <s v="NA"/>
  </r>
  <r>
    <s v="http://marvel.wikia.com/Ares_(Earth-616)#"/>
    <x v="14"/>
    <n v="236"/>
    <s v="NO"/>
    <x v="1"/>
    <m/>
    <d v="2025-03-07T00:00:00"/>
    <x v="10"/>
    <n v="8"/>
    <x v="1"/>
    <x v="0"/>
    <n v="1"/>
    <s v="YES"/>
    <s v="NO"/>
    <s v=""/>
    <s v=""/>
    <s v=""/>
    <s v=""/>
    <s v=""/>
    <s v=""/>
    <s v="Ripped in half by the Sentry during Seige. Revived during Chaos King. Then killedby Chaos King. "/>
  </r>
  <r>
    <s v="http://marvel.wikia.com/Ashley_Crawford_(Earth-616)#"/>
    <x v="15"/>
    <n v="36"/>
    <s v="YES"/>
    <x v="0"/>
    <m/>
    <d v="1989-07-01T00:00:00"/>
    <x v="11"/>
    <n v="26"/>
    <x v="1"/>
    <x v="1"/>
    <n v="0"/>
    <s v=""/>
    <s v=""/>
    <s v=""/>
    <s v=""/>
    <s v=""/>
    <s v=""/>
    <s v=""/>
    <s v=""/>
    <s v="NA"/>
  </r>
  <r>
    <s v="http://marvel.wikia.com/Ava_Ayala_(Earth-616)#"/>
    <x v="16"/>
    <n v="49"/>
    <s v="YES"/>
    <x v="0"/>
    <m/>
    <d v="2025-01-14T00:00:00"/>
    <x v="1"/>
    <n v="1"/>
    <x v="1"/>
    <x v="1"/>
    <n v="0"/>
    <s v=""/>
    <s v=""/>
    <s v=""/>
    <s v=""/>
    <s v=""/>
    <s v=""/>
    <s v=""/>
    <s v=""/>
    <s v="NA"/>
  </r>
  <r>
    <s v="http://marvel.wikia.com/Barbara_Morse_(Earth-616)#"/>
    <x v="17"/>
    <n v="374"/>
    <s v="NO"/>
    <x v="0"/>
    <d v="1984-06-01T00:00:00"/>
    <d v="1984-09-01T00:00:00"/>
    <x v="12"/>
    <n v="31"/>
    <x v="1"/>
    <x v="0"/>
    <n v="1"/>
    <s v=""/>
    <s v=""/>
    <s v=""/>
    <s v=""/>
    <s v=""/>
    <s v=""/>
    <s v=""/>
    <s v=""/>
    <s v="Killed by Mephisto. After Secret Invasion it turns out she was actually being impersonated by a Skrull the whole time and was alive and well. "/>
  </r>
  <r>
    <s v="http://marvel.wikia.com/Abyss_(Ex_Nihilo%27s)_(Earth-616)#"/>
    <x v="18"/>
    <n v="25"/>
    <s v="YES"/>
    <x v="0"/>
    <m/>
    <d v="2025-10-13T00:00:00"/>
    <x v="4"/>
    <n v="2"/>
    <x v="1"/>
    <x v="0"/>
    <n v="0"/>
    <s v=""/>
    <s v=""/>
    <s v=""/>
    <s v=""/>
    <s v=""/>
    <s v=""/>
    <s v=""/>
    <s v=""/>
    <s v="Died in New_Avengers_Vol_3_32"/>
  </r>
  <r>
    <s v="http://marvel.wikia.com/Benjamin_Grimm_(Earth-616)#"/>
    <x v="19"/>
    <n v="2305"/>
    <s v="NO"/>
    <x v="1"/>
    <m/>
    <d v="1986-06-01T00:00:00"/>
    <x v="13"/>
    <n v="29"/>
    <x v="1"/>
    <x v="0"/>
    <n v="1"/>
    <s v=""/>
    <s v=""/>
    <s v=""/>
    <s v=""/>
    <s v=""/>
    <s v=""/>
    <s v=""/>
    <s v=""/>
    <s v="Once killed during a battle with Doctor Doom.' Brought back by the FF when they literally went to Heaven to get him. "/>
  </r>
  <r>
    <s v="http://marvel.wikia.com/Bonita_Juarez_(Earth-616)#"/>
    <x v="20"/>
    <n v="83"/>
    <s v="NO"/>
    <x v="0"/>
    <m/>
    <d v="1987-09-01T00:00:00"/>
    <x v="9"/>
    <n v="28"/>
    <x v="1"/>
    <x v="1"/>
    <n v="0"/>
    <s v=""/>
    <s v=""/>
    <s v=""/>
    <s v=""/>
    <s v=""/>
    <s v=""/>
    <s v=""/>
    <s v=""/>
    <s v="NA"/>
  </r>
  <r>
    <s v="http://marvel.wikia.com/Brandon_Sharpe_(Earth-616)#"/>
    <x v="21"/>
    <n v="64"/>
    <s v="YES"/>
    <x v="1"/>
    <m/>
    <d v="2025-08-10T00:00:00"/>
    <x v="14"/>
    <n v="5"/>
    <x v="2"/>
    <x v="1"/>
    <n v="0"/>
    <s v=""/>
    <s v=""/>
    <s v=""/>
    <s v=""/>
    <s v=""/>
    <s v=""/>
    <s v=""/>
    <s v=""/>
    <s v="NA"/>
  </r>
  <r>
    <s v="http://marvel.wikia.com/Mantis_(Earth-616)#"/>
    <x v="22"/>
    <n v="160"/>
    <s v="NO"/>
    <x v="0"/>
    <m/>
    <d v="1973-08-01T00:00:00"/>
    <x v="15"/>
    <n v="42"/>
    <x v="1"/>
    <x v="0"/>
    <n v="1"/>
    <s v=""/>
    <s v=""/>
    <s v=""/>
    <s v=""/>
    <s v=""/>
    <s v=""/>
    <s v=""/>
    <s v=""/>
    <s v="Dies in Silver_Surfer_Vol_3_3. Actually &quot;fragments of her essence were spread out all across the universe&quot;"/>
  </r>
  <r>
    <s v="http://marvel.wikia.com/Brian_Braddock_(Earth-616)#"/>
    <x v="23"/>
    <n v="545"/>
    <s v="NO"/>
    <x v="1"/>
    <m/>
    <d v="2025-05-10T00:00:00"/>
    <x v="14"/>
    <n v="5"/>
    <x v="1"/>
    <x v="1"/>
    <n v="0"/>
    <s v=""/>
    <s v=""/>
    <s v=""/>
    <s v=""/>
    <s v=""/>
    <s v=""/>
    <s v=""/>
    <s v=""/>
    <s v="NA"/>
  </r>
  <r>
    <s v="http://marvel.wikia.com/Brunnhilde_(Earth-616)#"/>
    <x v="24"/>
    <n v="369"/>
    <s v="NO"/>
    <x v="0"/>
    <m/>
    <d v="2025-05-10T00:00:00"/>
    <x v="14"/>
    <n v="5"/>
    <x v="1"/>
    <x v="1"/>
    <n v="0"/>
    <s v=""/>
    <s v=""/>
    <s v=""/>
    <s v=""/>
    <s v=""/>
    <s v=""/>
    <s v=""/>
    <s v=""/>
    <s v="NA but died/came back during Ragnarok prior to becoming an Avenger"/>
  </r>
  <r>
    <s v="http://marvel.wikia.com/Captain_Universe_(Earth-616)#"/>
    <x v="25"/>
    <n v="55"/>
    <s v="YES"/>
    <x v="1"/>
    <m/>
    <d v="2025-02-13T00:00:00"/>
    <x v="4"/>
    <n v="2"/>
    <x v="1"/>
    <x v="1"/>
    <n v="0"/>
    <s v=""/>
    <s v=""/>
    <s v=""/>
    <s v=""/>
    <s v=""/>
    <s v=""/>
    <s v=""/>
    <s v=""/>
    <s v="NA"/>
  </r>
  <r>
    <s v="http://marvel.wikia.com/Luke_Cage_(Earth-616)#"/>
    <x v="26"/>
    <n v="886"/>
    <s v="YES"/>
    <x v="1"/>
    <m/>
    <d v="2025-03-05T00:00:00"/>
    <x v="16"/>
    <n v="10"/>
    <x v="1"/>
    <x v="1"/>
    <n v="0"/>
    <s v=""/>
    <s v=""/>
    <s v=""/>
    <s v=""/>
    <s v=""/>
    <s v=""/>
    <s v=""/>
    <s v=""/>
    <s v="NA"/>
  </r>
  <r>
    <s v="http://marvel.wikia.com/Carol_Danvers_(Earth-616)#"/>
    <x v="27"/>
    <n v="935"/>
    <s v="YES"/>
    <x v="0"/>
    <m/>
    <d v="1979-04-01T00:00:00"/>
    <x v="17"/>
    <n v="36"/>
    <x v="1"/>
    <x v="1"/>
    <n v="0"/>
    <s v=""/>
    <s v=""/>
    <s v=""/>
    <s v=""/>
    <s v=""/>
    <s v=""/>
    <s v=""/>
    <s v=""/>
    <s v="NA"/>
  </r>
  <r>
    <s v="http://marvel.wikia.com/Cassandra_Lang_(Earth-616)#"/>
    <x v="28"/>
    <n v="160"/>
    <s v="NO"/>
    <x v="0"/>
    <m/>
    <d v="2025-06-05T00:00:00"/>
    <x v="16"/>
    <n v="10"/>
    <x v="1"/>
    <x v="0"/>
    <n v="1"/>
    <s v=""/>
    <s v=""/>
    <s v=""/>
    <s v=""/>
    <s v=""/>
    <s v=""/>
    <s v=""/>
    <s v=""/>
    <s v="Dies in Young Avengers: The Childrens Crusade when she is killed by Doom. Eventually reborn years later. "/>
  </r>
  <r>
    <s v="http://marvel.wikia.com/Charlie-27_(Earth-691)#"/>
    <x v="29"/>
    <n v="132"/>
    <s v="NO"/>
    <x v="1"/>
    <m/>
    <d v="1978-02-01T00:00:00"/>
    <x v="18"/>
    <n v="37"/>
    <x v="0"/>
    <x v="1"/>
    <n v="0"/>
    <s v=""/>
    <s v=""/>
    <s v=""/>
    <s v=""/>
    <s v=""/>
    <s v=""/>
    <s v=""/>
    <s v=""/>
    <s v="NA"/>
  </r>
  <r>
    <s v="http://marvel.wikia.com/Chris_Powell_(Earth-616)#"/>
    <x v="30"/>
    <n v="168"/>
    <s v="NO"/>
    <x v="1"/>
    <m/>
    <d v="1993-05-01T00:00:00"/>
    <x v="19"/>
    <n v="22"/>
    <x v="1"/>
    <x v="1"/>
    <n v="0"/>
    <s v=""/>
    <s v=""/>
    <s v=""/>
    <s v=""/>
    <s v=""/>
    <s v=""/>
    <s v=""/>
    <s v=""/>
    <s v="NA"/>
  </r>
  <r>
    <s v="http://marvel.wikia.com/Sersi_(Earth-616)#"/>
    <x v="31"/>
    <n v="237"/>
    <s v="NO"/>
    <x v="0"/>
    <m/>
    <d v="1990-02-01T00:00:00"/>
    <x v="20"/>
    <n v="25"/>
    <x v="1"/>
    <x v="1"/>
    <n v="0"/>
    <s v=""/>
    <s v=""/>
    <s v=""/>
    <s v=""/>
    <s v=""/>
    <s v=""/>
    <s v=""/>
    <s v=""/>
    <s v="NA"/>
  </r>
  <r>
    <s v="http://marvel.wikia.com/Clint_Barton_(Earth-616)"/>
    <x v="32"/>
    <n v="1456"/>
    <s v="YES"/>
    <x v="1"/>
    <m/>
    <d v="1965-05-01T00:00:00"/>
    <x v="21"/>
    <n v="50"/>
    <x v="1"/>
    <x v="0"/>
    <n v="1"/>
    <s v="YES"/>
    <s v="YES"/>
    <s v=""/>
    <s v=""/>
    <s v=""/>
    <s v=""/>
    <s v=""/>
    <s v=""/>
    <s v="Dies in exploding Kree ship in Averngers Vol. 1  Issue 502. Brought back by Scarlet Witch. Dies again in House of M Vol 1 Issue 7. Is later brought back. "/>
  </r>
  <r>
    <s v="http://marvel.wikia.com/Craig_Hollis_(Earth-616)#"/>
    <x v="33"/>
    <n v="33"/>
    <s v="YES"/>
    <x v="1"/>
    <m/>
    <d v="1989-07-01T00:00:00"/>
    <x v="11"/>
    <n v="26"/>
    <x v="1"/>
    <x v="1"/>
    <n v="0"/>
    <s v=""/>
    <s v=""/>
    <s v=""/>
    <s v=""/>
    <s v=""/>
    <s v=""/>
    <s v=""/>
    <s v=""/>
    <s v="Christ; where to begin. His superpower is that he cannot die when he dies he immediately comes back. The Wikia inventories 24 deaths. These will be excluded from the analysis. "/>
  </r>
  <r>
    <s v="http://marvel.wikia.com/Crystalia_Amaquelin_(Earth-616)#"/>
    <x v="34"/>
    <n v="517"/>
    <s v="NO"/>
    <x v="0"/>
    <d v="1991-08-01T00:00:00"/>
    <d v="1992-01-01T00:00:00"/>
    <x v="22"/>
    <n v="23"/>
    <x v="1"/>
    <x v="1"/>
    <n v="0"/>
    <s v=""/>
    <s v=""/>
    <s v=""/>
    <s v=""/>
    <s v=""/>
    <s v=""/>
    <s v=""/>
    <s v=""/>
    <s v="NA"/>
  </r>
  <r>
    <s v="http://marvel.wikia.com/Daisy_Johnson_(Earth-616)#"/>
    <x v="35"/>
    <n v="81"/>
    <s v="NO"/>
    <x v="0"/>
    <m/>
    <d v="2025-01-12T00:00:00"/>
    <x v="3"/>
    <n v="3"/>
    <x v="1"/>
    <x v="1"/>
    <n v="0"/>
    <s v=""/>
    <s v=""/>
    <s v=""/>
    <s v=""/>
    <s v=""/>
    <s v=""/>
    <s v=""/>
    <s v=""/>
    <s v="NA"/>
  </r>
  <r>
    <s v="http://marvel.wikia.com/Dane_Whitman"/>
    <x v="36"/>
    <n v="482"/>
    <s v="NO"/>
    <x v="1"/>
    <m/>
    <d v="1969-12-01T00:00:00"/>
    <x v="23"/>
    <n v="46"/>
    <x v="1"/>
    <x v="1"/>
    <n v="0"/>
    <s v=""/>
    <s v=""/>
    <s v=""/>
    <s v=""/>
    <s v=""/>
    <s v=""/>
    <s v=""/>
    <s v=""/>
    <s v="NA"/>
  </r>
  <r>
    <s v="http://marvel.wikia.com/Daniel_Rand_(Earth-616)#"/>
    <x v="37"/>
    <n v="629"/>
    <s v="NO"/>
    <x v="1"/>
    <m/>
    <d v="2025-02-07T00:00:00"/>
    <x v="10"/>
    <n v="8"/>
    <x v="1"/>
    <x v="1"/>
    <n v="0"/>
    <s v=""/>
    <s v=""/>
    <s v=""/>
    <s v=""/>
    <s v=""/>
    <s v=""/>
    <s v=""/>
    <s v=""/>
    <s v="NA"/>
  </r>
  <r>
    <s v="http://marvel.wikia.com/David_Alleyne_(Earth-616)#"/>
    <x v="38"/>
    <n v="115"/>
    <s v="YES"/>
    <x v="1"/>
    <m/>
    <d v="2025-09-13T00:00:00"/>
    <x v="4"/>
    <n v="2"/>
    <x v="1"/>
    <x v="1"/>
    <n v="0"/>
    <s v=""/>
    <s v=""/>
    <s v=""/>
    <s v=""/>
    <s v=""/>
    <s v=""/>
    <s v=""/>
    <s v=""/>
    <s v="NA"/>
  </r>
  <r>
    <s v="http://marvel.wikia.com/Deathcry_(Earth-616)#"/>
    <x v="39"/>
    <n v="50"/>
    <s v="NO"/>
    <x v="0"/>
    <m/>
    <d v="1993-07-01T00:00:00"/>
    <x v="19"/>
    <n v="22"/>
    <x v="0"/>
    <x v="0"/>
    <n v="1"/>
    <s v="YES"/>
    <s v="NO"/>
    <s v=""/>
    <s v=""/>
    <s v=""/>
    <s v=""/>
    <s v=""/>
    <s v=""/>
    <s v=" Reduced her to a pile of bones and organsby Vargas. Brought back by Chaos King. Died second time in Chaos_War:_Dead_Avengers_Vol_1_3"/>
  </r>
  <r>
    <s v="http://marvel.wikia.com/Delroy_Garrett_Jr._(Earth-616)#"/>
    <x v="40"/>
    <n v="101"/>
    <s v="NO"/>
    <x v="1"/>
    <m/>
    <d v="2000-04-01T00:00:00"/>
    <x v="24"/>
    <n v="15"/>
    <x v="1"/>
    <x v="1"/>
    <n v="0"/>
    <s v=""/>
    <s v=""/>
    <s v=""/>
    <s v=""/>
    <s v=""/>
    <s v=""/>
    <s v=""/>
    <s v=""/>
    <s v="NA"/>
  </r>
  <r>
    <s v="http://marvel.wikia.com/DeMarr_Davis_(Earth-616)#"/>
    <x v="41"/>
    <n v="31"/>
    <s v="YES"/>
    <x v="1"/>
    <m/>
    <d v="1989-07-01T00:00:00"/>
    <x v="11"/>
    <n v="26"/>
    <x v="1"/>
    <x v="0"/>
    <n v="1"/>
    <s v=""/>
    <s v=""/>
    <s v=""/>
    <s v=""/>
    <s v=""/>
    <s v=""/>
    <s v=""/>
    <s v=""/>
    <s v="Sacrificed self so that Mr. Immortal could stop the villain Maelstrom. Returned as the Angel of Death. "/>
  </r>
  <r>
    <s v="http://marvel.wikia.com/Dennis_Dunphy_(Earth-616)#"/>
    <x v="42"/>
    <n v="70"/>
    <s v="NO"/>
    <x v="1"/>
    <m/>
    <d v="1988-01-01T00:00:00"/>
    <x v="25"/>
    <n v="27"/>
    <x v="1"/>
    <x v="0"/>
    <n v="1"/>
    <s v="YES"/>
    <s v="NO"/>
    <s v=""/>
    <s v=""/>
    <s v=""/>
    <s v=""/>
    <s v=""/>
    <s v=""/>
    <s v="Died in Captain_America_348. Actually &quot;Dunphy miraculously survived the crash and lived with an Inuit tribe.&quot; Second death when killed by Sharon Carter.  "/>
  </r>
  <r>
    <s v="http://marvel.wikia.com/Dennis_Sykes_(Earth-616)#"/>
    <x v="43"/>
    <n v="6"/>
    <s v="NO"/>
    <x v="1"/>
    <m/>
    <d v="2025-09-10T00:00:00"/>
    <x v="14"/>
    <n v="5"/>
    <x v="1"/>
    <x v="0"/>
    <n v="0"/>
    <s v=""/>
    <s v=""/>
    <s v=""/>
    <s v=""/>
    <s v=""/>
    <s v=""/>
    <s v=""/>
    <s v=""/>
    <s v="Died in Heroic_Age:_One_Month_to_Live_Vol_1_5 stayed dead. "/>
  </r>
  <r>
    <s v="http://marvel.wikia.com/Dinah_Soar_(Earth-616)#"/>
    <x v="44"/>
    <n v="22"/>
    <s v="NO"/>
    <x v="0"/>
    <m/>
    <d v="1989-07-01T00:00:00"/>
    <x v="11"/>
    <n v="26"/>
    <x v="1"/>
    <x v="0"/>
    <n v="0"/>
    <s v=""/>
    <s v=""/>
    <s v=""/>
    <s v=""/>
    <s v=""/>
    <s v=""/>
    <s v=""/>
    <s v=""/>
    <s v="Died in Great_Lakes_Avengers_Vol_1_1. Has not returned"/>
  </r>
  <r>
    <s v="http://marvel.wikia.com/Stephen_Strange_(Earth-616)#"/>
    <x v="45"/>
    <n v="1324"/>
    <s v="NO"/>
    <x v="1"/>
    <m/>
    <d v="2025-02-07T00:00:00"/>
    <x v="10"/>
    <n v="8"/>
    <x v="1"/>
    <x v="1"/>
    <n v="0"/>
    <s v=""/>
    <s v=""/>
    <s v=""/>
    <s v=""/>
    <s v=""/>
    <s v=""/>
    <s v=""/>
    <s v=""/>
    <s v="NA"/>
  </r>
  <r>
    <s v="http://marvel.wikia.com/Doombot_(Avenger)_(Earth-616)#"/>
    <x v="46"/>
    <n v="14"/>
    <s v="YES"/>
    <x v="1"/>
    <m/>
    <d v="2025-09-13T00:00:00"/>
    <x v="4"/>
    <n v="2"/>
    <x v="1"/>
    <x v="1"/>
    <n v="0"/>
    <s v=""/>
    <s v=""/>
    <s v=""/>
    <s v=""/>
    <s v=""/>
    <s v=""/>
    <s v=""/>
    <s v=""/>
    <s v="NA"/>
  </r>
  <r>
    <s v="http://marvel.wikia.com/Doreen_Green_(Earth-616)#"/>
    <x v="47"/>
    <n v="47"/>
    <s v="NO"/>
    <x v="0"/>
    <m/>
    <d v="2025-05-05T00:00:00"/>
    <x v="16"/>
    <n v="10"/>
    <x v="1"/>
    <x v="1"/>
    <n v="0"/>
    <s v=""/>
    <s v=""/>
    <s v=""/>
    <s v=""/>
    <s v=""/>
    <s v=""/>
    <s v=""/>
    <s v=""/>
    <s v="NA"/>
  </r>
  <r>
    <s v="http://marvel.wikia.com/Dorrek_VIII_(Earth-616)#"/>
    <x v="48"/>
    <n v="110"/>
    <s v="YES"/>
    <x v="1"/>
    <m/>
    <d v="2025-04-05T00:00:00"/>
    <x v="16"/>
    <n v="10"/>
    <x v="1"/>
    <x v="1"/>
    <n v="0"/>
    <s v=""/>
    <s v=""/>
    <s v=""/>
    <s v=""/>
    <s v=""/>
    <s v=""/>
    <s v=""/>
    <s v=""/>
    <s v="NA"/>
  </r>
  <r>
    <s v="http://marvel.wikia.com/Doug_Taggert_(Earth-616)#"/>
    <x v="49"/>
    <n v="3"/>
    <s v="NO"/>
    <x v="1"/>
    <m/>
    <d v="2025-05-05T00:00:00"/>
    <x v="16"/>
    <n v="10"/>
    <x v="1"/>
    <x v="0"/>
    <n v="0"/>
    <s v=""/>
    <s v=""/>
    <s v=""/>
    <s v=""/>
    <s v=""/>
    <s v=""/>
    <s v=""/>
    <s v=""/>
    <s v="Accidently killed by Zaran"/>
  </r>
  <r>
    <s v="http://marvel.wikia.com/Eden_Fesi_(Earth-616)#"/>
    <x v="50"/>
    <n v="65"/>
    <s v="YES"/>
    <x v="1"/>
    <m/>
    <d v="2025-02-13T00:00:00"/>
    <x v="4"/>
    <n v="2"/>
    <x v="1"/>
    <x v="1"/>
    <n v="0"/>
    <s v=""/>
    <s v=""/>
    <s v=""/>
    <s v=""/>
    <s v=""/>
    <s v=""/>
    <s v=""/>
    <s v=""/>
    <s v="NA"/>
  </r>
  <r>
    <s v="http://marvel.wikia.com/Elijah_Bradley_(Earth-616)#"/>
    <x v="51"/>
    <n v="103"/>
    <s v="NO"/>
    <x v="1"/>
    <m/>
    <d v="2025-04-05T00:00:00"/>
    <x v="16"/>
    <n v="10"/>
    <x v="1"/>
    <x v="1"/>
    <n v="0"/>
    <s v=""/>
    <s v=""/>
    <s v=""/>
    <s v=""/>
    <s v=""/>
    <s v=""/>
    <s v=""/>
    <s v=""/>
    <s v="NA"/>
  </r>
  <r>
    <s v="http://marvel.wikia.com/Elvin_Haliday_(Earth-616)#"/>
    <x v="52"/>
    <n v="158"/>
    <s v="NO"/>
    <x v="1"/>
    <d v="1991-02-01T00:00:00"/>
    <m/>
    <x v="2"/>
    <n v="115"/>
    <x v="3"/>
    <x v="1"/>
    <n v="0"/>
    <s v=""/>
    <s v=""/>
    <s v=""/>
    <s v=""/>
    <s v=""/>
    <s v=""/>
    <s v=""/>
    <s v=""/>
    <s v="NA"/>
  </r>
  <r>
    <s v="http://marvel.wikia.com/Emery_Schaub_(Earth-616)#"/>
    <x v="53"/>
    <n v="26"/>
    <s v="YES"/>
    <x v="1"/>
    <m/>
    <m/>
    <x v="2"/>
    <n v="115"/>
    <x v="2"/>
    <x v="1"/>
    <n v="0"/>
    <s v=""/>
    <s v=""/>
    <s v=""/>
    <s v=""/>
    <s v=""/>
    <s v=""/>
    <s v=""/>
    <s v=""/>
    <s v="NA"/>
  </r>
  <r>
    <s v="http://marvel.wikia.com/Eric_Brooks_(Earth-616)#"/>
    <x v="54"/>
    <n v="198"/>
    <s v="YES"/>
    <x v="1"/>
    <m/>
    <d v="2025-11-13T00:00:00"/>
    <x v="4"/>
    <n v="2"/>
    <x v="1"/>
    <x v="1"/>
    <n v="0"/>
    <s v=""/>
    <s v=""/>
    <s v=""/>
    <s v=""/>
    <s v=""/>
    <s v=""/>
    <s v=""/>
    <s v=""/>
    <s v="NA"/>
  </r>
  <r>
    <s v="http://marvel.wikia.com/Eric_Masterson_(Earth-616)#"/>
    <x v="55"/>
    <n v="202"/>
    <s v="NO"/>
    <x v="1"/>
    <m/>
    <d v="1992-01-01T00:00:00"/>
    <x v="22"/>
    <n v="23"/>
    <x v="1"/>
    <x v="0"/>
    <n v="1"/>
    <s v="YES"/>
    <s v="NO"/>
    <s v=""/>
    <s v=""/>
    <s v=""/>
    <s v=""/>
    <s v=""/>
    <s v=""/>
    <s v="Became posessed died to purge self of corruption. Revived as undead Avenger minion of the Grim Reaper. Returned to the spirit world by the Scarlet Witch. Has since stayed dead. "/>
  </r>
  <r>
    <s v="http://marvel.wikia.com/Eric_O%27Grady_(Earth-616)#"/>
    <x v="56"/>
    <n v="88"/>
    <s v="NO"/>
    <x v="1"/>
    <m/>
    <d v="2025-05-10T00:00:00"/>
    <x v="14"/>
    <n v="5"/>
    <x v="1"/>
    <x v="0"/>
    <n v="0"/>
    <s v=""/>
    <s v=""/>
    <s v=""/>
    <s v=""/>
    <s v=""/>
    <s v=""/>
    <s v=""/>
    <s v=""/>
    <s v="Died in Secret_Avengers_Vol_1_22. "/>
  </r>
  <r>
    <s v="http://marvel.wikia.com/Eros_(Earth-616)#"/>
    <x v="57"/>
    <n v="206"/>
    <s v="NO"/>
    <x v="1"/>
    <d v="1983-06-01T00:00:00"/>
    <d v="1984-05-01T00:00:00"/>
    <x v="12"/>
    <n v="31"/>
    <x v="1"/>
    <x v="1"/>
    <n v="0"/>
    <s v=""/>
    <s v=""/>
    <s v=""/>
    <s v=""/>
    <s v=""/>
    <s v=""/>
    <s v=""/>
    <s v=""/>
    <s v="NA"/>
  </r>
  <r>
    <s v="http://marvel.wikia.com/Ex_Nihilo_(Earth-616)#"/>
    <x v="58"/>
    <n v="24"/>
    <s v="YES"/>
    <x v="1"/>
    <m/>
    <d v="2025-10-13T00:00:00"/>
    <x v="4"/>
    <n v="2"/>
    <x v="1"/>
    <x v="0"/>
    <n v="0"/>
    <s v=""/>
    <s v=""/>
    <s v=""/>
    <s v=""/>
    <s v=""/>
    <s v=""/>
    <s v=""/>
    <s v=""/>
    <s v="Died in New_Avengers_Vol_3_32"/>
  </r>
  <r>
    <s v="http://marvel.wikia.com/Fiona_(Inhuman)_(Earth-616)#"/>
    <x v="59"/>
    <n v="2"/>
    <s v="YES"/>
    <x v="0"/>
    <m/>
    <m/>
    <x v="2"/>
    <n v="115"/>
    <x v="2"/>
    <x v="1"/>
    <n v="0"/>
    <s v=""/>
    <s v=""/>
    <s v=""/>
    <s v=""/>
    <s v=""/>
    <s v=""/>
    <s v=""/>
    <s v=""/>
    <s v="NA"/>
  </r>
  <r>
    <s v="http://marvel.wikia.com/Eugene_Thompson_(Earth-616)#"/>
    <x v="60"/>
    <n v="746"/>
    <s v="YES"/>
    <x v="1"/>
    <m/>
    <d v="2025-04-12T00:00:00"/>
    <x v="3"/>
    <n v="3"/>
    <x v="0"/>
    <x v="1"/>
    <n v="0"/>
    <s v=""/>
    <s v=""/>
    <s v=""/>
    <s v=""/>
    <s v=""/>
    <s v=""/>
    <s v=""/>
    <s v=""/>
    <s v="NA"/>
  </r>
  <r>
    <s v="http://marvel.wikia.com/Gene_Lorrene_(Earth-616)#"/>
    <x v="61"/>
    <n v="4"/>
    <s v="NO"/>
    <x v="1"/>
    <m/>
    <d v="2025-04-05T00:00:00"/>
    <x v="16"/>
    <n v="10"/>
    <x v="1"/>
    <x v="1"/>
    <n v="0"/>
    <s v=""/>
    <s v=""/>
    <s v=""/>
    <s v=""/>
    <s v=""/>
    <s v=""/>
    <s v=""/>
    <s v=""/>
    <s v="NA"/>
  </r>
  <r>
    <s v="http://marvel.wikia.com/Gilgamesh_(Earth-616)#"/>
    <x v="62"/>
    <n v="61"/>
    <s v="NO"/>
    <x v="1"/>
    <m/>
    <d v="1989-02-01T00:00:00"/>
    <x v="11"/>
    <n v="26"/>
    <x v="1"/>
    <x v="0"/>
    <n v="1"/>
    <s v=""/>
    <s v=""/>
    <s v=""/>
    <s v=""/>
    <s v=""/>
    <s v=""/>
    <s v=""/>
    <s v=""/>
    <s v="Killed by Neut who was working for Immortus. Reborn into a new body. "/>
  </r>
  <r>
    <s v="http://marvel.wikia.com/Greer_Nelson_(Earth-616)#"/>
    <x v="63"/>
    <n v="355"/>
    <s v="YES"/>
    <x v="0"/>
    <m/>
    <d v="1981-09-01T00:00:00"/>
    <x v="26"/>
    <n v="34"/>
    <x v="1"/>
    <x v="1"/>
    <n v="0"/>
    <s v=""/>
    <s v=""/>
    <s v=""/>
    <s v=""/>
    <s v=""/>
    <s v=""/>
    <s v=""/>
    <s v=""/>
    <s v="NA"/>
  </r>
  <r>
    <s v="http://marvel.wikia.com/Greg_Willis_(Earth-616)#"/>
    <x v="64"/>
    <n v="58"/>
    <s v="NO"/>
    <x v="1"/>
    <m/>
    <d v="2025-08-09T00:00:00"/>
    <x v="6"/>
    <n v="6"/>
    <x v="1"/>
    <x v="1"/>
    <n v="0"/>
    <s v=""/>
    <s v=""/>
    <s v=""/>
    <s v=""/>
    <s v=""/>
    <s v=""/>
    <s v=""/>
    <s v=""/>
    <s v="Died on Battleworld and came back prior to joining avengers"/>
  </r>
  <r>
    <s v="http://marvel.wikia.com/Heather_Douglas_(Earth-616)#"/>
    <x v="65"/>
    <n v="332"/>
    <s v="NO"/>
    <x v="0"/>
    <d v="1975-07-01T00:00:00"/>
    <d v="1976-09-01T00:00:00"/>
    <x v="27"/>
    <n v="39"/>
    <x v="1"/>
    <x v="0"/>
    <n v="1"/>
    <s v="YES"/>
    <s v="YES"/>
    <s v=""/>
    <s v=""/>
    <s v=""/>
    <s v=""/>
    <s v=""/>
    <s v=""/>
    <s v="Dies in Defenders_Vol_1_152. Later 'Obtained a new body.' Dies in Annihilation:_Conquest_Vol_1_3. Comes back as &quot;As before&quot; also was once named Madame MacEvil because LOL. "/>
  </r>
  <r>
    <s v="http://marvel.wikia.com/Henry_Pym_(Earth-616)"/>
    <x v="66"/>
    <n v="1269"/>
    <s v="YES"/>
    <x v="1"/>
    <m/>
    <d v="1963-09-01T00:00:00"/>
    <x v="8"/>
    <n v="52"/>
    <x v="1"/>
    <x v="0"/>
    <n v="0"/>
    <s v=""/>
    <s v=""/>
    <s v=""/>
    <s v=""/>
    <s v=""/>
    <s v=""/>
    <s v=""/>
    <s v=""/>
    <s v="Merged with Ultron in Rage of Ultron Vol. 1. A funeral was held. "/>
  </r>
  <r>
    <s v="http://marvel.wikia.com/Henry_McCoy_(Earth-616)#"/>
    <x v="67"/>
    <n v="1886"/>
    <s v="NO"/>
    <x v="1"/>
    <d v="1975-07-01T00:00:00"/>
    <d v="1976-09-01T00:00:00"/>
    <x v="27"/>
    <n v="39"/>
    <x v="1"/>
    <x v="1"/>
    <n v="0"/>
    <s v=""/>
    <s v=""/>
    <s v=""/>
    <s v=""/>
    <s v=""/>
    <s v=""/>
    <s v=""/>
    <s v=""/>
    <s v="NA"/>
  </r>
  <r>
    <s v="http://marvel.wikia.com/Hercules_(Earth-616)"/>
    <x v="68"/>
    <n v="741"/>
    <s v="YES"/>
    <x v="1"/>
    <m/>
    <d v="1967-10-01T00:00:00"/>
    <x v="28"/>
    <n v="48"/>
    <x v="1"/>
    <x v="1"/>
    <n v="0"/>
    <s v=""/>
    <s v=""/>
    <s v=""/>
    <s v=""/>
    <s v=""/>
    <s v=""/>
    <s v=""/>
    <s v=""/>
    <s v="NA"/>
  </r>
  <r>
    <s v="http://marvel.wikia.com/Humberto_Lopez_(Earth-616)#"/>
    <x v="69"/>
    <n v="66"/>
    <s v="YES"/>
    <x v="1"/>
    <m/>
    <d v="2025-08-10T00:00:00"/>
    <x v="14"/>
    <n v="5"/>
    <x v="2"/>
    <x v="0"/>
    <n v="0"/>
    <s v=""/>
    <s v=""/>
    <s v=""/>
    <s v=""/>
    <s v=""/>
    <s v=""/>
    <s v=""/>
    <s v=""/>
    <s v="Died in Murderworld during Avengers Arena"/>
  </r>
  <r>
    <s v="http://marvel.wikia.com/Isabel_Kane_(Earth-616)#"/>
    <x v="70"/>
    <n v="44"/>
    <s v="YES"/>
    <x v="0"/>
    <m/>
    <d v="2025-02-13T00:00:00"/>
    <x v="4"/>
    <n v="2"/>
    <x v="1"/>
    <x v="1"/>
    <n v="0"/>
    <s v=""/>
    <s v=""/>
    <s v=""/>
    <s v=""/>
    <s v=""/>
    <s v=""/>
    <s v=""/>
    <s v=""/>
    <s v="NA"/>
  </r>
  <r>
    <s v="http://marvel.wikia.com/Jacques_Duquesne_(Earth-616)"/>
    <x v="71"/>
    <n v="115"/>
    <s v="NO"/>
    <x v="1"/>
    <m/>
    <d v="1965-09-01T00:00:00"/>
    <x v="21"/>
    <n v="50"/>
    <x v="1"/>
    <x v="0"/>
    <n v="1"/>
    <s v=""/>
    <s v=""/>
    <s v=""/>
    <s v=""/>
    <s v=""/>
    <s v=""/>
    <s v=""/>
    <s v=""/>
    <s v="Dies in Avengers_Vol_1_130. Brought back by the Chaos King"/>
  </r>
  <r>
    <s v="http://marvel.wikia.com/James_Howlett_(Earth-616)#"/>
    <x v="72"/>
    <n v="3130"/>
    <s v="YES"/>
    <x v="1"/>
    <m/>
    <d v="2025-06-05T00:00:00"/>
    <x v="16"/>
    <n v="10"/>
    <x v="1"/>
    <x v="0"/>
    <n v="0"/>
    <s v=""/>
    <s v=""/>
    <s v=""/>
    <s v=""/>
    <s v=""/>
    <s v=""/>
    <s v=""/>
    <s v=""/>
    <s v="Died in Death_of_Wolverine_Vol_1_4. Has not yet returned"/>
  </r>
  <r>
    <s v="http://marvel.wikia.com/James_Buchanan_Barnes_(Earth-616)#"/>
    <x v="73"/>
    <n v="663"/>
    <s v="NO"/>
    <x v="1"/>
    <m/>
    <d v="2025-12-08T00:00:00"/>
    <x v="29"/>
    <n v="7"/>
    <x v="1"/>
    <x v="1"/>
    <n v="0"/>
    <s v=""/>
    <s v=""/>
    <s v=""/>
    <s v=""/>
    <s v=""/>
    <s v=""/>
    <s v=""/>
    <s v=""/>
    <s v="NA"/>
  </r>
  <r>
    <s v="http://marvel.wikia.com/James_Rhodes_(Earth-616)#"/>
    <x v="74"/>
    <n v="533"/>
    <s v="NO"/>
    <x v="1"/>
    <d v="1984-05-01T00:00:00"/>
    <d v="1984-09-01T00:00:00"/>
    <x v="12"/>
    <n v="31"/>
    <x v="1"/>
    <x v="1"/>
    <n v="0"/>
    <s v=""/>
    <s v=""/>
    <s v=""/>
    <s v=""/>
    <s v=""/>
    <s v=""/>
    <s v=""/>
    <s v=""/>
    <s v="NA"/>
  </r>
  <r>
    <s v="http://marvel.wikia.com/James_Santini_(Earth-616)#"/>
    <x v="75"/>
    <n v="40"/>
    <s v="YES"/>
    <x v="1"/>
    <m/>
    <m/>
    <x v="2"/>
    <n v="115"/>
    <x v="2"/>
    <x v="1"/>
    <n v="0"/>
    <s v=""/>
    <s v=""/>
    <s v=""/>
    <s v=""/>
    <s v=""/>
    <s v=""/>
    <s v=""/>
    <s v=""/>
    <s v="NA"/>
  </r>
  <r>
    <s v="http://marvel.wikia.com/Janet_van_Dyne_(Earth-616)"/>
    <x v="76"/>
    <n v="1165"/>
    <s v="YES"/>
    <x v="0"/>
    <m/>
    <d v="1963-09-01T00:00:00"/>
    <x v="8"/>
    <n v="52"/>
    <x v="1"/>
    <x v="0"/>
    <n v="1"/>
    <s v=""/>
    <s v=""/>
    <s v=""/>
    <s v=""/>
    <s v=""/>
    <s v=""/>
    <s v=""/>
    <s v=""/>
    <s v="Dies in Secret Invasion V1:I8. Actually was sent tto Microverse later recovered"/>
  </r>
  <r>
    <s v="http://marvel.wikia.com/Jeanne_Foucault_(Earth-616)#"/>
    <x v="77"/>
    <n v="63"/>
    <s v="YES"/>
    <x v="0"/>
    <m/>
    <d v="2025-08-10T00:00:00"/>
    <x v="14"/>
    <n v="5"/>
    <x v="2"/>
    <x v="1"/>
    <n v="0"/>
    <s v=""/>
    <s v=""/>
    <s v=""/>
    <s v=""/>
    <s v=""/>
    <s v=""/>
    <s v=""/>
    <s v=""/>
    <s v="NA"/>
  </r>
  <r>
    <s v="http://marvel.wikia.com/Jennifer_Takeda_(Earth-616)#"/>
    <x v="78"/>
    <n v="73"/>
    <s v="YES"/>
    <x v="0"/>
    <m/>
    <d v="2025-08-10T00:00:00"/>
    <x v="14"/>
    <n v="5"/>
    <x v="2"/>
    <x v="1"/>
    <n v="0"/>
    <s v=""/>
    <s v=""/>
    <s v=""/>
    <s v=""/>
    <s v=""/>
    <s v=""/>
    <s v=""/>
    <s v=""/>
    <s v="NA"/>
  </r>
  <r>
    <s v="http://marvel.wikia.com/Jennifer_Walters_(Earth-616)#"/>
    <x v="79"/>
    <n v="933"/>
    <s v="YES"/>
    <x v="0"/>
    <m/>
    <d v="1982-07-01T00:00:00"/>
    <x v="30"/>
    <n v="33"/>
    <x v="1"/>
    <x v="0"/>
    <n v="1"/>
    <s v=""/>
    <s v=""/>
    <s v=""/>
    <s v=""/>
    <s v=""/>
    <s v=""/>
    <s v=""/>
    <s v=""/>
    <s v="Dies during Red Hulk Saga. Returns when Lyra infiltrates Intelligenica and finds her in statis"/>
  </r>
  <r>
    <s v="http://marvel.wikia.com/Jessica_Jones_(Earth-616)#"/>
    <x v="80"/>
    <n v="205"/>
    <s v="YES"/>
    <x v="0"/>
    <m/>
    <d v="2025-08-10T00:00:00"/>
    <x v="14"/>
    <n v="5"/>
    <x v="1"/>
    <x v="1"/>
    <n v="0"/>
    <s v=""/>
    <s v=""/>
    <s v=""/>
    <s v=""/>
    <s v=""/>
    <s v=""/>
    <s v=""/>
    <s v=""/>
    <s v="NA"/>
  </r>
  <r>
    <s v="http://marvel.wikia.com/Jessica_Drew_(Earth-616)#"/>
    <x v="81"/>
    <n v="525"/>
    <s v="YES"/>
    <x v="0"/>
    <m/>
    <d v="2025-12-08T00:00:00"/>
    <x v="29"/>
    <n v="7"/>
    <x v="1"/>
    <x v="1"/>
    <n v="0"/>
    <s v=""/>
    <s v=""/>
    <s v=""/>
    <s v=""/>
    <s v=""/>
    <s v=""/>
    <s v=""/>
    <s v=""/>
    <s v="NA"/>
  </r>
  <r>
    <s v="http://marvel.wikia.com/Human_Torch_(Android)_(Earth-616)#"/>
    <x v="82"/>
    <n v="565"/>
    <s v="NO"/>
    <x v="1"/>
    <m/>
    <d v="1989-11-01T00:00:00"/>
    <x v="11"/>
    <n v="26"/>
    <x v="1"/>
    <x v="0"/>
    <n v="1"/>
    <s v=""/>
    <s v=""/>
    <s v=""/>
    <s v=""/>
    <s v=""/>
    <s v=""/>
    <s v=""/>
    <s v=""/>
    <s v="Dies during New Invaders. Was &quot;was revived as a living weapon the Thinker intended to sell.&quot; Prior to joining the avengers he had died like 2 times in the 40s. "/>
  </r>
  <r>
    <s v="http://marvel.wikia.com/Jocasta_(Earth-616)#"/>
    <x v="83"/>
    <n v="141"/>
    <s v="YES"/>
    <x v="0"/>
    <d v="1980-07-01T00:00:00"/>
    <d v="1988-11-01T00:00:00"/>
    <x v="25"/>
    <n v="27"/>
    <x v="1"/>
    <x v="0"/>
    <n v="1"/>
    <s v="YES"/>
    <s v="YES"/>
    <s v="YES"/>
    <s v="YES"/>
    <s v="YES"/>
    <s v="YES"/>
    <s v="YES"/>
    <s v="YES"/>
    <s v="From her article: Death1: &quot;Defeated Ultron and reversed the process leaving Jocasta a mindless husk.&quot; Return 1: &quot;Ultron later revived Jocasta with a remote link activating the mental residue the Wasp left behind&quot; Death 2: &quot;Sacrificing herself to try to ki"/>
  </r>
  <r>
    <s v="http://marvel.wikia.com/John_Aman_(Earth-616)#"/>
    <x v="84"/>
    <n v="31"/>
    <s v="YES"/>
    <x v="1"/>
    <m/>
    <d v="2025-12-10T00:00:00"/>
    <x v="14"/>
    <n v="5"/>
    <x v="1"/>
    <x v="1"/>
    <n v="0"/>
    <s v=""/>
    <s v=""/>
    <s v=""/>
    <s v=""/>
    <s v=""/>
    <s v=""/>
    <s v=""/>
    <s v=""/>
    <s v="NA"/>
  </r>
  <r>
    <s v="http://marvel.wikia.com/John_Walker_(Earth-616)#"/>
    <x v="85"/>
    <n v="352"/>
    <s v="NO"/>
    <x v="1"/>
    <m/>
    <d v="1989-05-01T00:00:00"/>
    <x v="11"/>
    <n v="26"/>
    <x v="1"/>
    <x v="1"/>
    <n v="0"/>
    <s v=""/>
    <s v=""/>
    <s v=""/>
    <s v=""/>
    <s v=""/>
    <s v=""/>
    <s v=""/>
    <s v=""/>
    <s v="NA"/>
  </r>
  <r>
    <s v="http://marvel.wikia.com/Johnathon_Gallo_(Earth-616)#"/>
    <x v="86"/>
    <n v="43"/>
    <s v="YES"/>
    <x v="1"/>
    <m/>
    <m/>
    <x v="2"/>
    <n v="115"/>
    <x v="2"/>
    <x v="1"/>
    <n v="0"/>
    <s v=""/>
    <s v=""/>
    <s v=""/>
    <s v=""/>
    <s v=""/>
    <s v=""/>
    <s v=""/>
    <s v=""/>
    <s v="NA"/>
  </r>
  <r>
    <s v="http://marvel.wikia.com/Jonathan_Hart_(Earth-616)#"/>
    <x v="87"/>
    <n v="126"/>
    <s v="NO"/>
    <x v="1"/>
    <m/>
    <d v="2025-08-01T00:00:00"/>
    <x v="31"/>
    <n v="14"/>
    <x v="1"/>
    <x v="0"/>
    <n v="1"/>
    <s v="YES"/>
    <s v="YES"/>
    <s v=""/>
    <s v=""/>
    <s v=""/>
    <s v=""/>
    <s v=""/>
    <s v=""/>
    <s v="First died in a zero energy explosion in space. Body was apparently reanimated by Scarlet Witch. Abruptly exploded killing Scott Lang as well. Second return in Marvel_Zombies_Supreme_Vol_1_2. "/>
  </r>
  <r>
    <s v="http://marvel.wikia.com/Julia_Carpenter_(Earth-616)#"/>
    <x v="88"/>
    <n v="218"/>
    <s v="NO"/>
    <x v="0"/>
    <m/>
    <d v="1992-09-01T00:00:00"/>
    <x v="22"/>
    <n v="23"/>
    <x v="1"/>
    <x v="1"/>
    <n v="0"/>
    <s v=""/>
    <s v=""/>
    <s v=""/>
    <s v=""/>
    <s v=""/>
    <s v=""/>
    <s v=""/>
    <s v=""/>
    <s v="NA"/>
  </r>
  <r>
    <s v="http://marvel.wikia.com/Julie_Power_(Earth-616)#"/>
    <x v="89"/>
    <n v="153"/>
    <s v="YES"/>
    <x v="0"/>
    <m/>
    <m/>
    <x v="2"/>
    <n v="115"/>
    <x v="2"/>
    <x v="1"/>
    <n v="0"/>
    <s v=""/>
    <s v=""/>
    <s v=""/>
    <s v=""/>
    <s v=""/>
    <s v=""/>
    <s v=""/>
    <s v=""/>
    <s v="NA"/>
  </r>
  <r>
    <s v="http://marvel.wikia.com/Kaluu_(Earth-616)#"/>
    <x v="90"/>
    <n v="35"/>
    <s v="YES"/>
    <x v="1"/>
    <m/>
    <d v="2025-01-15T00:00:00"/>
    <x v="32"/>
    <n v="0"/>
    <x v="1"/>
    <x v="1"/>
    <n v="0"/>
    <s v=""/>
    <s v=""/>
    <s v=""/>
    <s v=""/>
    <s v=""/>
    <s v=""/>
    <s v=""/>
    <s v=""/>
    <s v="NA"/>
  </r>
  <r>
    <s v="http://marvel.wikia.com/Katherine_Bishop_(Earth-616)#"/>
    <x v="91"/>
    <n v="132"/>
    <s v="YES"/>
    <x v="0"/>
    <m/>
    <d v="2025-06-05T00:00:00"/>
    <x v="16"/>
    <n v="10"/>
    <x v="1"/>
    <x v="1"/>
    <n v="0"/>
    <s v=""/>
    <s v=""/>
    <s v=""/>
    <s v=""/>
    <s v=""/>
    <s v=""/>
    <s v=""/>
    <s v=""/>
    <s v="NA"/>
  </r>
  <r>
    <s v="http://marvel.wikia.com/Kelsey_Leigh_(Earth-616)#"/>
    <x v="92"/>
    <n v="24"/>
    <s v="NO"/>
    <x v="0"/>
    <m/>
    <d v="2025-06-04T00:00:00"/>
    <x v="33"/>
    <n v="11"/>
    <x v="1"/>
    <x v="1"/>
    <n v="0"/>
    <s v=""/>
    <s v=""/>
    <s v=""/>
    <s v=""/>
    <s v=""/>
    <s v=""/>
    <s v=""/>
    <s v=""/>
    <s v="NA"/>
  </r>
  <r>
    <s v="http://marvel.wikia.com/Ken_Mack_(Earth-616)#"/>
    <x v="93"/>
    <n v="59"/>
    <s v="NO"/>
    <x v="1"/>
    <m/>
    <d v="2025-08-10T00:00:00"/>
    <x v="14"/>
    <n v="5"/>
    <x v="2"/>
    <x v="0"/>
    <n v="0"/>
    <s v=""/>
    <s v=""/>
    <s v=""/>
    <s v=""/>
    <s v=""/>
    <s v=""/>
    <s v=""/>
    <s v=""/>
    <s v="Died in Murderworld during Avengers Arena"/>
  </r>
  <r>
    <s v="http://marvel.wikia.com/Kevin_Connor_(Earth-616)#"/>
    <x v="94"/>
    <n v="44"/>
    <s v="YES"/>
    <x v="1"/>
    <m/>
    <d v="2025-10-13T00:00:00"/>
    <x v="4"/>
    <n v="2"/>
    <x v="1"/>
    <x v="0"/>
    <n v="0"/>
    <s v=""/>
    <s v=""/>
    <s v=""/>
    <s v=""/>
    <s v=""/>
    <s v=""/>
    <s v=""/>
    <s v=""/>
    <s v="Died in New_Avengers_Vol_3_32"/>
  </r>
  <r>
    <s v="http://marvel.wikia.com/Kevin_Masterson_(Earth-616)#"/>
    <x v="95"/>
    <n v="62"/>
    <s v="YES"/>
    <x v="1"/>
    <m/>
    <m/>
    <x v="2"/>
    <n v="115"/>
    <x v="2"/>
    <x v="1"/>
    <n v="0"/>
    <s v=""/>
    <s v=""/>
    <s v=""/>
    <s v=""/>
    <s v=""/>
    <s v=""/>
    <s v=""/>
    <s v=""/>
    <s v="NA"/>
  </r>
  <r>
    <s v="http://marvel.wikia.com/Loki_Laufeyson_(Ikol)_(Earth-616)#"/>
    <x v="96"/>
    <n v="77"/>
    <s v="NO"/>
    <x v="1"/>
    <m/>
    <d v="2025-07-13T00:00:00"/>
    <x v="4"/>
    <n v="2"/>
    <x v="1"/>
    <x v="1"/>
    <n v="0"/>
    <s v=""/>
    <s v=""/>
    <s v=""/>
    <s v=""/>
    <s v=""/>
    <s v=""/>
    <s v=""/>
    <s v=""/>
    <s v="NA"/>
  </r>
  <r>
    <s v="http://marvel.wikia.com/Lyra_(Earth-8009)#"/>
    <x v="97"/>
    <n v="55"/>
    <s v="YES"/>
    <x v="0"/>
    <m/>
    <m/>
    <x v="2"/>
    <n v="115"/>
    <x v="2"/>
    <x v="1"/>
    <n v="0"/>
    <s v=""/>
    <s v=""/>
    <s v=""/>
    <s v=""/>
    <s v=""/>
    <s v=""/>
    <s v=""/>
    <s v=""/>
    <s v="NA"/>
  </r>
  <r>
    <s v="http://marvel.wikia.com/Marc_Spector_(Earth-616)#"/>
    <x v="98"/>
    <n v="402"/>
    <s v="NO"/>
    <x v="1"/>
    <d v="1987-09-01T00:00:00"/>
    <d v="1988-06-01T00:00:00"/>
    <x v="25"/>
    <n v="27"/>
    <x v="1"/>
    <x v="1"/>
    <n v="0"/>
    <s v=""/>
    <s v=""/>
    <s v=""/>
    <s v=""/>
    <s v=""/>
    <s v=""/>
    <s v=""/>
    <s v=""/>
    <s v="NA but he he did die and return to get his powers prior to joining the Avengers. "/>
  </r>
  <r>
    <s v="http://marvel.wikia.com/Marcus_Milton_(Earth-13034)#"/>
    <x v="99"/>
    <n v="65"/>
    <s v="YES"/>
    <x v="1"/>
    <m/>
    <d v="2025-02-13T00:00:00"/>
    <x v="4"/>
    <n v="2"/>
    <x v="1"/>
    <x v="0"/>
    <n v="0"/>
    <s v=""/>
    <s v=""/>
    <s v=""/>
    <s v=""/>
    <s v=""/>
    <s v=""/>
    <s v=""/>
    <s v=""/>
    <s v="Died in New_Avengers_Vol_3_32. "/>
  </r>
  <r>
    <s v="http://marvel.wikia.com/Maria_de_Guadalupe_Santiago_(Earth-616)#"/>
    <x v="100"/>
    <n v="43"/>
    <s v="NO"/>
    <x v="0"/>
    <m/>
    <d v="2000-07-01T00:00:00"/>
    <x v="24"/>
    <n v="15"/>
    <x v="1"/>
    <x v="1"/>
    <n v="0"/>
    <s v=""/>
    <s v=""/>
    <s v=""/>
    <s v=""/>
    <s v=""/>
    <s v=""/>
    <s v=""/>
    <s v=""/>
    <s v="NA"/>
  </r>
  <r>
    <s v="http://marvel.wikia.com/Maria_Hill_(Earth-616)#"/>
    <x v="101"/>
    <n v="359"/>
    <s v="YES"/>
    <x v="0"/>
    <m/>
    <d v="2025-05-10T00:00:00"/>
    <x v="14"/>
    <n v="5"/>
    <x v="1"/>
    <x v="1"/>
    <n v="0"/>
    <s v=""/>
    <s v=""/>
    <s v=""/>
    <s v=""/>
    <s v=""/>
    <s v=""/>
    <s v=""/>
    <s v=""/>
    <s v="NA"/>
  </r>
  <r>
    <s v="http://marvel.wikia.com/Marrina_Smallwood_(Earth-616)#"/>
    <x v="102"/>
    <n v="86"/>
    <s v="NO"/>
    <x v="0"/>
    <m/>
    <d v="1987-12-01T00:00:00"/>
    <x v="9"/>
    <n v="28"/>
    <x v="1"/>
    <x v="0"/>
    <n v="1"/>
    <s v="YES"/>
    <s v="YES"/>
    <s v=""/>
    <s v=""/>
    <s v=""/>
    <s v=""/>
    <s v=""/>
    <s v=""/>
    <s v="Killed by Namor with the Ebony Blade. Returned when The Master put her in a statis tube. Death 2 was when Namor mercy killed her. Returned to life a second time by the Chaos King. "/>
  </r>
  <r>
    <s v="http://marvel.wikia.com/Martinex_T%27Naga_(Earth-691)#"/>
    <x v="103"/>
    <n v="100"/>
    <s v="NO"/>
    <x v="1"/>
    <m/>
    <d v="1978-02-01T00:00:00"/>
    <x v="18"/>
    <n v="37"/>
    <x v="0"/>
    <x v="1"/>
    <n v="0"/>
    <s v=""/>
    <s v=""/>
    <s v=""/>
    <s v=""/>
    <s v=""/>
    <s v=""/>
    <s v=""/>
    <s v=""/>
    <s v="NA"/>
  </r>
  <r>
    <s v="http://marvel.wikia.com/Mar-Vell_(Earth-616)#"/>
    <x v="104"/>
    <n v="254"/>
    <s v="NO"/>
    <x v="1"/>
    <m/>
    <d v="1978-07-01T00:00:00"/>
    <x v="18"/>
    <n v="37"/>
    <x v="1"/>
    <x v="0"/>
    <n v="1"/>
    <s v="YES"/>
    <s v="YES"/>
    <s v="YES"/>
    <s v="NO"/>
    <s v=""/>
    <s v=""/>
    <s v=""/>
    <s v=""/>
    <s v="The bad penny of the Marvel universe. First killed in Secret invasion. Revived during the Chaos war. Died again during aformentioned chaos war. Resurrected by the Kree Empire using theæM'Kraan Crystal. Third death during Avengers vs. X-Men. Has not return"/>
  </r>
  <r>
    <s v="http://marvel.wikia.com/Matthew_Murdock_(Earth-616)#"/>
    <x v="105"/>
    <n v="1375"/>
    <s v="NO"/>
    <x v="1"/>
    <m/>
    <d v="2025-11-11T00:00:00"/>
    <x v="34"/>
    <n v="4"/>
    <x v="1"/>
    <x v="1"/>
    <n v="0"/>
    <s v=""/>
    <s v=""/>
    <s v=""/>
    <s v=""/>
    <s v=""/>
    <s v=""/>
    <s v=""/>
    <s v=""/>
    <s v="NA"/>
  </r>
  <r>
    <s v="http://marvel.wikia.com/Matthew_Hawk_(Earth-616)#"/>
    <x v="106"/>
    <n v="197"/>
    <s v="NO"/>
    <x v="1"/>
    <m/>
    <d v="1975-08-01T00:00:00"/>
    <x v="35"/>
    <n v="40"/>
    <x v="1"/>
    <x v="0"/>
    <n v="1"/>
    <s v="YES"/>
    <s v="NO"/>
    <s v=""/>
    <s v=""/>
    <s v=""/>
    <s v=""/>
    <s v=""/>
    <s v=""/>
    <s v="Died during Return_to_the_Old_West. Resurrected by She Hulk in negotiation with Time Variance Authority. As a time traveller he died in 1938. Did not return"/>
  </r>
  <r>
    <s v="http://marvel.wikia.com/Maya_Lopez_(Earth-616)#"/>
    <x v="107"/>
    <n v="67"/>
    <s v="NO"/>
    <x v="0"/>
    <m/>
    <d v="2025-11-05T00:00:00"/>
    <x v="16"/>
    <n v="10"/>
    <x v="1"/>
    <x v="0"/>
    <n v="1"/>
    <s v="YES"/>
    <s v="NO"/>
    <s v=""/>
    <s v=""/>
    <s v=""/>
    <s v=""/>
    <s v=""/>
    <s v=""/>
    <s v="First death 'had been murdered in a fight with Elektra.' &quot;Revived by Elektra and the Hand with their dark magic.&quot; Died in most recent run of Moon Knight has not yet returned."/>
  </r>
  <r>
    <s v="http://marvel.wikia.com/Melissa_Darrow_(Earth-9201)#"/>
    <x v="108"/>
    <n v="28"/>
    <s v="NO"/>
    <x v="0"/>
    <m/>
    <d v="1993-06-01T00:00:00"/>
    <x v="19"/>
    <n v="22"/>
    <x v="0"/>
    <x v="1"/>
    <n v="0"/>
    <s v=""/>
    <s v=""/>
    <s v=""/>
    <s v=""/>
    <s v=""/>
    <s v=""/>
    <s v=""/>
    <s v=""/>
    <s v="NA"/>
  </r>
  <r>
    <s v="http://marvel.wikia.com/Michiko_Musashi_(Earth-616)#"/>
    <x v="109"/>
    <n v="94"/>
    <s v="YES"/>
    <x v="0"/>
    <m/>
    <m/>
    <x v="2"/>
    <n v="115"/>
    <x v="2"/>
    <x v="1"/>
    <n v="0"/>
    <s v=""/>
    <s v=""/>
    <s v=""/>
    <s v=""/>
    <s v=""/>
    <s v=""/>
    <s v=""/>
    <s v=""/>
    <s v="NA"/>
  </r>
  <r>
    <s v="http://marvel.wikia.com/Miguel_Santos_(Earth-616)#"/>
    <x v="110"/>
    <n v="112"/>
    <s v="NO"/>
    <x v="1"/>
    <m/>
    <d v="1991-04-01T00:00:00"/>
    <x v="36"/>
    <n v="24"/>
    <x v="1"/>
    <x v="1"/>
    <n v="0"/>
    <s v=""/>
    <s v=""/>
    <s v=""/>
    <s v=""/>
    <s v=""/>
    <s v=""/>
    <s v=""/>
    <s v=""/>
    <s v="NA: Has not died since joing the Avengers but prior to joining he fought the West Coast avengers and seemingly died. Later turned up under control of a villain"/>
  </r>
  <r>
    <s v="http://marvel.wikia.com/Moira_Brandon_(Earth-616)#"/>
    <x v="111"/>
    <n v="2"/>
    <s v="NO"/>
    <x v="0"/>
    <m/>
    <d v="1993-11-01T00:00:00"/>
    <x v="19"/>
    <n v="22"/>
    <x v="0"/>
    <x v="0"/>
    <n v="0"/>
    <s v=""/>
    <s v=""/>
    <s v=""/>
    <s v=""/>
    <s v=""/>
    <s v=""/>
    <s v=""/>
    <s v=""/>
    <s v="Died in her second appearance earns honorary Avengers status doing so. Stays dead. "/>
  </r>
  <r>
    <s v="http://marvel.wikia.com/Monica_Chang_(Earth-616)#"/>
    <x v="112"/>
    <n v="12"/>
    <s v="YES"/>
    <x v="0"/>
    <m/>
    <d v="2025-09-13T00:00:00"/>
    <x v="4"/>
    <n v="2"/>
    <x v="1"/>
    <x v="1"/>
    <n v="0"/>
    <s v=""/>
    <s v=""/>
    <s v=""/>
    <s v=""/>
    <s v=""/>
    <s v=""/>
    <s v=""/>
    <s v=""/>
    <s v="NA"/>
  </r>
  <r>
    <s v="http://marvel.wikia.com/Monica_Rambeau_(Earth-616)#"/>
    <x v="113"/>
    <n v="348"/>
    <s v="YES"/>
    <x v="0"/>
    <d v="1983-01-01T00:00:00"/>
    <d v="1983-05-01T00:00:00"/>
    <x v="37"/>
    <n v="32"/>
    <x v="1"/>
    <x v="1"/>
    <n v="0"/>
    <s v=""/>
    <s v=""/>
    <s v=""/>
    <s v=""/>
    <s v=""/>
    <s v=""/>
    <s v=""/>
    <s v=""/>
    <s v="NA"/>
  </r>
  <r>
    <s v="http://marvel.wikia.com/Monkey_Joe_(Earth-616)#"/>
    <x v="114"/>
    <n v="7"/>
    <s v="NO"/>
    <x v="1"/>
    <m/>
    <d v="2025-05-05T00:00:00"/>
    <x v="16"/>
    <n v="10"/>
    <x v="1"/>
    <x v="0"/>
    <n v="0"/>
    <s v=""/>
    <s v=""/>
    <s v=""/>
    <s v=""/>
    <s v=""/>
    <s v=""/>
    <s v=""/>
    <s v=""/>
    <s v="Killed by Leather Boy"/>
  </r>
  <r>
    <s v="http://marvel.wikia.com/Namor_McKenzie_(Earth-616)#"/>
    <x v="115"/>
    <n v="1561"/>
    <s v="NO"/>
    <x v="1"/>
    <m/>
    <d v="1985-12-01T00:00:00"/>
    <x v="38"/>
    <n v="30"/>
    <x v="1"/>
    <x v="0"/>
    <n v="1"/>
    <s v=""/>
    <s v=""/>
    <s v=""/>
    <s v=""/>
    <s v=""/>
    <s v=""/>
    <s v=""/>
    <s v=""/>
    <s v="Namor was presumed killed in the battle with Atlantean Barbarians. Had actually survived and turned up in the South Pacific"/>
  </r>
  <r>
    <s v="http://marvel.wikia.com/Natalia_Romanova_(Earth-616)#"/>
    <x v="116"/>
    <n v="1112"/>
    <s v="YES"/>
    <x v="0"/>
    <m/>
    <d v="1973-05-01T00:00:00"/>
    <x v="15"/>
    <n v="42"/>
    <x v="1"/>
    <x v="0"/>
    <n v="1"/>
    <s v=""/>
    <s v=""/>
    <s v=""/>
    <s v=""/>
    <s v=""/>
    <s v=""/>
    <s v=""/>
    <s v=""/>
    <s v="Killed by The Hand. Later revived with The Stone of the Chaste. "/>
  </r>
  <r>
    <s v="http://marvel.wikia.com/Nathaniel_Richards_(Iron_Lad)_(Earth-6311)#"/>
    <x v="117"/>
    <n v="23"/>
    <s v="NO"/>
    <x v="1"/>
    <m/>
    <d v="2025-04-05T00:00:00"/>
    <x v="16"/>
    <n v="10"/>
    <x v="1"/>
    <x v="1"/>
    <n v="0"/>
    <s v=""/>
    <s v=""/>
    <s v=""/>
    <s v=""/>
    <s v=""/>
    <s v=""/>
    <s v=""/>
    <s v=""/>
    <s v="NA is actually Kang but let's just not go there."/>
  </r>
  <r>
    <s v="http://marvel.wikia.com/Nicholas_Fury,_Jr._(Earth-616)#"/>
    <x v="118"/>
    <n v="77"/>
    <s v="YES"/>
    <x v="1"/>
    <m/>
    <d v="2025-04-13T00:00:00"/>
    <x v="4"/>
    <n v="2"/>
    <x v="1"/>
    <x v="1"/>
    <n v="0"/>
    <s v=""/>
    <s v=""/>
    <s v=""/>
    <s v=""/>
    <s v=""/>
    <s v=""/>
    <s v=""/>
    <s v=""/>
    <s v="NA"/>
  </r>
  <r>
    <s v="http://marvel.wikia.com/Nicholette_Gold_(Earth-691)#"/>
    <x v="119"/>
    <n v="108"/>
    <s v="NO"/>
    <x v="0"/>
    <m/>
    <d v="1978-02-01T00:00:00"/>
    <x v="18"/>
    <n v="37"/>
    <x v="0"/>
    <x v="1"/>
    <n v="0"/>
    <s v=""/>
    <s v=""/>
    <s v=""/>
    <s v=""/>
    <s v=""/>
    <s v=""/>
    <s v=""/>
    <s v=""/>
    <s v="NA"/>
  </r>
  <r>
    <s v="http://marvel.wikia.com/Nightmask_(Earth-616)#"/>
    <x v="120"/>
    <n v="35"/>
    <s v="YES"/>
    <x v="1"/>
    <m/>
    <d v="2025-10-13T00:00:00"/>
    <x v="4"/>
    <n v="2"/>
    <x v="1"/>
    <x v="0"/>
    <n v="0"/>
    <s v=""/>
    <s v=""/>
    <s v=""/>
    <s v=""/>
    <s v=""/>
    <s v=""/>
    <s v=""/>
    <s v=""/>
    <s v="Died in New_Avengers_Vol_3_32"/>
  </r>
  <r>
    <s v="http://marvel.wikia.com/Noh-Varr_(Earth-616)#"/>
    <x v="121"/>
    <n v="126"/>
    <s v="YES"/>
    <x v="1"/>
    <m/>
    <d v="2025-06-10T00:00:00"/>
    <x v="14"/>
    <n v="5"/>
    <x v="1"/>
    <x v="1"/>
    <n v="0"/>
    <s v=""/>
    <s v=""/>
    <s v=""/>
    <s v=""/>
    <s v=""/>
    <s v=""/>
    <s v=""/>
    <s v=""/>
    <s v="NA"/>
  </r>
  <r>
    <s v="http://marvel.wikia.com/Ororo_Munroe_(Earth-616)#"/>
    <x v="122"/>
    <n v="1598"/>
    <s v="NO"/>
    <x v="0"/>
    <m/>
    <d v="2025-01-12T00:00:00"/>
    <x v="3"/>
    <n v="3"/>
    <x v="1"/>
    <x v="1"/>
    <n v="0"/>
    <s v=""/>
    <s v=""/>
    <s v=""/>
    <s v=""/>
    <s v=""/>
    <s v=""/>
    <s v=""/>
    <s v=""/>
    <s v="NA"/>
  </r>
  <r>
    <s v="http://marvel.wikia.com/Otto_Octavius_(Earth-616)#"/>
    <x v="123"/>
    <n v="561"/>
    <s v="NO"/>
    <x v="1"/>
    <m/>
    <d v="2025-01-13T00:00:00"/>
    <x v="4"/>
    <n v="2"/>
    <x v="1"/>
    <x v="0"/>
    <n v="0"/>
    <s v=""/>
    <s v=""/>
    <s v=""/>
    <s v=""/>
    <s v=""/>
    <s v=""/>
    <s v=""/>
    <s v=""/>
    <s v="Died in Superior_Spider-Man_Vol_1_30. "/>
  </r>
  <r>
    <s v="http://marvel.wikia.com/Patricia_Walker_(Earth-616)#"/>
    <x v="124"/>
    <n v="557"/>
    <s v="NO"/>
    <x v="0"/>
    <d v="1975-11-01T00:00:00"/>
    <d v="1976-09-01T00:00:00"/>
    <x v="27"/>
    <n v="39"/>
    <x v="1"/>
    <x v="0"/>
    <n v="1"/>
    <s v=""/>
    <s v=""/>
    <s v=""/>
    <s v=""/>
    <s v=""/>
    <s v=""/>
    <s v=""/>
    <s v=""/>
    <s v="Died during time on Defenders. Eventually ressurected by villian Grim Reaper along with Mockingbird to fight the Avengers. "/>
  </r>
  <r>
    <s v="http://marvel.wikia.com/Peter_Parker_(Earth-616)#"/>
    <x v="125"/>
    <n v="4333"/>
    <s v="YES"/>
    <x v="1"/>
    <m/>
    <d v="1990-04-01T00:00:00"/>
    <x v="20"/>
    <n v="25"/>
    <x v="1"/>
    <x v="0"/>
    <n v="1"/>
    <s v="YES"/>
    <s v="YES"/>
    <s v=""/>
    <s v=""/>
    <s v=""/>
    <s v=""/>
    <s v=""/>
    <s v=""/>
    <s v="Since joining the New Avengers: First death Killed by Morlun. Ressurected in a brand new body. Died in Amazing Spider-Man #700. Eventually mainfested in his body that Octavious stole and then took over again. "/>
  </r>
  <r>
    <s v="http://marvel.wikia.com/Phillip_Coulson_(Earth-616)#"/>
    <x v="126"/>
    <n v="69"/>
    <s v="YES"/>
    <x v="1"/>
    <m/>
    <d v="2025-04-13T00:00:00"/>
    <x v="4"/>
    <n v="2"/>
    <x v="1"/>
    <x v="1"/>
    <n v="0"/>
    <s v=""/>
    <s v=""/>
    <s v=""/>
    <s v=""/>
    <s v=""/>
    <s v=""/>
    <s v=""/>
    <s v=""/>
    <s v="NA"/>
  </r>
  <r>
    <s v="http://marvel.wikia.com/Philip_Javert_(Earth-921)#"/>
    <x v="127"/>
    <n v="31"/>
    <s v="NO"/>
    <x v="1"/>
    <m/>
    <d v="1992-12-01T00:00:00"/>
    <x v="22"/>
    <n v="23"/>
    <x v="0"/>
    <x v="1"/>
    <n v="0"/>
    <s v=""/>
    <s v=""/>
    <s v=""/>
    <s v=""/>
    <s v=""/>
    <s v=""/>
    <s v=""/>
    <s v=""/>
    <s v="NA"/>
  </r>
  <r>
    <s v="http://marvel.wikia.com/Pietro_Maximoff_(Earth-616)"/>
    <x v="128"/>
    <n v="769"/>
    <s v="YES"/>
    <x v="1"/>
    <m/>
    <d v="1965-05-01T00:00:00"/>
    <x v="21"/>
    <n v="50"/>
    <x v="1"/>
    <x v="0"/>
    <n v="1"/>
    <s v=""/>
    <s v=""/>
    <s v=""/>
    <s v=""/>
    <s v=""/>
    <s v=""/>
    <s v=""/>
    <s v=""/>
    <s v="Dies in House of M Vol 1 Issue 7. Later comes back"/>
  </r>
  <r>
    <s v="http://marvel.wikia.com/Ravonna_Renslayer_(Earth-6311)#"/>
    <x v="129"/>
    <n v="41"/>
    <s v="NO"/>
    <x v="0"/>
    <m/>
    <d v="1988-05-01T00:00:00"/>
    <x v="25"/>
    <n v="27"/>
    <x v="1"/>
    <x v="0"/>
    <n v="1"/>
    <s v="YES"/>
    <s v="NO"/>
    <s v=""/>
    <s v=""/>
    <s v=""/>
    <s v=""/>
    <s v=""/>
    <s v=""/>
    <s v="Killed in Avengers_Vol_1_24. Revived by the Grandmaster. Died in Avengers:_Forever_Vol_1_3."/>
  </r>
  <r>
    <s v="http://marvel.wikia.com/Reed_Richards_(Earth-616)#"/>
    <x v="130"/>
    <n v="2125"/>
    <s v="YES"/>
    <x v="1"/>
    <m/>
    <d v="1989-02-01T00:00:00"/>
    <x v="11"/>
    <n v="26"/>
    <x v="1"/>
    <x v="1"/>
    <n v="0"/>
    <s v=""/>
    <s v=""/>
    <s v=""/>
    <s v=""/>
    <s v=""/>
    <s v=""/>
    <s v=""/>
    <s v=""/>
    <s v="NA"/>
  </r>
  <r>
    <s v="http://marvel.wikia.com/Richard_Jones_(Earth-616)"/>
    <x v="131"/>
    <n v="612"/>
    <s v="YES"/>
    <x v="1"/>
    <m/>
    <d v="1963-09-01T00:00:00"/>
    <x v="8"/>
    <n v="52"/>
    <x v="0"/>
    <x v="1"/>
    <n v="0"/>
    <s v=""/>
    <s v=""/>
    <s v=""/>
    <s v=""/>
    <s v=""/>
    <s v=""/>
    <s v=""/>
    <s v=""/>
    <s v="NA"/>
  </r>
  <r>
    <s v="http://marvel.wikia.com/Richard_Rider_(Earth-616)#"/>
    <x v="132"/>
    <n v="380"/>
    <s v="NO"/>
    <x v="1"/>
    <m/>
    <d v="2025-05-10T00:00:00"/>
    <x v="14"/>
    <n v="5"/>
    <x v="1"/>
    <x v="0"/>
    <n v="0"/>
    <s v=""/>
    <s v=""/>
    <s v=""/>
    <s v=""/>
    <s v=""/>
    <s v=""/>
    <s v=""/>
    <s v=""/>
    <s v="Died in Guardians_of_the_Galaxy_Vol_3_20."/>
  </r>
  <r>
    <s v="http://marvel.wikia.com/Rita_DeMara_(Earth-616)#"/>
    <x v="133"/>
    <n v="68"/>
    <s v="NO"/>
    <x v="0"/>
    <m/>
    <d v="1988-11-01T00:00:00"/>
    <x v="25"/>
    <n v="27"/>
    <x v="0"/>
    <x v="0"/>
    <n v="1"/>
    <s v=""/>
    <s v=""/>
    <s v=""/>
    <s v=""/>
    <s v=""/>
    <s v=""/>
    <s v=""/>
    <s v=""/>
    <s v="Killed by Iron Man when he was controlled by Immortus. Revived during Chaos war. "/>
  </r>
  <r>
    <s v="http://marvel.wikia.com/Robert_Baldwin_(Earth-616)#"/>
    <x v="134"/>
    <n v="299"/>
    <s v="NO"/>
    <x v="1"/>
    <m/>
    <d v="2025-06-10T00:00:00"/>
    <x v="14"/>
    <n v="5"/>
    <x v="1"/>
    <x v="1"/>
    <n v="0"/>
    <s v=""/>
    <s v=""/>
    <s v=""/>
    <s v=""/>
    <s v=""/>
    <s v=""/>
    <s v=""/>
    <s v=""/>
    <s v="NA"/>
  </r>
  <r>
    <s v="http://marvel.wikia.com/Robert_Bruce_Banner_(Earth-616)"/>
    <x v="135"/>
    <n v="2089"/>
    <s v="YES"/>
    <x v="1"/>
    <m/>
    <d v="1963-09-01T00:00:00"/>
    <x v="8"/>
    <n v="52"/>
    <x v="1"/>
    <x v="0"/>
    <n v="1"/>
    <s v=""/>
    <s v=""/>
    <s v=""/>
    <s v=""/>
    <s v=""/>
    <s v=""/>
    <s v=""/>
    <s v=""/>
    <s v="Dies in Ghosts of the Future arc. However &quot;he had actually used a hidden Pantheon base to survive&quot;"/>
  </r>
  <r>
    <s v="http://marvel.wikia.com/Robert_Frank_(Earth-616)#"/>
    <x v="136"/>
    <n v="106"/>
    <s v="NO"/>
    <x v="1"/>
    <d v="1977-04-01T00:00:00"/>
    <d v="1978-07-01T00:00:00"/>
    <x v="18"/>
    <n v="37"/>
    <x v="1"/>
    <x v="0"/>
    <n v="0"/>
    <s v=""/>
    <s v=""/>
    <s v=""/>
    <s v=""/>
    <s v=""/>
    <s v=""/>
    <s v=""/>
    <s v=""/>
    <s v="Died in Vision_and_the_Scarlet_Witch_Vol_1_2. Did not return however he was eventually cloned but the clone was killed immediately. "/>
  </r>
  <r>
    <s v="http://marvel.wikia.com/Robert_Reynolds_(Earth-616)#"/>
    <x v="137"/>
    <n v="241"/>
    <s v="NO"/>
    <x v="1"/>
    <m/>
    <d v="2025-10-05T00:00:00"/>
    <x v="16"/>
    <n v="10"/>
    <x v="1"/>
    <x v="0"/>
    <n v="1"/>
    <s v=""/>
    <s v=""/>
    <s v=""/>
    <s v=""/>
    <s v=""/>
    <s v=""/>
    <s v=""/>
    <s v=""/>
    <s v="Died during Seige. Brought back to life by the Apocalypse twins as a horseman of death in Uncanny_Avengers_Vol_1_9."/>
  </r>
  <r>
    <s v="http://marvel.wikia.com/Roberto_da_Costa_(Earth-616)#"/>
    <x v="138"/>
    <n v="491"/>
    <s v="YES"/>
    <x v="1"/>
    <m/>
    <d v="2025-02-13T00:00:00"/>
    <x v="4"/>
    <n v="2"/>
    <x v="1"/>
    <x v="1"/>
    <n v="0"/>
    <s v=""/>
    <s v=""/>
    <s v=""/>
    <s v=""/>
    <s v=""/>
    <s v=""/>
    <s v=""/>
    <s v=""/>
    <s v="NA"/>
  </r>
  <r>
    <s v="http://marvel.wikia.com/Sam_Alexander_(Earth-616)#"/>
    <x v="139"/>
    <n v="78"/>
    <s v="YES"/>
    <x v="1"/>
    <m/>
    <d v="2025-02-15T00:00:00"/>
    <x v="32"/>
    <n v="0"/>
    <x v="0"/>
    <x v="1"/>
    <n v="0"/>
    <s v=""/>
    <s v=""/>
    <s v=""/>
    <s v=""/>
    <s v=""/>
    <s v=""/>
    <s v=""/>
    <s v=""/>
    <s v="NA"/>
  </r>
  <r>
    <s v="http://marvel.wikia.com/Samuel_Guthrie_(Earth-616)#"/>
    <x v="140"/>
    <n v="679"/>
    <s v="YES"/>
    <x v="1"/>
    <m/>
    <d v="2025-02-13T00:00:00"/>
    <x v="4"/>
    <n v="2"/>
    <x v="1"/>
    <x v="1"/>
    <n v="0"/>
    <s v=""/>
    <s v=""/>
    <s v=""/>
    <s v=""/>
    <s v=""/>
    <s v=""/>
    <s v=""/>
    <s v=""/>
    <s v="NA"/>
  </r>
  <r>
    <s v="http://marvel.wikia.com/Samuel_Wilson_(Earth-616)#"/>
    <x v="141"/>
    <n v="576"/>
    <s v="YES"/>
    <x v="1"/>
    <m/>
    <d v="1979-06-01T00:00:00"/>
    <x v="17"/>
    <n v="36"/>
    <x v="1"/>
    <x v="1"/>
    <n v="0"/>
    <s v=""/>
    <s v=""/>
    <s v=""/>
    <s v=""/>
    <s v=""/>
    <s v=""/>
    <s v=""/>
    <s v=""/>
    <s v="NA"/>
  </r>
  <r>
    <s v="http://marvel.wikia.com/Scott_Lang_(Earth-616)#"/>
    <x v="142"/>
    <n v="217"/>
    <s v="NO"/>
    <x v="1"/>
    <d v="1987-01-01T00:00:00"/>
    <d v="2025-02-03T00:00:00"/>
    <x v="39"/>
    <n v="12"/>
    <x v="1"/>
    <x v="0"/>
    <n v="1"/>
    <s v=""/>
    <s v=""/>
    <s v=""/>
    <s v=""/>
    <s v=""/>
    <s v=""/>
    <s v=""/>
    <s v=""/>
    <s v="Died in Avengers:_Disassembled. Was brought back in the Young Avengers: Children's Crusade arc because time travel but take my word for it it was actually kind of well done. "/>
  </r>
  <r>
    <s v="http://marvel.wikia.com/Shang-Chi_(Earth-616)#"/>
    <x v="143"/>
    <n v="310"/>
    <s v="YES"/>
    <x v="1"/>
    <m/>
    <d v="2025-04-11T00:00:00"/>
    <x v="34"/>
    <n v="4"/>
    <x v="1"/>
    <x v="1"/>
    <n v="0"/>
    <s v=""/>
    <s v=""/>
    <s v=""/>
    <s v=""/>
    <s v=""/>
    <s v=""/>
    <s v=""/>
    <s v=""/>
    <s v="NA"/>
  </r>
  <r>
    <s v="http://marvel.wikia.com/Sharon_Carter_(Earth-616)#"/>
    <x v="144"/>
    <n v="333"/>
    <s v="NO"/>
    <x v="0"/>
    <m/>
    <d v="2025-05-10T00:00:00"/>
    <x v="14"/>
    <n v="5"/>
    <x v="1"/>
    <x v="0"/>
    <n v="1"/>
    <s v=""/>
    <s v=""/>
    <s v=""/>
    <s v=""/>
    <s v=""/>
    <s v=""/>
    <s v=""/>
    <s v=""/>
    <s v="Died in Captain_America_Vol_7_10. It's not clear how she survived but yeah she totally did. "/>
  </r>
  <r>
    <s v="http://marvel.wikia.com/Shiro_Yoshida_(Earth-616)#"/>
    <x v="145"/>
    <n v="176"/>
    <s v="YES"/>
    <x v="1"/>
    <m/>
    <d v="2025-05-13T00:00:00"/>
    <x v="4"/>
    <n v="2"/>
    <x v="1"/>
    <x v="0"/>
    <n v="1"/>
    <s v=""/>
    <s v=""/>
    <s v=""/>
    <s v=""/>
    <s v=""/>
    <s v=""/>
    <s v=""/>
    <s v=""/>
    <s v="Died in Uncanny_Avengers_Vol_1_22. Returned when 'he was able to use his power to transform his body into a state of pure energy '"/>
  </r>
  <r>
    <s v="http://marvel.wikia.com/Simon_Williams_(Earth-616)#"/>
    <x v="146"/>
    <n v="692"/>
    <s v="YES"/>
    <x v="1"/>
    <d v="1977-04-01T00:00:00"/>
    <d v="1979-03-01T00:00:00"/>
    <x v="17"/>
    <n v="36"/>
    <x v="1"/>
    <x v="0"/>
    <n v="1"/>
    <s v=""/>
    <s v=""/>
    <s v=""/>
    <s v=""/>
    <s v=""/>
    <s v=""/>
    <s v=""/>
    <s v=""/>
    <s v="Died in Avengers_Vol_1_9. Actually just in a death-like coma. "/>
  </r>
  <r>
    <s v="http://marvel.wikia.com/Stakar_Ogord_(Earth-691)#"/>
    <x v="147"/>
    <n v="100"/>
    <s v="NO"/>
    <x v="1"/>
    <m/>
    <d v="1978-02-01T00:00:00"/>
    <x v="18"/>
    <n v="37"/>
    <x v="0"/>
    <x v="1"/>
    <n v="0"/>
    <s v=""/>
    <s v=""/>
    <s v=""/>
    <s v=""/>
    <s v=""/>
    <s v=""/>
    <s v=""/>
    <s v=""/>
    <s v="NA"/>
  </r>
  <r>
    <s v="http://marvel.wikia.com/Steven_Rogers_(Earth-616)"/>
    <x v="148"/>
    <n v="3458"/>
    <s v="YES"/>
    <x v="1"/>
    <m/>
    <d v="1964-03-01T00:00:00"/>
    <x v="40"/>
    <n v="51"/>
    <x v="1"/>
    <x v="0"/>
    <n v="1"/>
    <s v=""/>
    <s v=""/>
    <s v=""/>
    <s v=""/>
    <s v=""/>
    <s v=""/>
    <s v=""/>
    <s v=""/>
    <s v="Dies at the end of Civil War. Later comes back. "/>
  </r>
  <r>
    <s v="http://marvel.wikia.com/Susan_Storm_(Earth-616)#"/>
    <x v="149"/>
    <n v="1761"/>
    <s v="NO"/>
    <x v="1"/>
    <m/>
    <d v="1989-02-01T00:00:00"/>
    <x v="11"/>
    <n v="26"/>
    <x v="1"/>
    <x v="1"/>
    <n v="0"/>
    <s v=""/>
    <s v=""/>
    <s v=""/>
    <s v=""/>
    <s v=""/>
    <s v=""/>
    <s v=""/>
    <s v=""/>
    <s v="NA"/>
  </r>
  <r>
    <s v="http://marvel.wikia.com/Takashi_Matsuya_(Earth-616)#"/>
    <x v="150"/>
    <n v="18"/>
    <s v="YES"/>
    <x v="1"/>
    <m/>
    <m/>
    <x v="2"/>
    <n v="115"/>
    <x v="2"/>
    <x v="1"/>
    <n v="0"/>
    <s v=""/>
    <s v=""/>
    <s v=""/>
    <s v=""/>
    <s v=""/>
    <s v=""/>
    <s v=""/>
    <s v=""/>
    <s v="NA"/>
  </r>
  <r>
    <s v="http://marvel.wikia.com/T%27Challa_(Earth-616)"/>
    <x v="151"/>
    <n v="780"/>
    <s v="NO"/>
    <x v="1"/>
    <m/>
    <d v="1968-05-01T00:00:00"/>
    <x v="41"/>
    <n v="47"/>
    <x v="1"/>
    <x v="1"/>
    <n v="0"/>
    <s v=""/>
    <s v=""/>
    <s v=""/>
    <s v=""/>
    <s v=""/>
    <s v=""/>
    <s v=""/>
    <s v=""/>
    <s v="NA"/>
  </r>
  <r>
    <s v="http://marvel.wikia.com/Thaddeus_Ross_(Earth-616)#"/>
    <x v="152"/>
    <n v="417"/>
    <s v="NO"/>
    <x v="1"/>
    <m/>
    <d v="2025-06-11T00:00:00"/>
    <x v="34"/>
    <n v="4"/>
    <x v="1"/>
    <x v="0"/>
    <n v="1"/>
    <s v=""/>
    <s v=""/>
    <s v=""/>
    <s v=""/>
    <s v=""/>
    <s v=""/>
    <s v=""/>
    <s v=""/>
    <s v="Died in Circle of Four arc. Made a deal with Mephisto and came back. "/>
  </r>
  <r>
    <s v="http://marvel.wikia.com/Thomas_Shepherd_(Earth-616)#"/>
    <x v="153"/>
    <n v="59"/>
    <s v="YES"/>
    <x v="1"/>
    <m/>
    <d v="2025-06-06T00:00:00"/>
    <x v="5"/>
    <n v="9"/>
    <x v="1"/>
    <x v="1"/>
    <n v="0"/>
    <s v=""/>
    <s v=""/>
    <s v=""/>
    <s v=""/>
    <s v=""/>
    <s v=""/>
    <s v=""/>
    <s v=""/>
    <s v="NA"/>
  </r>
  <r>
    <s v="http://marvel.wikia.com/Thor_Odinson_(Earth-616)"/>
    <x v="154"/>
    <n v="2402"/>
    <s v="YES"/>
    <x v="1"/>
    <m/>
    <d v="1963-09-01T00:00:00"/>
    <x v="8"/>
    <n v="52"/>
    <x v="1"/>
    <x v="0"/>
    <n v="1"/>
    <s v="YES"/>
    <s v="NO"/>
    <s v=""/>
    <s v=""/>
    <s v=""/>
    <s v=""/>
    <s v=""/>
    <s v=""/>
    <s v="Dies in Fear Itself brought back because that's kind of the whole point. Second death in Time Runs Out has not yet returned"/>
  </r>
  <r>
    <s v="http://marvel.wikia.com/Tippy-Toe_(Earth-616)#"/>
    <x v="155"/>
    <n v="16"/>
    <s v="NO"/>
    <x v="0"/>
    <m/>
    <d v="2025-07-05T00:00:00"/>
    <x v="16"/>
    <n v="10"/>
    <x v="1"/>
    <x v="1"/>
    <n v="0"/>
    <s v=""/>
    <s v=""/>
    <s v=""/>
    <s v=""/>
    <s v=""/>
    <s v=""/>
    <s v=""/>
    <s v=""/>
    <s v="NA"/>
  </r>
  <r>
    <s v="http://marvel.wikia.com/Tony_Masters_(Earth-616)#"/>
    <x v="156"/>
    <n v="173"/>
    <s v="NO"/>
    <x v="1"/>
    <m/>
    <d v="2025-05-13T00:00:00"/>
    <x v="4"/>
    <n v="2"/>
    <x v="1"/>
    <x v="1"/>
    <n v="0"/>
    <s v=""/>
    <s v=""/>
    <s v=""/>
    <s v=""/>
    <s v=""/>
    <s v=""/>
    <s v=""/>
    <s v=""/>
    <s v="NA"/>
  </r>
  <r>
    <s v="http://marvel.wikia.com/Val_Ventura_(Earth-616)#"/>
    <x v="157"/>
    <n v="34"/>
    <s v="YES"/>
    <x v="1"/>
    <m/>
    <d v="1989-07-01T00:00:00"/>
    <x v="11"/>
    <n v="26"/>
    <x v="1"/>
    <x v="1"/>
    <n v="0"/>
    <s v=""/>
    <s v=""/>
    <s v=""/>
    <s v=""/>
    <s v=""/>
    <s v=""/>
    <s v=""/>
    <s v=""/>
    <s v="NA"/>
  </r>
  <r>
    <s v="http://marvel.wikia.com/Vance_Astro_(Earth-691)#"/>
    <x v="158"/>
    <n v="156"/>
    <s v="NO"/>
    <x v="1"/>
    <m/>
    <d v="1978-02-01T00:00:00"/>
    <x v="18"/>
    <n v="37"/>
    <x v="0"/>
    <x v="1"/>
    <n v="0"/>
    <s v=""/>
    <s v=""/>
    <s v=""/>
    <s v=""/>
    <s v=""/>
    <s v=""/>
    <s v=""/>
    <s v=""/>
    <s v="NA"/>
  </r>
  <r>
    <s v="http://marvel.wikia.com/Vance_Astrovik_(Earth-616)#"/>
    <x v="159"/>
    <n v="302"/>
    <s v="NO"/>
    <x v="1"/>
    <m/>
    <d v="1998-05-01T00:00:00"/>
    <x v="7"/>
    <n v="17"/>
    <x v="1"/>
    <x v="1"/>
    <n v="0"/>
    <s v=""/>
    <s v=""/>
    <s v=""/>
    <s v=""/>
    <s v=""/>
    <s v=""/>
    <s v=""/>
    <s v=""/>
    <s v="NA"/>
  </r>
  <r>
    <s v="http://marvel.wikia.com/Veranke_(Earth-616)#"/>
    <x v="160"/>
    <n v="159"/>
    <s v="NO"/>
    <x v="0"/>
    <m/>
    <d v="2025-03-05T00:00:00"/>
    <x v="16"/>
    <n v="10"/>
    <x v="1"/>
    <x v="0"/>
    <n v="0"/>
    <s v=""/>
    <s v=""/>
    <s v=""/>
    <s v=""/>
    <s v=""/>
    <s v=""/>
    <s v=""/>
    <s v=""/>
    <s v="Killed by Norman Osbourne. Has not returned. "/>
  </r>
  <r>
    <s v="http://marvel.wikia.com/Victor_Alvarez_(Earth-616)#"/>
    <x v="161"/>
    <n v="45"/>
    <s v="YES"/>
    <x v="1"/>
    <m/>
    <d v="2025-01-14T00:00:00"/>
    <x v="1"/>
    <n v="1"/>
    <x v="1"/>
    <x v="1"/>
    <n v="0"/>
    <s v=""/>
    <s v=""/>
    <s v=""/>
    <s v=""/>
    <s v=""/>
    <s v=""/>
    <s v=""/>
    <s v=""/>
    <s v="NA"/>
  </r>
  <r>
    <s v="http://marvel.wikia.com/Victor_Mancha_(Earth-616)#"/>
    <x v="162"/>
    <n v="75"/>
    <s v="YES"/>
    <x v="1"/>
    <m/>
    <d v="2025-09-13T00:00:00"/>
    <x v="4"/>
    <n v="2"/>
    <x v="1"/>
    <x v="0"/>
    <n v="1"/>
    <s v=""/>
    <s v=""/>
    <s v=""/>
    <s v=""/>
    <s v=""/>
    <s v=""/>
    <s v=""/>
    <s v=""/>
    <s v="Died in Avengers_A.I._Vol_1_4. Returned in Avengers_A.I._Vol_1_9. "/>
  </r>
  <r>
    <s v="http://marvel.wikia.com/Vision_(Earth-616)"/>
    <x v="163"/>
    <n v="1036"/>
    <s v="YES"/>
    <x v="1"/>
    <m/>
    <d v="1968-11-01T00:00:00"/>
    <x v="41"/>
    <n v="47"/>
    <x v="1"/>
    <x v="0"/>
    <n v="1"/>
    <s v=""/>
    <s v=""/>
    <s v=""/>
    <s v=""/>
    <s v=""/>
    <s v=""/>
    <s v=""/>
    <s v=""/>
    <s v="Dies in Avengers_Vol_1_500. Is eventually rebuilt. "/>
  </r>
  <r>
    <s v="http://marvel.wikia.com/Wade_Wilson_(Earth-616)#"/>
    <x v="164"/>
    <n v="575"/>
    <s v="NO"/>
    <x v="1"/>
    <m/>
    <d v="2025-09-07T00:00:00"/>
    <x v="10"/>
    <n v="8"/>
    <x v="1"/>
    <x v="0"/>
    <n v="0"/>
    <s v=""/>
    <s v=""/>
    <s v=""/>
    <s v=""/>
    <s v=""/>
    <s v=""/>
    <s v=""/>
    <s v=""/>
    <s v="Died during incursion. It's not ever particulalry clear if he ever joined an Avengers team besides one issue so his inclusion here is specious at best. "/>
  </r>
  <r>
    <s v="http://marvel.wikia.com/Walter_Newell_(Earth-616)#"/>
    <x v="165"/>
    <n v="126"/>
    <s v="NO"/>
    <x v="1"/>
    <m/>
    <d v="1990-07-01T00:00:00"/>
    <x v="20"/>
    <n v="25"/>
    <x v="1"/>
    <x v="1"/>
    <n v="0"/>
    <s v=""/>
    <s v=""/>
    <s v=""/>
    <s v=""/>
    <s v=""/>
    <s v=""/>
    <s v=""/>
    <s v=""/>
    <s v="NA"/>
  </r>
  <r>
    <s v="http://marvel.wikia.com/Wanda_Maximoff_(Earth-616)"/>
    <x v="166"/>
    <n v="1214"/>
    <s v="YES"/>
    <x v="0"/>
    <m/>
    <d v="1965-05-01T00:00:00"/>
    <x v="21"/>
    <n v="50"/>
    <x v="1"/>
    <x v="0"/>
    <n v="1"/>
    <s v=""/>
    <s v=""/>
    <s v=""/>
    <s v=""/>
    <s v=""/>
    <s v=""/>
    <s v=""/>
    <s v=""/>
    <s v="Dies in Uncanny_Avengers_Vol_1_14. Later comes back"/>
  </r>
  <r>
    <s v="http://marvel.wikia.com/Wendell_Vaughn_(Earth-616)#"/>
    <x v="167"/>
    <n v="293"/>
    <s v="NO"/>
    <x v="1"/>
    <m/>
    <d v="1989-10-01T00:00:00"/>
    <x v="11"/>
    <n v="26"/>
    <x v="1"/>
    <x v="0"/>
    <n v="1"/>
    <s v=""/>
    <s v=""/>
    <s v=""/>
    <s v=""/>
    <s v=""/>
    <s v=""/>
    <s v=""/>
    <s v=""/>
    <s v="Killed by the Cosmic Assassin. Actually turned into a being composed of pure energy. "/>
  </r>
  <r>
    <s v="http://marvel.wikia.com/William_Kaplan_(Earth-616)#"/>
    <x v="168"/>
    <n v="123"/>
    <s v="YES"/>
    <x v="1"/>
    <m/>
    <d v="2025-04-05T00:00:00"/>
    <x v="16"/>
    <n v="10"/>
    <x v="1"/>
    <x v="1"/>
    <n v="0"/>
    <s v=""/>
    <s v=""/>
    <s v=""/>
    <s v=""/>
    <s v=""/>
    <s v=""/>
    <s v=""/>
    <s v=""/>
    <s v="NA"/>
  </r>
  <r>
    <s v="http://marvel.wikia.com/William_Baker_(Earth-616)#"/>
    <x v="169"/>
    <n v="355"/>
    <s v="NO"/>
    <x v="1"/>
    <d v="1991-02-01T00:00:00"/>
    <m/>
    <x v="2"/>
    <n v="115"/>
    <x v="3"/>
    <x v="0"/>
    <n v="1"/>
    <s v="NO"/>
    <s v=""/>
    <s v=""/>
    <s v=""/>
    <s v=""/>
    <s v=""/>
    <s v=""/>
    <s v=""/>
    <s v="Died in Identity_Disc_Vol_1_1. Later was revealed to be alive and working along with the Vulture."/>
  </r>
  <r>
    <s v="http://marvel.wikia.com/2ZP45-9-X-51_(Earth-616)#"/>
    <x v="170"/>
    <n v="149"/>
    <s v="NO"/>
    <x v="1"/>
    <m/>
    <d v="1992-06-01T00:00:00"/>
    <x v="22"/>
    <n v="23"/>
    <x v="1"/>
    <x v="0"/>
    <n v="1"/>
    <s v=""/>
    <s v=""/>
    <s v=""/>
    <s v=""/>
    <s v=""/>
    <s v=""/>
    <s v=""/>
    <s v=""/>
    <s v="Died in Deathlok Vol 2 #5. JK that was actually just a Life Model Decoy"/>
  </r>
  <r>
    <s v="http://marvel.wikia.com/Yondu_Udonta_(Earth-691)#"/>
    <x v="171"/>
    <n v="109"/>
    <s v="NO"/>
    <x v="1"/>
    <m/>
    <d v="1978-02-01T00:00:00"/>
    <x v="18"/>
    <n v="37"/>
    <x v="0"/>
    <x v="1"/>
    <n v="0"/>
    <s v=""/>
    <s v=""/>
    <s v=""/>
    <s v=""/>
    <s v=""/>
    <s v=""/>
    <s v=""/>
    <s v=""/>
    <s v="NA"/>
  </r>
  <r>
    <s v="http://marvel.wikia.com/Hollow_(Earth-616)#"/>
    <x v="172"/>
    <n v="22"/>
    <s v="YES"/>
    <x v="0"/>
    <m/>
    <m/>
    <x v="2"/>
    <n v="115"/>
    <x v="2"/>
    <x v="1"/>
    <n v="0"/>
    <s v=""/>
    <s v=""/>
    <s v=""/>
    <s v=""/>
    <s v=""/>
    <s v=""/>
    <s v=""/>
    <s v=""/>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s v="&quot;Giulietta Nefaria&quot;"/>
    <n v="18"/>
    <x v="0"/>
    <n v="1"/>
  </r>
  <r>
    <s v="Adam Brashear"/>
    <n v="29"/>
    <x v="0"/>
    <n v="0"/>
  </r>
  <r>
    <s v="Alani Ryan"/>
    <n v="73"/>
    <x v="1"/>
    <n v="0"/>
  </r>
  <r>
    <s v="Alex Summers"/>
    <n v="592"/>
    <x v="2"/>
    <n v="0"/>
  </r>
  <r>
    <s v="Alexis"/>
    <n v="13"/>
    <x v="0"/>
    <n v="0"/>
  </r>
  <r>
    <s v="Alias: Jonas"/>
    <n v="121"/>
    <x v="1"/>
    <n v="1"/>
  </r>
  <r>
    <s v="Amadeus Cho"/>
    <n v="108"/>
    <x v="1"/>
    <n v="0"/>
  </r>
  <r>
    <s v="America Chavez"/>
    <n v="22"/>
    <x v="0"/>
    <n v="0"/>
  </r>
  <r>
    <s v="Angelica Jones"/>
    <n v="330"/>
    <x v="3"/>
    <n v="0"/>
  </r>
  <r>
    <s v="Anna Marie"/>
    <n v="877"/>
    <x v="2"/>
    <n v="0"/>
  </r>
  <r>
    <s v="Anthony Edward &quot;Tony&quot; Stark"/>
    <n v="3068"/>
    <x v="2"/>
    <n v="1"/>
  </r>
  <r>
    <s v="Anthony Edward Stark"/>
    <n v="27"/>
    <x v="0"/>
    <n v="1"/>
  </r>
  <r>
    <s v="Anthony Ludgate Druid"/>
    <n v="158"/>
    <x v="3"/>
    <n v="1"/>
  </r>
  <r>
    <s v="Anya Corazon"/>
    <n v="108"/>
    <x v="1"/>
    <n v="0"/>
  </r>
  <r>
    <s v="Ares"/>
    <n v="236"/>
    <x v="3"/>
    <n v="1"/>
  </r>
  <r>
    <s v="Ashley Crawford"/>
    <n v="36"/>
    <x v="0"/>
    <n v="0"/>
  </r>
  <r>
    <s v="Ava Ayala"/>
    <n v="49"/>
    <x v="0"/>
    <n v="0"/>
  </r>
  <r>
    <s v="Barbara Barton (nee Morse)"/>
    <n v="374"/>
    <x v="3"/>
    <n v="1"/>
  </r>
  <r>
    <s v="Bayss"/>
    <n v="25"/>
    <x v="0"/>
    <n v="1"/>
  </r>
  <r>
    <s v="Benjamin Jacob Grimm"/>
    <n v="2305"/>
    <x v="2"/>
    <n v="1"/>
  </r>
  <r>
    <s v="Bonita Juarez"/>
    <n v="83"/>
    <x v="1"/>
    <n v="0"/>
  </r>
  <r>
    <s v="Brandon Sharpe"/>
    <n v="64"/>
    <x v="1"/>
    <n v="0"/>
  </r>
  <r>
    <s v="Brandt"/>
    <n v="160"/>
    <x v="3"/>
    <n v="1"/>
  </r>
  <r>
    <s v="Brian Braddock"/>
    <n v="545"/>
    <x v="2"/>
    <n v="0"/>
  </r>
  <r>
    <s v="Brunnhilde"/>
    <n v="369"/>
    <x v="3"/>
    <n v="0"/>
  </r>
  <r>
    <s v="Captain Universe"/>
    <n v="55"/>
    <x v="0"/>
    <n v="0"/>
  </r>
  <r>
    <s v="Carl Lucas"/>
    <n v="886"/>
    <x v="2"/>
    <n v="0"/>
  </r>
  <r>
    <s v="Carol Susan Jane Danvers"/>
    <n v="935"/>
    <x v="2"/>
    <n v="0"/>
  </r>
  <r>
    <s v="Cassie Lang"/>
    <n v="160"/>
    <x v="3"/>
    <n v="1"/>
  </r>
  <r>
    <s v="Charlie-27"/>
    <n v="132"/>
    <x v="1"/>
    <n v="0"/>
  </r>
  <r>
    <s v="Christopher Powell"/>
    <n v="168"/>
    <x v="3"/>
    <n v="0"/>
  </r>
  <r>
    <s v="Circe"/>
    <n v="237"/>
    <x v="3"/>
    <n v="0"/>
  </r>
  <r>
    <s v="Clinton Francis Barton"/>
    <n v="1456"/>
    <x v="2"/>
    <n v="1"/>
  </r>
  <r>
    <s v="Craig Hollis"/>
    <n v="33"/>
    <x v="0"/>
    <n v="0"/>
  </r>
  <r>
    <s v="Crystal Amaquelin Maximoff"/>
    <n v="517"/>
    <x v="2"/>
    <n v="0"/>
  </r>
  <r>
    <s v="Daisy Johnson"/>
    <n v="81"/>
    <x v="1"/>
    <n v="0"/>
  </r>
  <r>
    <s v="Dane Whitman"/>
    <n v="482"/>
    <x v="3"/>
    <n v="0"/>
  </r>
  <r>
    <s v="Daniel Thomas Rand K'ai"/>
    <n v="629"/>
    <x v="2"/>
    <n v="0"/>
  </r>
  <r>
    <s v="David Alleyne"/>
    <n v="115"/>
    <x v="1"/>
    <n v="0"/>
  </r>
  <r>
    <s v="Deathcry"/>
    <n v="50"/>
    <x v="0"/>
    <n v="1"/>
  </r>
  <r>
    <s v="Delroy Garrett Jr."/>
    <n v="101"/>
    <x v="1"/>
    <n v="0"/>
  </r>
  <r>
    <s v="DeMarr Davis"/>
    <n v="31"/>
    <x v="0"/>
    <n v="1"/>
  </r>
  <r>
    <s v="Dennis Dunphy"/>
    <n v="70"/>
    <x v="1"/>
    <n v="1"/>
  </r>
  <r>
    <s v="Dennis Sykes"/>
    <n v="6"/>
    <x v="0"/>
    <n v="1"/>
  </r>
  <r>
    <s v="Dinah Soar"/>
    <n v="22"/>
    <x v="0"/>
    <n v="1"/>
  </r>
  <r>
    <s v="Doctor Stephen Vincent Strange"/>
    <n v="1324"/>
    <x v="2"/>
    <n v="0"/>
  </r>
  <r>
    <s v="Doombot"/>
    <n v="14"/>
    <x v="0"/>
    <n v="0"/>
  </r>
  <r>
    <s v="Dorreen Green"/>
    <n v="47"/>
    <x v="0"/>
    <n v="0"/>
  </r>
  <r>
    <s v="Dorrek VIII/Theodore &quot;Teddy&quot; Altman"/>
    <n v="110"/>
    <x v="1"/>
    <n v="0"/>
  </r>
  <r>
    <s v="Doug Taggert"/>
    <n v="3"/>
    <x v="0"/>
    <n v="1"/>
  </r>
  <r>
    <s v="Eden Fesi"/>
    <n v="65"/>
    <x v="1"/>
    <n v="0"/>
  </r>
  <r>
    <s v="Elijah Bradley"/>
    <n v="103"/>
    <x v="1"/>
    <n v="0"/>
  </r>
  <r>
    <s v="Elvin Haliday"/>
    <n v="158"/>
    <x v="3"/>
    <n v="0"/>
  </r>
  <r>
    <s v="Emery Schaub"/>
    <n v="26"/>
    <x v="0"/>
    <n v="0"/>
  </r>
  <r>
    <s v="Eric Brooks"/>
    <n v="198"/>
    <x v="3"/>
    <n v="0"/>
  </r>
  <r>
    <s v="Eric Kevin Masterson"/>
    <n v="202"/>
    <x v="3"/>
    <n v="1"/>
  </r>
  <r>
    <s v="Eric O'Grady"/>
    <n v="88"/>
    <x v="1"/>
    <n v="1"/>
  </r>
  <r>
    <s v="Eros"/>
    <n v="206"/>
    <x v="3"/>
    <n v="0"/>
  </r>
  <r>
    <s v="Ex Nihilo"/>
    <n v="24"/>
    <x v="0"/>
    <n v="1"/>
  </r>
  <r>
    <s v="Fiona"/>
    <n v="2"/>
    <x v="0"/>
    <n v="0"/>
  </r>
  <r>
    <s v="Flash Thompson"/>
    <n v="746"/>
    <x v="2"/>
    <n v="0"/>
  </r>
  <r>
    <s v="Gene Lorrene"/>
    <n v="4"/>
    <x v="0"/>
    <n v="0"/>
  </r>
  <r>
    <s v="Gilgamesh"/>
    <n v="61"/>
    <x v="1"/>
    <n v="1"/>
  </r>
  <r>
    <s v="Greer Grant Nelson"/>
    <n v="355"/>
    <x v="3"/>
    <n v="0"/>
  </r>
  <r>
    <s v="Greg Willis"/>
    <n v="58"/>
    <x v="1"/>
    <n v="0"/>
  </r>
  <r>
    <s v="Heather Douglas"/>
    <n v="332"/>
    <x v="3"/>
    <n v="1"/>
  </r>
  <r>
    <s v="Henry Jonathan &quot;Hank&quot; Pym"/>
    <n v="1269"/>
    <x v="2"/>
    <n v="1"/>
  </r>
  <r>
    <s v="Henry P. McCoy"/>
    <n v="1886"/>
    <x v="2"/>
    <n v="0"/>
  </r>
  <r>
    <s v="Heracles"/>
    <n v="741"/>
    <x v="2"/>
    <n v="0"/>
  </r>
  <r>
    <s v="Humberto Lopez"/>
    <n v="66"/>
    <x v="1"/>
    <n v="1"/>
  </r>
  <r>
    <s v="Izzy Kane"/>
    <n v="44"/>
    <x v="0"/>
    <n v="0"/>
  </r>
  <r>
    <s v="Jacques Duquesne"/>
    <n v="115"/>
    <x v="1"/>
    <n v="1"/>
  </r>
  <r>
    <s v="James &quot;Logan&quot; Howlett"/>
    <n v="3130"/>
    <x v="2"/>
    <n v="1"/>
  </r>
  <r>
    <s v="James Buchanan Barnes"/>
    <n v="663"/>
    <x v="2"/>
    <n v="0"/>
  </r>
  <r>
    <s v="James R. Rhodes"/>
    <n v="533"/>
    <x v="2"/>
    <n v="0"/>
  </r>
  <r>
    <s v="James Santini"/>
    <n v="40"/>
    <x v="0"/>
    <n v="0"/>
  </r>
  <r>
    <s v="Janet van Dyne"/>
    <n v="1165"/>
    <x v="2"/>
    <n v="1"/>
  </r>
  <r>
    <s v="Jeanne Foucault"/>
    <n v="63"/>
    <x v="1"/>
    <n v="0"/>
  </r>
  <r>
    <s v="Jennifer Takeda"/>
    <n v="73"/>
    <x v="1"/>
    <n v="0"/>
  </r>
  <r>
    <s v="Jennifer Walters"/>
    <n v="933"/>
    <x v="2"/>
    <n v="1"/>
  </r>
  <r>
    <s v="Jessica Jones"/>
    <n v="205"/>
    <x v="3"/>
    <n v="0"/>
  </r>
  <r>
    <s v="Jessica Miriam Drew"/>
    <n v="525"/>
    <x v="2"/>
    <n v="0"/>
  </r>
  <r>
    <s v="Jim Hammond (alias)"/>
    <n v="565"/>
    <x v="2"/>
    <n v="1"/>
  </r>
  <r>
    <s v="Jocasta"/>
    <n v="141"/>
    <x v="3"/>
    <n v="1"/>
  </r>
  <r>
    <s v="John Aman"/>
    <n v="31"/>
    <x v="0"/>
    <n v="0"/>
  </r>
  <r>
    <s v="John F. Walker"/>
    <n v="352"/>
    <x v="3"/>
    <n v="0"/>
  </r>
  <r>
    <s v="Johnny Gallo"/>
    <n v="43"/>
    <x v="0"/>
    <n v="0"/>
  </r>
  <r>
    <s v="Jonathan Hart"/>
    <n v="126"/>
    <x v="1"/>
    <n v="1"/>
  </r>
  <r>
    <s v="Julia Carpenter"/>
    <n v="218"/>
    <x v="3"/>
    <n v="0"/>
  </r>
  <r>
    <s v="Julie Power"/>
    <n v="153"/>
    <x v="3"/>
    <n v="0"/>
  </r>
  <r>
    <s v="Kaluu"/>
    <n v="35"/>
    <x v="0"/>
    <n v="0"/>
  </r>
  <r>
    <s v="Katherine &quot;Kate&quot; Bishop"/>
    <n v="132"/>
    <x v="1"/>
    <n v="0"/>
  </r>
  <r>
    <s v="Kelsey Leigh Shorr"/>
    <n v="24"/>
    <x v="0"/>
    <n v="0"/>
  </r>
  <r>
    <s v="Ken Mack"/>
    <n v="59"/>
    <x v="1"/>
    <n v="1"/>
  </r>
  <r>
    <s v="Kevin Kale Connor"/>
    <n v="44"/>
    <x v="0"/>
    <n v="1"/>
  </r>
  <r>
    <s v="Kevin Masterson"/>
    <n v="62"/>
    <x v="1"/>
    <n v="0"/>
  </r>
  <r>
    <s v="Loki Laufeyson"/>
    <n v="77"/>
    <x v="1"/>
    <n v="0"/>
  </r>
  <r>
    <s v="Lyra"/>
    <n v="55"/>
    <x v="0"/>
    <n v="0"/>
  </r>
  <r>
    <s v="Marc Spector"/>
    <n v="402"/>
    <x v="3"/>
    <n v="0"/>
  </r>
  <r>
    <s v="Marcus Milton"/>
    <n v="65"/>
    <x v="1"/>
    <n v="1"/>
  </r>
  <r>
    <s v="Maria de Guadalupe Santiago"/>
    <n v="43"/>
    <x v="0"/>
    <n v="0"/>
  </r>
  <r>
    <s v="Maria Hill"/>
    <n v="359"/>
    <x v="3"/>
    <n v="0"/>
  </r>
  <r>
    <s v="Marrina Smallwood"/>
    <n v="86"/>
    <x v="1"/>
    <n v="1"/>
  </r>
  <r>
    <s v="Martinex T'Naga"/>
    <n v="100"/>
    <x v="1"/>
    <n v="0"/>
  </r>
  <r>
    <s v="Mar-Vell"/>
    <n v="254"/>
    <x v="3"/>
    <n v="1"/>
  </r>
  <r>
    <s v="Matt Murdock"/>
    <n v="1375"/>
    <x v="2"/>
    <n v="0"/>
  </r>
  <r>
    <s v="Matthew Liebowitz (birth name)"/>
    <n v="197"/>
    <x v="3"/>
    <n v="1"/>
  </r>
  <r>
    <s v="Maya Lopez"/>
    <n v="67"/>
    <x v="1"/>
    <n v="1"/>
  </r>
  <r>
    <s v="Melissa Darrow"/>
    <n v="28"/>
    <x v="0"/>
    <n v="0"/>
  </r>
  <r>
    <s v="Michiko Musashi"/>
    <n v="94"/>
    <x v="1"/>
    <n v="0"/>
  </r>
  <r>
    <s v="Miguel Santos"/>
    <n v="112"/>
    <x v="1"/>
    <n v="0"/>
  </r>
  <r>
    <s v="Moira Brandon"/>
    <n v="2"/>
    <x v="0"/>
    <n v="1"/>
  </r>
  <r>
    <s v="Monica Chang"/>
    <n v="12"/>
    <x v="0"/>
    <n v="0"/>
  </r>
  <r>
    <s v="Monica Rambeau"/>
    <n v="348"/>
    <x v="3"/>
    <n v="0"/>
  </r>
  <r>
    <s v="Monkey Joe"/>
    <n v="7"/>
    <x v="0"/>
    <n v="1"/>
  </r>
  <r>
    <s v="Namor McKenzie"/>
    <n v="1561"/>
    <x v="2"/>
    <n v="1"/>
  </r>
  <r>
    <s v="Natalia Alianovna Romanova"/>
    <n v="1112"/>
    <x v="2"/>
    <n v="1"/>
  </r>
  <r>
    <s v="Nathaniel Richards"/>
    <n v="23"/>
    <x v="0"/>
    <n v="0"/>
  </r>
  <r>
    <s v="Nicholas Fury, Jr., Marcus Johnson"/>
    <n v="77"/>
    <x v="1"/>
    <n v="0"/>
  </r>
  <r>
    <s v="Nicholette Gold"/>
    <n v="108"/>
    <x v="1"/>
    <n v="0"/>
  </r>
  <r>
    <s v="Nightmask"/>
    <n v="35"/>
    <x v="0"/>
    <n v="1"/>
  </r>
  <r>
    <s v="Noh-Varr"/>
    <n v="126"/>
    <x v="1"/>
    <n v="0"/>
  </r>
  <r>
    <s v="Ororo Munroe"/>
    <n v="1598"/>
    <x v="2"/>
    <n v="0"/>
  </r>
  <r>
    <s v="Otto Octavius"/>
    <n v="561"/>
    <x v="2"/>
    <n v="1"/>
  </r>
  <r>
    <s v="Patsy Walker"/>
    <n v="557"/>
    <x v="2"/>
    <n v="1"/>
  </r>
  <r>
    <s v="Peter Benjamin Parker"/>
    <n v="4333"/>
    <x v="2"/>
    <n v="1"/>
  </r>
  <r>
    <s v="Phillip Coulson"/>
    <n v="69"/>
    <x v="1"/>
    <n v="0"/>
  </r>
  <r>
    <s v="Phillip Javert"/>
    <n v="31"/>
    <x v="0"/>
    <n v="0"/>
  </r>
  <r>
    <s v="Pietro Maximoff"/>
    <n v="769"/>
    <x v="2"/>
    <n v="1"/>
  </r>
  <r>
    <s v="Ravonna Lexus Renslayer"/>
    <n v="41"/>
    <x v="0"/>
    <n v="1"/>
  </r>
  <r>
    <s v="Reed Richards"/>
    <n v="2125"/>
    <x v="2"/>
    <n v="0"/>
  </r>
  <r>
    <s v="Richard Milhouse Jones"/>
    <n v="612"/>
    <x v="2"/>
    <n v="0"/>
  </r>
  <r>
    <s v="Richard Rider"/>
    <n v="380"/>
    <x v="3"/>
    <n v="1"/>
  </r>
  <r>
    <s v="Rita DeMara"/>
    <n v="68"/>
    <x v="1"/>
    <n v="1"/>
  </r>
  <r>
    <s v="Robbie Baldwin"/>
    <n v="299"/>
    <x v="3"/>
    <n v="0"/>
  </r>
  <r>
    <s v="Robert Bruce Banner"/>
    <n v="2089"/>
    <x v="2"/>
    <n v="1"/>
  </r>
  <r>
    <s v="Robert L. Frank Sr."/>
    <n v="106"/>
    <x v="1"/>
    <n v="1"/>
  </r>
  <r>
    <s v="Robert Reynolds"/>
    <n v="241"/>
    <x v="3"/>
    <n v="1"/>
  </r>
  <r>
    <s v="Roberto da Costa"/>
    <n v="491"/>
    <x v="3"/>
    <n v="0"/>
  </r>
  <r>
    <s v="Sam Alexander"/>
    <n v="78"/>
    <x v="1"/>
    <n v="0"/>
  </r>
  <r>
    <s v="Samuel Guthrie"/>
    <n v="679"/>
    <x v="2"/>
    <n v="0"/>
  </r>
  <r>
    <s v="Samuel Thomas Wilson"/>
    <n v="576"/>
    <x v="2"/>
    <n v="0"/>
  </r>
  <r>
    <s v="Scott Edward Harris Lang"/>
    <n v="217"/>
    <x v="3"/>
    <n v="1"/>
  </r>
  <r>
    <s v="Shang-Chi"/>
    <n v="310"/>
    <x v="3"/>
    <n v="0"/>
  </r>
  <r>
    <s v="Sharon Carter"/>
    <n v="333"/>
    <x v="3"/>
    <n v="1"/>
  </r>
  <r>
    <s v="Shiro Yoshida"/>
    <n v="176"/>
    <x v="3"/>
    <n v="1"/>
  </r>
  <r>
    <s v="Simon Williams"/>
    <n v="692"/>
    <x v="2"/>
    <n v="1"/>
  </r>
  <r>
    <s v="Stakar"/>
    <n v="100"/>
    <x v="1"/>
    <n v="0"/>
  </r>
  <r>
    <s v="Steven Rogers"/>
    <n v="3458"/>
    <x v="2"/>
    <n v="1"/>
  </r>
  <r>
    <s v="Susan Richards (nee Storm)"/>
    <n v="1761"/>
    <x v="2"/>
    <n v="0"/>
  </r>
  <r>
    <s v="Taki Matsuya"/>
    <n v="18"/>
    <x v="0"/>
    <n v="0"/>
  </r>
  <r>
    <s v="T'Challa"/>
    <n v="780"/>
    <x v="2"/>
    <n v="0"/>
  </r>
  <r>
    <s v="Thaddeus Ross"/>
    <n v="417"/>
    <x v="3"/>
    <n v="1"/>
  </r>
  <r>
    <s v="Thomas &quot;Tommy&quot; Shepherd"/>
    <n v="59"/>
    <x v="1"/>
    <n v="0"/>
  </r>
  <r>
    <s v="Thor Odinson"/>
    <n v="2402"/>
    <x v="2"/>
    <n v="1"/>
  </r>
  <r>
    <s v="Tippy Toe"/>
    <n v="16"/>
    <x v="0"/>
    <n v="0"/>
  </r>
  <r>
    <s v="Tony Masters"/>
    <n v="173"/>
    <x v="3"/>
    <n v="0"/>
  </r>
  <r>
    <s v="Val Ventura"/>
    <n v="34"/>
    <x v="0"/>
    <n v="0"/>
  </r>
  <r>
    <s v="Vance Astro"/>
    <n v="156"/>
    <x v="3"/>
    <n v="0"/>
  </r>
  <r>
    <s v="Vance Astrovik"/>
    <n v="302"/>
    <x v="3"/>
    <n v="0"/>
  </r>
  <r>
    <s v="Veranke"/>
    <n v="159"/>
    <x v="3"/>
    <n v="1"/>
  </r>
  <r>
    <s v="Victor Alvarez"/>
    <n v="45"/>
    <x v="0"/>
    <n v="0"/>
  </r>
  <r>
    <s v="Victor Mancha"/>
    <n v="75"/>
    <x v="1"/>
    <n v="1"/>
  </r>
  <r>
    <s v="Victor Shade (alias)"/>
    <n v="1036"/>
    <x v="2"/>
    <n v="1"/>
  </r>
  <r>
    <s v="Wade Wilson"/>
    <n v="575"/>
    <x v="2"/>
    <n v="1"/>
  </r>
  <r>
    <s v="Walter Newell"/>
    <n v="126"/>
    <x v="1"/>
    <n v="0"/>
  </r>
  <r>
    <s v="Wanda Maximoff"/>
    <n v="1214"/>
    <x v="2"/>
    <n v="1"/>
  </r>
  <r>
    <s v="Wendell Elvis Vaughn"/>
    <n v="293"/>
    <x v="3"/>
    <n v="1"/>
  </r>
  <r>
    <s v="William &quot;Billy&quot; Kaplan"/>
    <n v="123"/>
    <x v="1"/>
    <n v="0"/>
  </r>
  <r>
    <s v="William Baker"/>
    <n v="355"/>
    <x v="3"/>
    <n v="1"/>
  </r>
  <r>
    <s v="X-51"/>
    <n v="149"/>
    <x v="3"/>
    <n v="1"/>
  </r>
  <r>
    <s v="Yondu Udonta"/>
    <n v="109"/>
    <x v="1"/>
    <n v="0"/>
  </r>
  <r>
    <s v="Yvette"/>
    <n v="22"/>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3C292-6A30-44F1-A619-E457AB32C646}" name="Tabela dinâ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9:D21" firstHeaderRow="1" firstDataRow="2" firstDataCol="1"/>
  <pivotFields count="21">
    <pivotField showAll="0"/>
    <pivotField dataField="1"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4"/>
  </colFields>
  <colItems count="3">
    <i>
      <x/>
    </i>
    <i>
      <x v="1"/>
    </i>
    <i t="grand">
      <x/>
    </i>
  </colItems>
  <dataFields count="1">
    <dataField name="Quantidade"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8A5CD-FD02-40F1-A122-9A394B700DD3}" name="Tabela dinâmica2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B1:E176" firstHeaderRow="1" firstDataRow="2" firstDataCol="1"/>
  <pivotFields count="21">
    <pivotField showAll="0"/>
    <pivotField axis="axisRow" showAll="0">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t="grand">
      <x/>
    </i>
  </rowItems>
  <colFields count="1">
    <field x="4"/>
  </colFields>
  <colItems count="3">
    <i>
      <x/>
    </i>
    <i>
      <x v="1"/>
    </i>
    <i t="grand">
      <x/>
    </i>
  </colItems>
  <dataFields count="1">
    <dataField name="Soma de Appearanc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0B326-1E7E-4845-9BD2-EFC0C5D58415}" name="Tabela dinâmica2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F4" firstHeaderRow="1" firstDataRow="2" firstDataCol="1"/>
  <pivotFields count="21">
    <pivotField showAll="0"/>
    <pivotField dataField="1" showAll="0">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showAll="0"/>
    <pivotField showAll="0"/>
    <pivotField showAll="0">
      <items count="3">
        <item x="0"/>
        <item x="1"/>
        <item t="default"/>
      </items>
    </pivotField>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9"/>
  </colFields>
  <colItems count="5">
    <i>
      <x/>
    </i>
    <i>
      <x v="1"/>
    </i>
    <i>
      <x v="2"/>
    </i>
    <i>
      <x v="3"/>
    </i>
    <i t="grand">
      <x/>
    </i>
  </colItems>
  <dataFields count="1">
    <dataField name="Contagem de Name/Alias" fld="1"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B664F-839C-495C-BF74-F0D9CACB29F7}" name="Tabela dinâmica3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B4" firstHeaderRow="1" firstDataRow="1" firstDataCol="1"/>
  <pivotFields count="21">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oma de Return1"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45C2D7-9FFC-4275-9A77-28F99AC6ADA6}" name="Tabela dinâmica3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G9:H14" firstHeaderRow="1" firstDataRow="1" firstDataCol="1"/>
  <pivotFields count="4">
    <pivotField showAll="0"/>
    <pivotField showAll="0"/>
    <pivotField axis="axisRow" showAll="0">
      <items count="5">
        <item x="0"/>
        <item x="1"/>
        <item x="3"/>
        <item x="2"/>
        <item t="default"/>
      </items>
    </pivotField>
    <pivotField dataField="1" showAll="0"/>
  </pivotFields>
  <rowFields count="1">
    <field x="2"/>
  </rowFields>
  <rowItems count="5">
    <i>
      <x/>
    </i>
    <i>
      <x v="1"/>
    </i>
    <i>
      <x v="2"/>
    </i>
    <i>
      <x v="3"/>
    </i>
    <i t="grand">
      <x/>
    </i>
  </rowItems>
  <colItems count="1">
    <i/>
  </colItems>
  <dataFields count="1">
    <dataField name="Soma de Morreu?" fld="3"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36B4D-A406-46EC-A2F8-B165B331FB27}" name="Tabela dinâmica3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D6" firstHeaderRow="1" firstDataRow="2" firstDataCol="1"/>
  <pivotFields count="21">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10"/>
  </colFields>
  <colItems count="3">
    <i>
      <x/>
    </i>
    <i>
      <x v="1"/>
    </i>
    <i t="grand">
      <x/>
    </i>
  </colItems>
  <dataFields count="1">
    <dataField name="Média de Appearances" fld="2"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5F7A9ADD-A65C-4E45-9C7D-A93E7870E8EA}" autoFormatId="16" applyNumberFormats="0" applyBorderFormats="0" applyFontFormats="0" applyPatternFormats="0" applyAlignmentFormats="0" applyWidthHeightFormats="0">
  <queryTableRefresh nextId="22">
    <queryTableFields count="8">
      <queryTableField id="2" name="Name/Alias" tableColumnId="2"/>
      <queryTableField id="3" name="Appearances" tableColumnId="3"/>
      <queryTableField id="4" name="Current?" tableColumnId="4"/>
      <queryTableField id="5" name="Gender" tableColumnId="5"/>
      <queryTableField id="8" name="Year" tableColumnId="8"/>
      <queryTableField id="10" name="Honorary" tableColumnId="10"/>
      <queryTableField id="11" name="Death1" tableColumnId="11"/>
      <queryTableField id="12" name="Return1" tableColumnId="12"/>
    </queryTableFields>
    <queryTableDeletedFields count="13">
      <deletedField name="Death2"/>
      <deletedField name="Return2"/>
      <deletedField name="Death3"/>
      <deletedField name="Return3"/>
      <deletedField name="Death4"/>
      <deletedField name="Return4"/>
      <deletedField name="Death5"/>
      <deletedField name="Return5"/>
      <deletedField name="Notes"/>
      <deletedField name="Years since joining"/>
      <deletedField name="Probationary Introl"/>
      <deletedField name="Full/Reserve Avengers Intro"/>
      <deletedField name="UR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AFD0C-A08D-4D69-994F-1A419E9E2ABD}" name="avengers" displayName="avengers" ref="A1:H174" tableType="queryTable" totalsRowShown="0">
  <autoFilter ref="A1:H174" xr:uid="{B17AFD0C-A08D-4D69-994F-1A419E9E2ABD}"/>
  <sortState xmlns:xlrd2="http://schemas.microsoft.com/office/spreadsheetml/2017/richdata2" ref="A2:H174">
    <sortCondition ref="A1:A174"/>
  </sortState>
  <tableColumns count="8">
    <tableColumn id="2" xr3:uid="{77B01AF9-FE18-4B56-A0EC-12EA75258C17}" uniqueName="2" name="Name/Alias" queryTableFieldId="2" dataDxfId="5"/>
    <tableColumn id="3" xr3:uid="{904D0128-4A67-4CC9-AF3E-5BF67E11C2D6}" uniqueName="3" name="Appearances" queryTableFieldId="3"/>
    <tableColumn id="4" xr3:uid="{E8040DD4-9924-4E34-AF40-BA84D2B072DE}" uniqueName="4" name="Current?" queryTableFieldId="4" dataDxfId="4"/>
    <tableColumn id="5" xr3:uid="{6613E9AB-E381-4D53-A28E-792D377194F1}" uniqueName="5" name="Gender" queryTableFieldId="5" dataDxfId="3"/>
    <tableColumn id="8" xr3:uid="{3C321CAC-5E3E-47E0-B145-A1DB67474D99}" uniqueName="8" name="Year" queryTableFieldId="8"/>
    <tableColumn id="10" xr3:uid="{008865FB-7BB4-4416-B1A5-323AEEA03806}" uniqueName="10" name="Class" queryTableFieldId="10" dataDxfId="2"/>
    <tableColumn id="11" xr3:uid="{78B7C10E-2D19-4190-8895-D3ED79F6AAB7}" uniqueName="11" name="Death1" queryTableFieldId="11" dataDxfId="1"/>
    <tableColumn id="12" xr3:uid="{EC26C539-9AA5-46C0-A405-F569F7CEE4C8}" uniqueName="12" name="Return1" queryTableFieldId="12" dataDxfId="0"/>
  </tableColumns>
  <tableStyleInfo name="TableStyleMedium5"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B187-61A4-4B7E-81CC-8C9565299CDD}">
  <dimension ref="A1:H174"/>
  <sheetViews>
    <sheetView tabSelected="1" workbookViewId="0">
      <selection activeCell="H7" sqref="H7"/>
    </sheetView>
  </sheetViews>
  <sheetFormatPr defaultRowHeight="15" x14ac:dyDescent="0.25"/>
  <cols>
    <col min="1" max="1" width="35.140625" bestFit="1" customWidth="1"/>
    <col min="2" max="2" width="14.7109375" bestFit="1" customWidth="1"/>
    <col min="3" max="3" width="11" bestFit="1" customWidth="1"/>
    <col min="4" max="4" width="10" bestFit="1" customWidth="1"/>
    <col min="5" max="5" width="7.28515625" bestFit="1" customWidth="1"/>
    <col min="6" max="6" width="12.42578125" bestFit="1" customWidth="1"/>
    <col min="7" max="7" width="9.5703125" bestFit="1" customWidth="1"/>
    <col min="8" max="8" width="10.28515625" bestFit="1" customWidth="1"/>
    <col min="9" max="9" width="81.140625" bestFit="1" customWidth="1"/>
  </cols>
  <sheetData>
    <row r="1" spans="1:8" x14ac:dyDescent="0.25">
      <c r="A1" t="s">
        <v>0</v>
      </c>
      <c r="B1" t="s">
        <v>1</v>
      </c>
      <c r="C1" t="s">
        <v>2</v>
      </c>
      <c r="D1" t="s">
        <v>3</v>
      </c>
      <c r="E1" t="s">
        <v>4</v>
      </c>
      <c r="F1" t="s">
        <v>195</v>
      </c>
      <c r="G1" t="s">
        <v>6</v>
      </c>
      <c r="H1" t="s">
        <v>7</v>
      </c>
    </row>
    <row r="2" spans="1:8" x14ac:dyDescent="0.25">
      <c r="A2" t="s">
        <v>91</v>
      </c>
      <c r="B2">
        <v>18</v>
      </c>
      <c r="C2" t="s">
        <v>12</v>
      </c>
      <c r="D2" t="s">
        <v>14</v>
      </c>
      <c r="E2">
        <v>1996</v>
      </c>
      <c r="F2" t="s">
        <v>5</v>
      </c>
      <c r="G2">
        <v>1</v>
      </c>
      <c r="H2">
        <v>0</v>
      </c>
    </row>
    <row r="3" spans="1:8" x14ac:dyDescent="0.25">
      <c r="A3" t="s">
        <v>172</v>
      </c>
      <c r="B3">
        <v>29</v>
      </c>
      <c r="C3" t="s">
        <v>9</v>
      </c>
      <c r="D3" t="s">
        <v>10</v>
      </c>
      <c r="E3">
        <v>2014</v>
      </c>
      <c r="F3" t="s">
        <v>11</v>
      </c>
      <c r="G3">
        <v>0</v>
      </c>
      <c r="H3">
        <v>0</v>
      </c>
    </row>
    <row r="4" spans="1:8" x14ac:dyDescent="0.25">
      <c r="A4" t="s">
        <v>137</v>
      </c>
      <c r="B4">
        <v>73</v>
      </c>
      <c r="C4" t="s">
        <v>9</v>
      </c>
      <c r="D4" t="s">
        <v>14</v>
      </c>
      <c r="E4">
        <v>1900</v>
      </c>
      <c r="F4" t="s">
        <v>130</v>
      </c>
      <c r="G4">
        <v>0</v>
      </c>
      <c r="H4">
        <v>0</v>
      </c>
    </row>
    <row r="5" spans="1:8" x14ac:dyDescent="0.25">
      <c r="A5" t="s">
        <v>152</v>
      </c>
      <c r="B5">
        <v>592</v>
      </c>
      <c r="C5" t="s">
        <v>9</v>
      </c>
      <c r="D5" t="s">
        <v>10</v>
      </c>
      <c r="E5">
        <v>2012</v>
      </c>
      <c r="F5" t="s">
        <v>11</v>
      </c>
      <c r="G5">
        <v>0</v>
      </c>
      <c r="H5">
        <v>0</v>
      </c>
    </row>
    <row r="6" spans="1:8" x14ac:dyDescent="0.25">
      <c r="A6" t="s">
        <v>170</v>
      </c>
      <c r="B6">
        <v>13</v>
      </c>
      <c r="C6" t="s">
        <v>9</v>
      </c>
      <c r="D6" t="s">
        <v>14</v>
      </c>
      <c r="E6">
        <v>2013</v>
      </c>
      <c r="F6" t="s">
        <v>11</v>
      </c>
      <c r="G6">
        <v>0</v>
      </c>
      <c r="H6">
        <v>0</v>
      </c>
    </row>
    <row r="7" spans="1:8" x14ac:dyDescent="0.25">
      <c r="A7" t="s">
        <v>108</v>
      </c>
      <c r="B7">
        <v>121</v>
      </c>
      <c r="C7" t="s">
        <v>12</v>
      </c>
      <c r="D7" t="s">
        <v>10</v>
      </c>
      <c r="E7">
        <v>2006</v>
      </c>
      <c r="F7" t="s">
        <v>11</v>
      </c>
      <c r="G7">
        <v>1</v>
      </c>
      <c r="H7">
        <v>0</v>
      </c>
    </row>
    <row r="8" spans="1:8" x14ac:dyDescent="0.25">
      <c r="A8" t="s">
        <v>116</v>
      </c>
      <c r="B8">
        <v>108</v>
      </c>
      <c r="C8" t="s">
        <v>12</v>
      </c>
      <c r="D8" t="s">
        <v>10</v>
      </c>
      <c r="E8">
        <v>2009</v>
      </c>
      <c r="F8" t="s">
        <v>11</v>
      </c>
      <c r="G8">
        <v>0</v>
      </c>
      <c r="H8">
        <v>0</v>
      </c>
    </row>
    <row r="9" spans="1:8" x14ac:dyDescent="0.25">
      <c r="A9" t="s">
        <v>162</v>
      </c>
      <c r="B9">
        <v>22</v>
      </c>
      <c r="C9" t="s">
        <v>9</v>
      </c>
      <c r="D9" t="s">
        <v>14</v>
      </c>
      <c r="E9">
        <v>2013</v>
      </c>
      <c r="F9" t="s">
        <v>11</v>
      </c>
      <c r="G9">
        <v>0</v>
      </c>
      <c r="H9">
        <v>0</v>
      </c>
    </row>
    <row r="10" spans="1:8" x14ac:dyDescent="0.25">
      <c r="A10" t="s">
        <v>92</v>
      </c>
      <c r="B10">
        <v>330</v>
      </c>
      <c r="C10" t="s">
        <v>12</v>
      </c>
      <c r="D10" t="s">
        <v>14</v>
      </c>
      <c r="E10">
        <v>1998</v>
      </c>
      <c r="F10" t="s">
        <v>11</v>
      </c>
      <c r="G10">
        <v>0</v>
      </c>
      <c r="H10">
        <v>0</v>
      </c>
    </row>
    <row r="11" spans="1:8" x14ac:dyDescent="0.25">
      <c r="A11" t="s">
        <v>158</v>
      </c>
      <c r="B11">
        <v>877</v>
      </c>
      <c r="C11" t="s">
        <v>9</v>
      </c>
      <c r="D11" t="s">
        <v>14</v>
      </c>
      <c r="E11">
        <v>2013</v>
      </c>
      <c r="F11" t="s">
        <v>11</v>
      </c>
      <c r="G11">
        <v>0</v>
      </c>
      <c r="H11">
        <v>0</v>
      </c>
    </row>
    <row r="12" spans="1:8" x14ac:dyDescent="0.25">
      <c r="A12" t="s">
        <v>15</v>
      </c>
      <c r="B12">
        <v>3068</v>
      </c>
      <c r="C12" t="s">
        <v>9</v>
      </c>
      <c r="D12" t="s">
        <v>10</v>
      </c>
      <c r="E12">
        <v>1963</v>
      </c>
      <c r="F12" t="s">
        <v>11</v>
      </c>
      <c r="G12">
        <v>1</v>
      </c>
      <c r="H12">
        <v>1</v>
      </c>
    </row>
    <row r="13" spans="1:8" x14ac:dyDescent="0.25">
      <c r="A13" t="s">
        <v>90</v>
      </c>
      <c r="B13">
        <v>27</v>
      </c>
      <c r="C13" t="s">
        <v>12</v>
      </c>
      <c r="D13" t="s">
        <v>10</v>
      </c>
      <c r="E13">
        <v>1996</v>
      </c>
      <c r="F13" t="s">
        <v>11</v>
      </c>
      <c r="G13">
        <v>1</v>
      </c>
      <c r="H13">
        <v>0</v>
      </c>
    </row>
    <row r="14" spans="1:8" x14ac:dyDescent="0.25">
      <c r="A14" t="s">
        <v>64</v>
      </c>
      <c r="B14">
        <v>158</v>
      </c>
      <c r="C14" t="s">
        <v>12</v>
      </c>
      <c r="D14" t="s">
        <v>10</v>
      </c>
      <c r="E14">
        <v>1987</v>
      </c>
      <c r="F14" t="s">
        <v>5</v>
      </c>
      <c r="G14">
        <v>1</v>
      </c>
      <c r="H14">
        <v>1</v>
      </c>
    </row>
    <row r="15" spans="1:8" x14ac:dyDescent="0.25">
      <c r="A15" t="s">
        <v>142</v>
      </c>
      <c r="B15">
        <v>108</v>
      </c>
      <c r="C15" t="s">
        <v>9</v>
      </c>
      <c r="D15" t="s">
        <v>14</v>
      </c>
      <c r="E15">
        <v>1900</v>
      </c>
      <c r="F15" t="s">
        <v>130</v>
      </c>
      <c r="G15">
        <v>0</v>
      </c>
      <c r="H15">
        <v>0</v>
      </c>
    </row>
    <row r="16" spans="1:8" x14ac:dyDescent="0.25">
      <c r="A16" t="s">
        <v>112</v>
      </c>
      <c r="B16">
        <v>236</v>
      </c>
      <c r="C16" t="s">
        <v>12</v>
      </c>
      <c r="D16" t="s">
        <v>10</v>
      </c>
      <c r="E16">
        <v>2007</v>
      </c>
      <c r="F16" t="s">
        <v>11</v>
      </c>
      <c r="G16">
        <v>1</v>
      </c>
      <c r="H16">
        <v>1</v>
      </c>
    </row>
    <row r="17" spans="1:8" x14ac:dyDescent="0.25">
      <c r="A17" t="s">
        <v>72</v>
      </c>
      <c r="B17">
        <v>36</v>
      </c>
      <c r="C17" t="s">
        <v>9</v>
      </c>
      <c r="D17" t="s">
        <v>14</v>
      </c>
      <c r="E17">
        <v>1989</v>
      </c>
      <c r="F17" t="s">
        <v>11</v>
      </c>
      <c r="G17">
        <v>0</v>
      </c>
      <c r="H17">
        <v>0</v>
      </c>
    </row>
    <row r="18" spans="1:8" x14ac:dyDescent="0.25">
      <c r="A18" t="s">
        <v>174</v>
      </c>
      <c r="B18">
        <v>49</v>
      </c>
      <c r="C18" t="s">
        <v>9</v>
      </c>
      <c r="D18" t="s">
        <v>14</v>
      </c>
      <c r="E18">
        <v>2014</v>
      </c>
      <c r="F18" t="s">
        <v>11</v>
      </c>
      <c r="G18">
        <v>0</v>
      </c>
      <c r="H18">
        <v>0</v>
      </c>
    </row>
    <row r="19" spans="1:8" x14ac:dyDescent="0.25">
      <c r="A19" t="s">
        <v>51</v>
      </c>
      <c r="B19">
        <v>374</v>
      </c>
      <c r="C19" t="s">
        <v>12</v>
      </c>
      <c r="D19" t="s">
        <v>14</v>
      </c>
      <c r="E19">
        <v>1984</v>
      </c>
      <c r="F19" t="s">
        <v>11</v>
      </c>
      <c r="G19">
        <v>1</v>
      </c>
      <c r="H19">
        <v>1</v>
      </c>
    </row>
    <row r="20" spans="1:8" x14ac:dyDescent="0.25">
      <c r="A20" t="s">
        <v>185</v>
      </c>
      <c r="B20">
        <v>25</v>
      </c>
      <c r="C20" t="s">
        <v>9</v>
      </c>
      <c r="D20" t="s">
        <v>14</v>
      </c>
      <c r="E20">
        <v>2013</v>
      </c>
      <c r="F20" t="s">
        <v>11</v>
      </c>
      <c r="G20">
        <v>1</v>
      </c>
      <c r="H20">
        <v>0</v>
      </c>
    </row>
    <row r="21" spans="1:8" x14ac:dyDescent="0.25">
      <c r="A21" t="s">
        <v>53</v>
      </c>
      <c r="B21">
        <v>2305</v>
      </c>
      <c r="C21" t="s">
        <v>12</v>
      </c>
      <c r="D21" t="s">
        <v>10</v>
      </c>
      <c r="E21">
        <v>1986</v>
      </c>
      <c r="F21" t="s">
        <v>11</v>
      </c>
      <c r="G21">
        <v>1</v>
      </c>
      <c r="H21">
        <v>1</v>
      </c>
    </row>
    <row r="22" spans="1:8" x14ac:dyDescent="0.25">
      <c r="A22" t="s">
        <v>54</v>
      </c>
      <c r="B22">
        <v>83</v>
      </c>
      <c r="C22" t="s">
        <v>12</v>
      </c>
      <c r="D22" t="s">
        <v>14</v>
      </c>
      <c r="E22">
        <v>1987</v>
      </c>
      <c r="F22" t="s">
        <v>11</v>
      </c>
      <c r="G22">
        <v>0</v>
      </c>
      <c r="H22">
        <v>0</v>
      </c>
    </row>
    <row r="23" spans="1:8" x14ac:dyDescent="0.25">
      <c r="A23" t="s">
        <v>143</v>
      </c>
      <c r="B23">
        <v>64</v>
      </c>
      <c r="C23" t="s">
        <v>9</v>
      </c>
      <c r="D23" t="s">
        <v>10</v>
      </c>
      <c r="E23">
        <v>2010</v>
      </c>
      <c r="F23" t="s">
        <v>130</v>
      </c>
      <c r="G23">
        <v>0</v>
      </c>
      <c r="H23">
        <v>0</v>
      </c>
    </row>
    <row r="24" spans="1:8" x14ac:dyDescent="0.25">
      <c r="A24" t="s">
        <v>29</v>
      </c>
      <c r="B24">
        <v>160</v>
      </c>
      <c r="C24" t="s">
        <v>12</v>
      </c>
      <c r="D24" t="s">
        <v>14</v>
      </c>
      <c r="E24">
        <v>1973</v>
      </c>
      <c r="F24" t="s">
        <v>11</v>
      </c>
      <c r="G24">
        <v>1</v>
      </c>
      <c r="H24">
        <v>1</v>
      </c>
    </row>
    <row r="25" spans="1:8" x14ac:dyDescent="0.25">
      <c r="A25" t="s">
        <v>123</v>
      </c>
      <c r="B25">
        <v>545</v>
      </c>
      <c r="C25" t="s">
        <v>12</v>
      </c>
      <c r="D25" t="s">
        <v>10</v>
      </c>
      <c r="E25">
        <v>2010</v>
      </c>
      <c r="F25" t="s">
        <v>11</v>
      </c>
      <c r="G25">
        <v>0</v>
      </c>
      <c r="H25">
        <v>0</v>
      </c>
    </row>
    <row r="26" spans="1:8" x14ac:dyDescent="0.25">
      <c r="A26" t="s">
        <v>121</v>
      </c>
      <c r="B26">
        <v>369</v>
      </c>
      <c r="C26" t="s">
        <v>12</v>
      </c>
      <c r="D26" t="s">
        <v>14</v>
      </c>
      <c r="E26">
        <v>2010</v>
      </c>
      <c r="F26" t="s">
        <v>11</v>
      </c>
      <c r="G26">
        <v>0</v>
      </c>
      <c r="H26">
        <v>0</v>
      </c>
    </row>
    <row r="27" spans="1:8" x14ac:dyDescent="0.25">
      <c r="A27" t="s">
        <v>183</v>
      </c>
      <c r="B27">
        <v>55</v>
      </c>
      <c r="C27" t="s">
        <v>9</v>
      </c>
      <c r="D27" t="s">
        <v>10</v>
      </c>
      <c r="E27">
        <v>2013</v>
      </c>
      <c r="F27" t="s">
        <v>11</v>
      </c>
      <c r="G27">
        <v>0</v>
      </c>
      <c r="H27">
        <v>0</v>
      </c>
    </row>
    <row r="28" spans="1:8" x14ac:dyDescent="0.25">
      <c r="A28" t="s">
        <v>97</v>
      </c>
      <c r="B28">
        <v>886</v>
      </c>
      <c r="C28" t="s">
        <v>9</v>
      </c>
      <c r="D28" t="s">
        <v>10</v>
      </c>
      <c r="E28">
        <v>2005</v>
      </c>
      <c r="F28" t="s">
        <v>11</v>
      </c>
      <c r="G28">
        <v>0</v>
      </c>
      <c r="H28">
        <v>0</v>
      </c>
    </row>
    <row r="29" spans="1:8" x14ac:dyDescent="0.25">
      <c r="A29" t="s">
        <v>43</v>
      </c>
      <c r="B29">
        <v>935</v>
      </c>
      <c r="C29" t="s">
        <v>9</v>
      </c>
      <c r="D29" t="s">
        <v>14</v>
      </c>
      <c r="E29">
        <v>1979</v>
      </c>
      <c r="F29" t="s">
        <v>11</v>
      </c>
      <c r="G29">
        <v>0</v>
      </c>
      <c r="H29">
        <v>0</v>
      </c>
    </row>
    <row r="30" spans="1:8" x14ac:dyDescent="0.25">
      <c r="A30" t="s">
        <v>106</v>
      </c>
      <c r="B30">
        <v>160</v>
      </c>
      <c r="C30" t="s">
        <v>12</v>
      </c>
      <c r="D30" t="s">
        <v>14</v>
      </c>
      <c r="E30">
        <v>2005</v>
      </c>
      <c r="F30" t="s">
        <v>11</v>
      </c>
      <c r="G30">
        <v>1</v>
      </c>
      <c r="H30">
        <v>1</v>
      </c>
    </row>
    <row r="31" spans="1:8" x14ac:dyDescent="0.25">
      <c r="A31" t="s">
        <v>38</v>
      </c>
      <c r="B31">
        <v>132</v>
      </c>
      <c r="C31" t="s">
        <v>12</v>
      </c>
      <c r="D31" t="s">
        <v>10</v>
      </c>
      <c r="E31">
        <v>1978</v>
      </c>
      <c r="F31" t="s">
        <v>5</v>
      </c>
      <c r="G31">
        <v>0</v>
      </c>
      <c r="H31">
        <v>0</v>
      </c>
    </row>
    <row r="32" spans="1:8" x14ac:dyDescent="0.25">
      <c r="A32" t="s">
        <v>61</v>
      </c>
      <c r="B32">
        <v>168</v>
      </c>
      <c r="C32" t="s">
        <v>12</v>
      </c>
      <c r="D32" t="s">
        <v>10</v>
      </c>
      <c r="E32">
        <v>1993</v>
      </c>
      <c r="F32" t="s">
        <v>11</v>
      </c>
      <c r="G32">
        <v>0</v>
      </c>
      <c r="H32">
        <v>0</v>
      </c>
    </row>
    <row r="33" spans="1:8" x14ac:dyDescent="0.25">
      <c r="A33" t="s">
        <v>81</v>
      </c>
      <c r="B33">
        <v>237</v>
      </c>
      <c r="C33" t="s">
        <v>12</v>
      </c>
      <c r="D33" t="s">
        <v>14</v>
      </c>
      <c r="E33">
        <v>1990</v>
      </c>
      <c r="F33" t="s">
        <v>11</v>
      </c>
      <c r="G33">
        <v>0</v>
      </c>
      <c r="H33">
        <v>0</v>
      </c>
    </row>
    <row r="34" spans="1:8" x14ac:dyDescent="0.25">
      <c r="A34" t="s">
        <v>20</v>
      </c>
      <c r="B34">
        <v>1456</v>
      </c>
      <c r="C34" t="s">
        <v>9</v>
      </c>
      <c r="D34" t="s">
        <v>10</v>
      </c>
      <c r="E34">
        <v>1965</v>
      </c>
      <c r="F34" t="s">
        <v>11</v>
      </c>
      <c r="G34">
        <v>1</v>
      </c>
      <c r="H34">
        <v>1</v>
      </c>
    </row>
    <row r="35" spans="1:8" x14ac:dyDescent="0.25">
      <c r="A35" t="s">
        <v>75</v>
      </c>
      <c r="B35">
        <v>33</v>
      </c>
      <c r="C35" t="s">
        <v>9</v>
      </c>
      <c r="D35" t="s">
        <v>10</v>
      </c>
      <c r="E35">
        <v>1989</v>
      </c>
      <c r="F35" t="s">
        <v>11</v>
      </c>
      <c r="G35">
        <v>0</v>
      </c>
      <c r="H35">
        <v>0</v>
      </c>
    </row>
    <row r="36" spans="1:8" x14ac:dyDescent="0.25">
      <c r="A36" t="s">
        <v>87</v>
      </c>
      <c r="B36">
        <v>517</v>
      </c>
      <c r="C36" t="s">
        <v>12</v>
      </c>
      <c r="D36" t="s">
        <v>14</v>
      </c>
      <c r="E36">
        <v>1992</v>
      </c>
      <c r="F36" t="s">
        <v>11</v>
      </c>
      <c r="G36">
        <v>0</v>
      </c>
      <c r="H36">
        <v>0</v>
      </c>
    </row>
    <row r="37" spans="1:8" x14ac:dyDescent="0.25">
      <c r="A37" t="s">
        <v>147</v>
      </c>
      <c r="B37">
        <v>81</v>
      </c>
      <c r="C37" t="s">
        <v>12</v>
      </c>
      <c r="D37" t="s">
        <v>14</v>
      </c>
      <c r="E37">
        <v>2012</v>
      </c>
      <c r="F37" t="s">
        <v>11</v>
      </c>
      <c r="G37">
        <v>0</v>
      </c>
      <c r="H37">
        <v>0</v>
      </c>
    </row>
    <row r="38" spans="1:8" x14ac:dyDescent="0.25">
      <c r="A38" t="s">
        <v>27</v>
      </c>
      <c r="B38">
        <v>482</v>
      </c>
      <c r="C38" t="s">
        <v>12</v>
      </c>
      <c r="D38" t="s">
        <v>10</v>
      </c>
      <c r="E38">
        <v>1969</v>
      </c>
      <c r="F38" t="s">
        <v>11</v>
      </c>
      <c r="G38">
        <v>0</v>
      </c>
      <c r="H38">
        <v>0</v>
      </c>
    </row>
    <row r="39" spans="1:8" x14ac:dyDescent="0.25">
      <c r="A39" t="s">
        <v>110</v>
      </c>
      <c r="B39">
        <v>629</v>
      </c>
      <c r="C39" t="s">
        <v>12</v>
      </c>
      <c r="D39" t="s">
        <v>10</v>
      </c>
      <c r="E39">
        <v>2007</v>
      </c>
      <c r="F39" t="s">
        <v>11</v>
      </c>
      <c r="G39">
        <v>0</v>
      </c>
      <c r="H39">
        <v>0</v>
      </c>
    </row>
    <row r="40" spans="1:8" x14ac:dyDescent="0.25">
      <c r="A40" t="s">
        <v>164</v>
      </c>
      <c r="B40">
        <v>115</v>
      </c>
      <c r="C40" t="s">
        <v>9</v>
      </c>
      <c r="D40" t="s">
        <v>10</v>
      </c>
      <c r="E40">
        <v>2013</v>
      </c>
      <c r="F40" t="s">
        <v>11</v>
      </c>
      <c r="G40">
        <v>0</v>
      </c>
      <c r="H40">
        <v>0</v>
      </c>
    </row>
    <row r="41" spans="1:8" x14ac:dyDescent="0.25">
      <c r="A41" t="s">
        <v>182</v>
      </c>
      <c r="B41">
        <v>50</v>
      </c>
      <c r="C41" t="s">
        <v>12</v>
      </c>
      <c r="D41" t="s">
        <v>14</v>
      </c>
      <c r="E41">
        <v>1993</v>
      </c>
      <c r="F41" t="s">
        <v>5</v>
      </c>
      <c r="G41">
        <v>1</v>
      </c>
      <c r="H41">
        <v>1</v>
      </c>
    </row>
    <row r="42" spans="1:8" x14ac:dyDescent="0.25">
      <c r="A42" t="s">
        <v>93</v>
      </c>
      <c r="B42">
        <v>101</v>
      </c>
      <c r="C42" t="s">
        <v>12</v>
      </c>
      <c r="D42" t="s">
        <v>10</v>
      </c>
      <c r="E42">
        <v>2000</v>
      </c>
      <c r="F42" t="s">
        <v>11</v>
      </c>
      <c r="G42">
        <v>0</v>
      </c>
      <c r="H42">
        <v>0</v>
      </c>
    </row>
    <row r="43" spans="1:8" x14ac:dyDescent="0.25">
      <c r="A43" t="s">
        <v>73</v>
      </c>
      <c r="B43">
        <v>31</v>
      </c>
      <c r="C43" t="s">
        <v>9</v>
      </c>
      <c r="D43" t="s">
        <v>10</v>
      </c>
      <c r="E43">
        <v>1989</v>
      </c>
      <c r="F43" t="s">
        <v>11</v>
      </c>
      <c r="G43">
        <v>1</v>
      </c>
      <c r="H43">
        <v>1</v>
      </c>
    </row>
    <row r="44" spans="1:8" x14ac:dyDescent="0.25">
      <c r="A44" t="s">
        <v>68</v>
      </c>
      <c r="B44">
        <v>70</v>
      </c>
      <c r="C44" t="s">
        <v>12</v>
      </c>
      <c r="D44" t="s">
        <v>10</v>
      </c>
      <c r="E44">
        <v>1988</v>
      </c>
      <c r="F44" t="s">
        <v>11</v>
      </c>
      <c r="G44">
        <v>1</v>
      </c>
      <c r="H44">
        <v>1</v>
      </c>
    </row>
    <row r="45" spans="1:8" x14ac:dyDescent="0.25">
      <c r="A45" t="s">
        <v>124</v>
      </c>
      <c r="B45">
        <v>6</v>
      </c>
      <c r="C45" t="s">
        <v>12</v>
      </c>
      <c r="D45" t="s">
        <v>10</v>
      </c>
      <c r="E45">
        <v>2010</v>
      </c>
      <c r="F45" t="s">
        <v>11</v>
      </c>
      <c r="G45">
        <v>1</v>
      </c>
      <c r="H45">
        <v>0</v>
      </c>
    </row>
    <row r="46" spans="1:8" x14ac:dyDescent="0.25">
      <c r="A46" t="s">
        <v>178</v>
      </c>
      <c r="B46">
        <v>22</v>
      </c>
      <c r="C46" t="s">
        <v>12</v>
      </c>
      <c r="D46" t="s">
        <v>14</v>
      </c>
      <c r="E46">
        <v>1989</v>
      </c>
      <c r="F46" t="s">
        <v>11</v>
      </c>
      <c r="G46">
        <v>1</v>
      </c>
      <c r="H46">
        <v>0</v>
      </c>
    </row>
    <row r="47" spans="1:8" x14ac:dyDescent="0.25">
      <c r="A47" t="s">
        <v>111</v>
      </c>
      <c r="B47">
        <v>1324</v>
      </c>
      <c r="C47" t="s">
        <v>12</v>
      </c>
      <c r="D47" t="s">
        <v>10</v>
      </c>
      <c r="E47">
        <v>2007</v>
      </c>
      <c r="F47" t="s">
        <v>11</v>
      </c>
      <c r="G47">
        <v>0</v>
      </c>
      <c r="H47">
        <v>0</v>
      </c>
    </row>
    <row r="48" spans="1:8" x14ac:dyDescent="0.25">
      <c r="A48" t="s">
        <v>187</v>
      </c>
      <c r="B48">
        <v>14</v>
      </c>
      <c r="C48" t="s">
        <v>9</v>
      </c>
      <c r="D48" t="s">
        <v>10</v>
      </c>
      <c r="E48">
        <v>2013</v>
      </c>
      <c r="F48" t="s">
        <v>11</v>
      </c>
      <c r="G48">
        <v>0</v>
      </c>
      <c r="H48">
        <v>0</v>
      </c>
    </row>
    <row r="49" spans="1:8" x14ac:dyDescent="0.25">
      <c r="A49" t="s">
        <v>77</v>
      </c>
      <c r="B49">
        <v>47</v>
      </c>
      <c r="C49" t="s">
        <v>12</v>
      </c>
      <c r="D49" t="s">
        <v>14</v>
      </c>
      <c r="E49">
        <v>2005</v>
      </c>
      <c r="F49" t="s">
        <v>11</v>
      </c>
      <c r="G49">
        <v>0</v>
      </c>
      <c r="H49">
        <v>0</v>
      </c>
    </row>
    <row r="50" spans="1:8" x14ac:dyDescent="0.25">
      <c r="A50" t="s">
        <v>105</v>
      </c>
      <c r="B50">
        <v>110</v>
      </c>
      <c r="C50" t="s">
        <v>9</v>
      </c>
      <c r="D50" t="s">
        <v>10</v>
      </c>
      <c r="E50">
        <v>2005</v>
      </c>
      <c r="F50" t="s">
        <v>11</v>
      </c>
      <c r="G50">
        <v>0</v>
      </c>
      <c r="H50">
        <v>0</v>
      </c>
    </row>
    <row r="51" spans="1:8" x14ac:dyDescent="0.25">
      <c r="A51" t="s">
        <v>78</v>
      </c>
      <c r="B51">
        <v>3</v>
      </c>
      <c r="C51" t="s">
        <v>12</v>
      </c>
      <c r="D51" t="s">
        <v>10</v>
      </c>
      <c r="E51">
        <v>2005</v>
      </c>
      <c r="F51" t="s">
        <v>11</v>
      </c>
      <c r="G51">
        <v>1</v>
      </c>
      <c r="H51">
        <v>0</v>
      </c>
    </row>
    <row r="52" spans="1:8" x14ac:dyDescent="0.25">
      <c r="A52" t="s">
        <v>155</v>
      </c>
      <c r="B52">
        <v>65</v>
      </c>
      <c r="C52" t="s">
        <v>9</v>
      </c>
      <c r="D52" t="s">
        <v>10</v>
      </c>
      <c r="E52">
        <v>2013</v>
      </c>
      <c r="F52" t="s">
        <v>11</v>
      </c>
      <c r="G52">
        <v>0</v>
      </c>
      <c r="H52">
        <v>0</v>
      </c>
    </row>
    <row r="53" spans="1:8" x14ac:dyDescent="0.25">
      <c r="A53" t="s">
        <v>103</v>
      </c>
      <c r="B53">
        <v>103</v>
      </c>
      <c r="C53" t="s">
        <v>12</v>
      </c>
      <c r="D53" t="s">
        <v>10</v>
      </c>
      <c r="E53">
        <v>2005</v>
      </c>
      <c r="F53" t="s">
        <v>11</v>
      </c>
      <c r="G53">
        <v>0</v>
      </c>
      <c r="H53">
        <v>0</v>
      </c>
    </row>
    <row r="54" spans="1:8" x14ac:dyDescent="0.25">
      <c r="A54" t="s">
        <v>84</v>
      </c>
      <c r="B54">
        <v>158</v>
      </c>
      <c r="C54" t="s">
        <v>12</v>
      </c>
      <c r="D54" t="s">
        <v>10</v>
      </c>
      <c r="E54">
        <v>1900</v>
      </c>
      <c r="F54" t="s">
        <v>85</v>
      </c>
      <c r="G54">
        <v>0</v>
      </c>
      <c r="H54">
        <v>0</v>
      </c>
    </row>
    <row r="55" spans="1:8" x14ac:dyDescent="0.25">
      <c r="A55" t="s">
        <v>131</v>
      </c>
      <c r="B55">
        <v>26</v>
      </c>
      <c r="C55" t="s">
        <v>9</v>
      </c>
      <c r="D55" t="s">
        <v>10</v>
      </c>
      <c r="E55">
        <v>1900</v>
      </c>
      <c r="F55" t="s">
        <v>130</v>
      </c>
      <c r="G55">
        <v>0</v>
      </c>
      <c r="H55">
        <v>0</v>
      </c>
    </row>
    <row r="56" spans="1:8" x14ac:dyDescent="0.25">
      <c r="A56" t="s">
        <v>171</v>
      </c>
      <c r="B56">
        <v>198</v>
      </c>
      <c r="C56" t="s">
        <v>9</v>
      </c>
      <c r="D56" t="s">
        <v>10</v>
      </c>
      <c r="E56">
        <v>2013</v>
      </c>
      <c r="F56" t="s">
        <v>11</v>
      </c>
      <c r="G56">
        <v>0</v>
      </c>
      <c r="H56">
        <v>0</v>
      </c>
    </row>
    <row r="57" spans="1:8" x14ac:dyDescent="0.25">
      <c r="A57" t="s">
        <v>88</v>
      </c>
      <c r="B57">
        <v>202</v>
      </c>
      <c r="C57" t="s">
        <v>12</v>
      </c>
      <c r="D57" t="s">
        <v>10</v>
      </c>
      <c r="E57">
        <v>1992</v>
      </c>
      <c r="F57" t="s">
        <v>11</v>
      </c>
      <c r="G57">
        <v>1</v>
      </c>
      <c r="H57">
        <v>1</v>
      </c>
    </row>
    <row r="58" spans="1:8" x14ac:dyDescent="0.25">
      <c r="A58" t="s">
        <v>120</v>
      </c>
      <c r="B58">
        <v>88</v>
      </c>
      <c r="C58" t="s">
        <v>12</v>
      </c>
      <c r="D58" t="s">
        <v>10</v>
      </c>
      <c r="E58">
        <v>2010</v>
      </c>
      <c r="F58" t="s">
        <v>11</v>
      </c>
      <c r="G58">
        <v>1</v>
      </c>
      <c r="H58">
        <v>0</v>
      </c>
    </row>
    <row r="59" spans="1:8" x14ac:dyDescent="0.25">
      <c r="A59" t="s">
        <v>49</v>
      </c>
      <c r="B59">
        <v>206</v>
      </c>
      <c r="C59" t="s">
        <v>12</v>
      </c>
      <c r="D59" t="s">
        <v>10</v>
      </c>
      <c r="E59">
        <v>1984</v>
      </c>
      <c r="F59" t="s">
        <v>11</v>
      </c>
      <c r="G59">
        <v>0</v>
      </c>
      <c r="H59">
        <v>0</v>
      </c>
    </row>
    <row r="60" spans="1:8" x14ac:dyDescent="0.25">
      <c r="A60" t="s">
        <v>184</v>
      </c>
      <c r="B60">
        <v>24</v>
      </c>
      <c r="C60" t="s">
        <v>9</v>
      </c>
      <c r="D60" t="s">
        <v>10</v>
      </c>
      <c r="E60">
        <v>2013</v>
      </c>
      <c r="F60" t="s">
        <v>11</v>
      </c>
      <c r="G60">
        <v>1</v>
      </c>
      <c r="H60">
        <v>0</v>
      </c>
    </row>
    <row r="61" spans="1:8" x14ac:dyDescent="0.25">
      <c r="A61" t="s">
        <v>133</v>
      </c>
      <c r="B61">
        <v>2</v>
      </c>
      <c r="C61" t="s">
        <v>9</v>
      </c>
      <c r="D61" t="s">
        <v>14</v>
      </c>
      <c r="E61">
        <v>1900</v>
      </c>
      <c r="F61" t="s">
        <v>130</v>
      </c>
      <c r="G61">
        <v>0</v>
      </c>
      <c r="H61">
        <v>0</v>
      </c>
    </row>
    <row r="62" spans="1:8" x14ac:dyDescent="0.25">
      <c r="A62" t="s">
        <v>150</v>
      </c>
      <c r="B62">
        <v>746</v>
      </c>
      <c r="C62" t="s">
        <v>9</v>
      </c>
      <c r="D62" t="s">
        <v>10</v>
      </c>
      <c r="E62">
        <v>2012</v>
      </c>
      <c r="F62" t="s">
        <v>5</v>
      </c>
      <c r="G62">
        <v>0</v>
      </c>
      <c r="H62">
        <v>0</v>
      </c>
    </row>
    <row r="63" spans="1:8" x14ac:dyDescent="0.25">
      <c r="A63" t="s">
        <v>76</v>
      </c>
      <c r="B63">
        <v>4</v>
      </c>
      <c r="C63" t="s">
        <v>12</v>
      </c>
      <c r="D63" t="s">
        <v>10</v>
      </c>
      <c r="E63">
        <v>2005</v>
      </c>
      <c r="F63" t="s">
        <v>11</v>
      </c>
      <c r="G63">
        <v>0</v>
      </c>
      <c r="H63">
        <v>0</v>
      </c>
    </row>
    <row r="64" spans="1:8" x14ac:dyDescent="0.25">
      <c r="A64" t="s">
        <v>177</v>
      </c>
      <c r="B64">
        <v>61</v>
      </c>
      <c r="C64" t="s">
        <v>12</v>
      </c>
      <c r="D64" t="s">
        <v>10</v>
      </c>
      <c r="E64">
        <v>1989</v>
      </c>
      <c r="F64" t="s">
        <v>11</v>
      </c>
      <c r="G64">
        <v>1</v>
      </c>
      <c r="H64">
        <v>1</v>
      </c>
    </row>
    <row r="65" spans="1:8" x14ac:dyDescent="0.25">
      <c r="A65" t="s">
        <v>46</v>
      </c>
      <c r="B65">
        <v>355</v>
      </c>
      <c r="C65" t="s">
        <v>9</v>
      </c>
      <c r="D65" t="s">
        <v>14</v>
      </c>
      <c r="E65">
        <v>1981</v>
      </c>
      <c r="F65" t="s">
        <v>11</v>
      </c>
      <c r="G65">
        <v>0</v>
      </c>
      <c r="H65">
        <v>0</v>
      </c>
    </row>
    <row r="66" spans="1:8" x14ac:dyDescent="0.25">
      <c r="A66" t="s">
        <v>80</v>
      </c>
      <c r="B66">
        <v>58</v>
      </c>
      <c r="C66" t="s">
        <v>12</v>
      </c>
      <c r="D66" t="s">
        <v>10</v>
      </c>
      <c r="E66">
        <v>2009</v>
      </c>
      <c r="F66" t="s">
        <v>11</v>
      </c>
      <c r="G66">
        <v>0</v>
      </c>
      <c r="H66">
        <v>0</v>
      </c>
    </row>
    <row r="67" spans="1:8" x14ac:dyDescent="0.25">
      <c r="A67" t="s">
        <v>31</v>
      </c>
      <c r="B67">
        <v>332</v>
      </c>
      <c r="C67" t="s">
        <v>12</v>
      </c>
      <c r="D67" t="s">
        <v>14</v>
      </c>
      <c r="E67">
        <v>1976</v>
      </c>
      <c r="F67" t="s">
        <v>11</v>
      </c>
      <c r="G67">
        <v>1</v>
      </c>
      <c r="H67">
        <v>1</v>
      </c>
    </row>
    <row r="68" spans="1:8" x14ac:dyDescent="0.25">
      <c r="A68" t="s">
        <v>8</v>
      </c>
      <c r="B68">
        <v>1269</v>
      </c>
      <c r="C68" t="s">
        <v>9</v>
      </c>
      <c r="D68" t="s">
        <v>10</v>
      </c>
      <c r="E68">
        <v>1963</v>
      </c>
      <c r="F68" t="s">
        <v>11</v>
      </c>
      <c r="G68">
        <v>1</v>
      </c>
      <c r="H68">
        <v>0</v>
      </c>
    </row>
    <row r="69" spans="1:8" x14ac:dyDescent="0.25">
      <c r="A69" t="s">
        <v>30</v>
      </c>
      <c r="B69">
        <v>1886</v>
      </c>
      <c r="C69" t="s">
        <v>12</v>
      </c>
      <c r="D69" t="s">
        <v>10</v>
      </c>
      <c r="E69">
        <v>1976</v>
      </c>
      <c r="F69" t="s">
        <v>11</v>
      </c>
      <c r="G69">
        <v>0</v>
      </c>
      <c r="H69">
        <v>0</v>
      </c>
    </row>
    <row r="70" spans="1:8" x14ac:dyDescent="0.25">
      <c r="A70" t="s">
        <v>24</v>
      </c>
      <c r="B70">
        <v>741</v>
      </c>
      <c r="C70" t="s">
        <v>9</v>
      </c>
      <c r="D70" t="s">
        <v>10</v>
      </c>
      <c r="E70">
        <v>1967</v>
      </c>
      <c r="F70" t="s">
        <v>11</v>
      </c>
      <c r="G70">
        <v>0</v>
      </c>
      <c r="H70">
        <v>0</v>
      </c>
    </row>
    <row r="71" spans="1:8" x14ac:dyDescent="0.25">
      <c r="A71" t="s">
        <v>139</v>
      </c>
      <c r="B71">
        <v>66</v>
      </c>
      <c r="C71" t="s">
        <v>9</v>
      </c>
      <c r="D71" t="s">
        <v>10</v>
      </c>
      <c r="E71">
        <v>2010</v>
      </c>
      <c r="F71" t="s">
        <v>130</v>
      </c>
      <c r="G71">
        <v>1</v>
      </c>
      <c r="H71">
        <v>0</v>
      </c>
    </row>
    <row r="72" spans="1:8" x14ac:dyDescent="0.25">
      <c r="A72" t="s">
        <v>156</v>
      </c>
      <c r="B72">
        <v>44</v>
      </c>
      <c r="C72" t="s">
        <v>9</v>
      </c>
      <c r="D72" t="s">
        <v>14</v>
      </c>
      <c r="E72">
        <v>2013</v>
      </c>
      <c r="F72" t="s">
        <v>11</v>
      </c>
      <c r="G72">
        <v>0</v>
      </c>
      <c r="H72">
        <v>0</v>
      </c>
    </row>
    <row r="73" spans="1:8" x14ac:dyDescent="0.25">
      <c r="A73" t="s">
        <v>23</v>
      </c>
      <c r="B73">
        <v>115</v>
      </c>
      <c r="C73" t="s">
        <v>12</v>
      </c>
      <c r="D73" t="s">
        <v>10</v>
      </c>
      <c r="E73">
        <v>1965</v>
      </c>
      <c r="F73" t="s">
        <v>11</v>
      </c>
      <c r="G73">
        <v>1</v>
      </c>
      <c r="H73">
        <v>1</v>
      </c>
    </row>
    <row r="74" spans="1:8" x14ac:dyDescent="0.25">
      <c r="A74" t="s">
        <v>99</v>
      </c>
      <c r="B74">
        <v>3130</v>
      </c>
      <c r="C74" t="s">
        <v>9</v>
      </c>
      <c r="D74" t="s">
        <v>10</v>
      </c>
      <c r="E74">
        <v>2005</v>
      </c>
      <c r="F74" t="s">
        <v>11</v>
      </c>
      <c r="G74">
        <v>1</v>
      </c>
      <c r="H74">
        <v>0</v>
      </c>
    </row>
    <row r="75" spans="1:8" x14ac:dyDescent="0.25">
      <c r="A75" t="s">
        <v>113</v>
      </c>
      <c r="B75">
        <v>663</v>
      </c>
      <c r="C75" t="s">
        <v>12</v>
      </c>
      <c r="D75" t="s">
        <v>10</v>
      </c>
      <c r="E75">
        <v>2008</v>
      </c>
      <c r="F75" t="s">
        <v>11</v>
      </c>
      <c r="G75">
        <v>0</v>
      </c>
      <c r="H75">
        <v>0</v>
      </c>
    </row>
    <row r="76" spans="1:8" x14ac:dyDescent="0.25">
      <c r="A76" t="s">
        <v>50</v>
      </c>
      <c r="B76">
        <v>533</v>
      </c>
      <c r="C76" t="s">
        <v>12</v>
      </c>
      <c r="D76" t="s">
        <v>10</v>
      </c>
      <c r="E76">
        <v>1984</v>
      </c>
      <c r="F76" t="s">
        <v>11</v>
      </c>
      <c r="G76">
        <v>0</v>
      </c>
      <c r="H76">
        <v>0</v>
      </c>
    </row>
    <row r="77" spans="1:8" x14ac:dyDescent="0.25">
      <c r="A77" t="s">
        <v>129</v>
      </c>
      <c r="B77">
        <v>40</v>
      </c>
      <c r="C77" t="s">
        <v>9</v>
      </c>
      <c r="D77" t="s">
        <v>10</v>
      </c>
      <c r="E77">
        <v>1900</v>
      </c>
      <c r="F77" t="s">
        <v>130</v>
      </c>
      <c r="G77">
        <v>0</v>
      </c>
      <c r="H77">
        <v>0</v>
      </c>
    </row>
    <row r="78" spans="1:8" x14ac:dyDescent="0.25">
      <c r="A78" t="s">
        <v>13</v>
      </c>
      <c r="B78">
        <v>1165</v>
      </c>
      <c r="C78" t="s">
        <v>9</v>
      </c>
      <c r="D78" t="s">
        <v>14</v>
      </c>
      <c r="E78">
        <v>1963</v>
      </c>
      <c r="F78" t="s">
        <v>11</v>
      </c>
      <c r="G78">
        <v>1</v>
      </c>
      <c r="H78">
        <v>1</v>
      </c>
    </row>
    <row r="79" spans="1:8" x14ac:dyDescent="0.25">
      <c r="A79" t="s">
        <v>132</v>
      </c>
      <c r="B79">
        <v>63</v>
      </c>
      <c r="C79" t="s">
        <v>9</v>
      </c>
      <c r="D79" t="s">
        <v>14</v>
      </c>
      <c r="E79">
        <v>2010</v>
      </c>
      <c r="F79" t="s">
        <v>130</v>
      </c>
      <c r="G79">
        <v>0</v>
      </c>
      <c r="H79">
        <v>0</v>
      </c>
    </row>
    <row r="80" spans="1:8" x14ac:dyDescent="0.25">
      <c r="A80" t="s">
        <v>134</v>
      </c>
      <c r="B80">
        <v>73</v>
      </c>
      <c r="C80" t="s">
        <v>9</v>
      </c>
      <c r="D80" t="s">
        <v>14</v>
      </c>
      <c r="E80">
        <v>2010</v>
      </c>
      <c r="F80" t="s">
        <v>130</v>
      </c>
      <c r="G80">
        <v>0</v>
      </c>
      <c r="H80">
        <v>0</v>
      </c>
    </row>
    <row r="81" spans="1:8" x14ac:dyDescent="0.25">
      <c r="A81" t="s">
        <v>47</v>
      </c>
      <c r="B81">
        <v>933</v>
      </c>
      <c r="C81" t="s">
        <v>9</v>
      </c>
      <c r="D81" t="s">
        <v>14</v>
      </c>
      <c r="E81">
        <v>1982</v>
      </c>
      <c r="F81" t="s">
        <v>11</v>
      </c>
      <c r="G81">
        <v>1</v>
      </c>
      <c r="H81">
        <v>1</v>
      </c>
    </row>
    <row r="82" spans="1:8" x14ac:dyDescent="0.25">
      <c r="A82" t="s">
        <v>115</v>
      </c>
      <c r="B82">
        <v>205</v>
      </c>
      <c r="C82" t="s">
        <v>9</v>
      </c>
      <c r="D82" t="s">
        <v>14</v>
      </c>
      <c r="E82">
        <v>2010</v>
      </c>
      <c r="F82" t="s">
        <v>11</v>
      </c>
      <c r="G82">
        <v>0</v>
      </c>
      <c r="H82">
        <v>0</v>
      </c>
    </row>
    <row r="83" spans="1:8" x14ac:dyDescent="0.25">
      <c r="A83" t="s">
        <v>114</v>
      </c>
      <c r="B83">
        <v>525</v>
      </c>
      <c r="C83" t="s">
        <v>9</v>
      </c>
      <c r="D83" t="s">
        <v>14</v>
      </c>
      <c r="E83">
        <v>2008</v>
      </c>
      <c r="F83" t="s">
        <v>11</v>
      </c>
      <c r="G83">
        <v>0</v>
      </c>
      <c r="H83">
        <v>0</v>
      </c>
    </row>
    <row r="84" spans="1:8" x14ac:dyDescent="0.25">
      <c r="A84" t="s">
        <v>57</v>
      </c>
      <c r="B84">
        <v>565</v>
      </c>
      <c r="C84" t="s">
        <v>12</v>
      </c>
      <c r="D84" t="s">
        <v>10</v>
      </c>
      <c r="E84">
        <v>1989</v>
      </c>
      <c r="F84" t="s">
        <v>11</v>
      </c>
      <c r="G84">
        <v>1</v>
      </c>
      <c r="H84">
        <v>1</v>
      </c>
    </row>
    <row r="85" spans="1:8" x14ac:dyDescent="0.25">
      <c r="A85" t="s">
        <v>45</v>
      </c>
      <c r="B85">
        <v>141</v>
      </c>
      <c r="C85" t="s">
        <v>9</v>
      </c>
      <c r="D85" t="s">
        <v>14</v>
      </c>
      <c r="E85">
        <v>1988</v>
      </c>
      <c r="F85" t="s">
        <v>11</v>
      </c>
      <c r="G85">
        <v>1</v>
      </c>
      <c r="H85">
        <v>1</v>
      </c>
    </row>
    <row r="86" spans="1:8" x14ac:dyDescent="0.25">
      <c r="A86" t="s">
        <v>127</v>
      </c>
      <c r="B86">
        <v>31</v>
      </c>
      <c r="C86" t="s">
        <v>9</v>
      </c>
      <c r="D86" t="s">
        <v>10</v>
      </c>
      <c r="E86">
        <v>2010</v>
      </c>
      <c r="F86" t="s">
        <v>11</v>
      </c>
      <c r="G86">
        <v>0</v>
      </c>
      <c r="H86">
        <v>0</v>
      </c>
    </row>
    <row r="87" spans="1:8" x14ac:dyDescent="0.25">
      <c r="A87" t="s">
        <v>56</v>
      </c>
      <c r="B87">
        <v>352</v>
      </c>
      <c r="C87" t="s">
        <v>12</v>
      </c>
      <c r="D87" t="s">
        <v>10</v>
      </c>
      <c r="E87">
        <v>1989</v>
      </c>
      <c r="F87" t="s">
        <v>11</v>
      </c>
      <c r="G87">
        <v>0</v>
      </c>
      <c r="H87">
        <v>0</v>
      </c>
    </row>
    <row r="88" spans="1:8" x14ac:dyDescent="0.25">
      <c r="A88" t="s">
        <v>140</v>
      </c>
      <c r="B88">
        <v>43</v>
      </c>
      <c r="C88" t="s">
        <v>9</v>
      </c>
      <c r="D88" t="s">
        <v>10</v>
      </c>
      <c r="E88">
        <v>1900</v>
      </c>
      <c r="F88" t="s">
        <v>130</v>
      </c>
      <c r="G88">
        <v>0</v>
      </c>
      <c r="H88">
        <v>0</v>
      </c>
    </row>
    <row r="89" spans="1:8" x14ac:dyDescent="0.25">
      <c r="A89" t="s">
        <v>95</v>
      </c>
      <c r="B89">
        <v>126</v>
      </c>
      <c r="C89" t="s">
        <v>12</v>
      </c>
      <c r="D89" t="s">
        <v>10</v>
      </c>
      <c r="E89">
        <v>2001</v>
      </c>
      <c r="F89" t="s">
        <v>11</v>
      </c>
      <c r="G89">
        <v>1</v>
      </c>
      <c r="H89">
        <v>1</v>
      </c>
    </row>
    <row r="90" spans="1:8" x14ac:dyDescent="0.25">
      <c r="A90" t="s">
        <v>59</v>
      </c>
      <c r="B90">
        <v>218</v>
      </c>
      <c r="C90" t="s">
        <v>12</v>
      </c>
      <c r="D90" t="s">
        <v>14</v>
      </c>
      <c r="E90">
        <v>1992</v>
      </c>
      <c r="F90" t="s">
        <v>11</v>
      </c>
      <c r="G90">
        <v>0</v>
      </c>
      <c r="H90">
        <v>0</v>
      </c>
    </row>
    <row r="91" spans="1:8" x14ac:dyDescent="0.25">
      <c r="A91" t="s">
        <v>136</v>
      </c>
      <c r="B91">
        <v>153</v>
      </c>
      <c r="C91" t="s">
        <v>9</v>
      </c>
      <c r="D91" t="s">
        <v>14</v>
      </c>
      <c r="E91">
        <v>1900</v>
      </c>
      <c r="F91" t="s">
        <v>130</v>
      </c>
      <c r="G91">
        <v>0</v>
      </c>
      <c r="H91">
        <v>0</v>
      </c>
    </row>
    <row r="92" spans="1:8" x14ac:dyDescent="0.25">
      <c r="A92" t="s">
        <v>175</v>
      </c>
      <c r="B92">
        <v>35</v>
      </c>
      <c r="C92" t="s">
        <v>9</v>
      </c>
      <c r="D92" t="s">
        <v>10</v>
      </c>
      <c r="E92">
        <v>2015</v>
      </c>
      <c r="F92" t="s">
        <v>11</v>
      </c>
      <c r="G92">
        <v>0</v>
      </c>
      <c r="H92">
        <v>0</v>
      </c>
    </row>
    <row r="93" spans="1:8" x14ac:dyDescent="0.25">
      <c r="A93" t="s">
        <v>107</v>
      </c>
      <c r="B93">
        <v>132</v>
      </c>
      <c r="C93" t="s">
        <v>9</v>
      </c>
      <c r="D93" t="s">
        <v>14</v>
      </c>
      <c r="E93">
        <v>2005</v>
      </c>
      <c r="F93" t="s">
        <v>11</v>
      </c>
      <c r="G93">
        <v>0</v>
      </c>
      <c r="H93">
        <v>0</v>
      </c>
    </row>
    <row r="94" spans="1:8" x14ac:dyDescent="0.25">
      <c r="A94" t="s">
        <v>96</v>
      </c>
      <c r="B94">
        <v>24</v>
      </c>
      <c r="C94" t="s">
        <v>12</v>
      </c>
      <c r="D94" t="s">
        <v>14</v>
      </c>
      <c r="E94">
        <v>2004</v>
      </c>
      <c r="F94" t="s">
        <v>11</v>
      </c>
      <c r="G94">
        <v>0</v>
      </c>
      <c r="H94">
        <v>0</v>
      </c>
    </row>
    <row r="95" spans="1:8" x14ac:dyDescent="0.25">
      <c r="A95" t="s">
        <v>138</v>
      </c>
      <c r="B95">
        <v>59</v>
      </c>
      <c r="C95" t="s">
        <v>12</v>
      </c>
      <c r="D95" t="s">
        <v>10</v>
      </c>
      <c r="E95">
        <v>2010</v>
      </c>
      <c r="F95" t="s">
        <v>130</v>
      </c>
      <c r="G95">
        <v>1</v>
      </c>
      <c r="H95">
        <v>0</v>
      </c>
    </row>
    <row r="96" spans="1:8" x14ac:dyDescent="0.25">
      <c r="A96" t="s">
        <v>160</v>
      </c>
      <c r="B96">
        <v>44</v>
      </c>
      <c r="C96" t="s">
        <v>9</v>
      </c>
      <c r="D96" t="s">
        <v>10</v>
      </c>
      <c r="E96">
        <v>2013</v>
      </c>
      <c r="F96" t="s">
        <v>11</v>
      </c>
      <c r="G96">
        <v>1</v>
      </c>
      <c r="H96">
        <v>0</v>
      </c>
    </row>
    <row r="97" spans="1:8" x14ac:dyDescent="0.25">
      <c r="A97" t="s">
        <v>144</v>
      </c>
      <c r="B97">
        <v>62</v>
      </c>
      <c r="C97" t="s">
        <v>9</v>
      </c>
      <c r="D97" t="s">
        <v>10</v>
      </c>
      <c r="E97">
        <v>1900</v>
      </c>
      <c r="F97" t="s">
        <v>130</v>
      </c>
      <c r="G97">
        <v>0</v>
      </c>
      <c r="H97">
        <v>0</v>
      </c>
    </row>
    <row r="98" spans="1:8" x14ac:dyDescent="0.25">
      <c r="A98" t="s">
        <v>163</v>
      </c>
      <c r="B98">
        <v>77</v>
      </c>
      <c r="C98" t="s">
        <v>12</v>
      </c>
      <c r="D98" t="s">
        <v>10</v>
      </c>
      <c r="E98">
        <v>2013</v>
      </c>
      <c r="F98" t="s">
        <v>11</v>
      </c>
      <c r="G98">
        <v>0</v>
      </c>
      <c r="H98">
        <v>0</v>
      </c>
    </row>
    <row r="99" spans="1:8" x14ac:dyDescent="0.25">
      <c r="A99" t="s">
        <v>141</v>
      </c>
      <c r="B99">
        <v>55</v>
      </c>
      <c r="C99" t="s">
        <v>9</v>
      </c>
      <c r="D99" t="s">
        <v>14</v>
      </c>
      <c r="E99">
        <v>1900</v>
      </c>
      <c r="F99" t="s">
        <v>130</v>
      </c>
      <c r="G99">
        <v>0</v>
      </c>
      <c r="H99">
        <v>0</v>
      </c>
    </row>
    <row r="100" spans="1:8" x14ac:dyDescent="0.25">
      <c r="A100" t="s">
        <v>55</v>
      </c>
      <c r="B100">
        <v>402</v>
      </c>
      <c r="C100" t="s">
        <v>12</v>
      </c>
      <c r="D100" t="s">
        <v>10</v>
      </c>
      <c r="E100">
        <v>1988</v>
      </c>
      <c r="F100" t="s">
        <v>11</v>
      </c>
      <c r="G100">
        <v>0</v>
      </c>
      <c r="H100">
        <v>0</v>
      </c>
    </row>
    <row r="101" spans="1:8" x14ac:dyDescent="0.25">
      <c r="A101" t="s">
        <v>157</v>
      </c>
      <c r="B101">
        <v>65</v>
      </c>
      <c r="C101" t="s">
        <v>9</v>
      </c>
      <c r="D101" t="s">
        <v>10</v>
      </c>
      <c r="E101">
        <v>2013</v>
      </c>
      <c r="F101" t="s">
        <v>11</v>
      </c>
      <c r="G101">
        <v>1</v>
      </c>
      <c r="H101">
        <v>0</v>
      </c>
    </row>
    <row r="102" spans="1:8" x14ac:dyDescent="0.25">
      <c r="A102" t="s">
        <v>94</v>
      </c>
      <c r="B102">
        <v>43</v>
      </c>
      <c r="C102" t="s">
        <v>12</v>
      </c>
      <c r="D102" t="s">
        <v>14</v>
      </c>
      <c r="E102">
        <v>2000</v>
      </c>
      <c r="F102" t="s">
        <v>11</v>
      </c>
      <c r="G102">
        <v>0</v>
      </c>
      <c r="H102">
        <v>0</v>
      </c>
    </row>
    <row r="103" spans="1:8" x14ac:dyDescent="0.25">
      <c r="A103" t="s">
        <v>117</v>
      </c>
      <c r="B103">
        <v>359</v>
      </c>
      <c r="C103" t="s">
        <v>9</v>
      </c>
      <c r="D103" t="s">
        <v>14</v>
      </c>
      <c r="E103">
        <v>2010</v>
      </c>
      <c r="F103" t="s">
        <v>11</v>
      </c>
      <c r="G103">
        <v>0</v>
      </c>
      <c r="H103">
        <v>0</v>
      </c>
    </row>
    <row r="104" spans="1:8" x14ac:dyDescent="0.25">
      <c r="A104" t="s">
        <v>65</v>
      </c>
      <c r="B104">
        <v>86</v>
      </c>
      <c r="C104" t="s">
        <v>12</v>
      </c>
      <c r="D104" t="s">
        <v>14</v>
      </c>
      <c r="E104">
        <v>1987</v>
      </c>
      <c r="F104" t="s">
        <v>11</v>
      </c>
      <c r="G104">
        <v>1</v>
      </c>
      <c r="H104">
        <v>1</v>
      </c>
    </row>
    <row r="105" spans="1:8" x14ac:dyDescent="0.25">
      <c r="A105" t="s">
        <v>37</v>
      </c>
      <c r="B105">
        <v>100</v>
      </c>
      <c r="C105" t="s">
        <v>12</v>
      </c>
      <c r="D105" t="s">
        <v>10</v>
      </c>
      <c r="E105">
        <v>1978</v>
      </c>
      <c r="F105" t="s">
        <v>5</v>
      </c>
      <c r="G105">
        <v>0</v>
      </c>
      <c r="H105">
        <v>0</v>
      </c>
    </row>
    <row r="106" spans="1:8" x14ac:dyDescent="0.25">
      <c r="A106" t="s">
        <v>42</v>
      </c>
      <c r="B106">
        <v>254</v>
      </c>
      <c r="C106" t="s">
        <v>12</v>
      </c>
      <c r="D106" t="s">
        <v>10</v>
      </c>
      <c r="E106">
        <v>1978</v>
      </c>
      <c r="F106" t="s">
        <v>11</v>
      </c>
      <c r="G106">
        <v>1</v>
      </c>
      <c r="H106">
        <v>1</v>
      </c>
    </row>
    <row r="107" spans="1:8" x14ac:dyDescent="0.25">
      <c r="A107" t="s">
        <v>149</v>
      </c>
      <c r="B107">
        <v>1375</v>
      </c>
      <c r="C107" t="s">
        <v>12</v>
      </c>
      <c r="D107" t="s">
        <v>10</v>
      </c>
      <c r="E107">
        <v>2011</v>
      </c>
      <c r="F107" t="s">
        <v>11</v>
      </c>
      <c r="G107">
        <v>0</v>
      </c>
      <c r="H107">
        <v>0</v>
      </c>
    </row>
    <row r="108" spans="1:8" x14ac:dyDescent="0.25">
      <c r="A108" t="s">
        <v>33</v>
      </c>
      <c r="B108">
        <v>197</v>
      </c>
      <c r="C108" t="s">
        <v>12</v>
      </c>
      <c r="D108" t="s">
        <v>10</v>
      </c>
      <c r="E108">
        <v>1975</v>
      </c>
      <c r="F108" t="s">
        <v>11</v>
      </c>
      <c r="G108">
        <v>1</v>
      </c>
      <c r="H108">
        <v>1</v>
      </c>
    </row>
    <row r="109" spans="1:8" x14ac:dyDescent="0.25">
      <c r="A109" t="s">
        <v>101</v>
      </c>
      <c r="B109">
        <v>67</v>
      </c>
      <c r="C109" t="s">
        <v>12</v>
      </c>
      <c r="D109" t="s">
        <v>14</v>
      </c>
      <c r="E109">
        <v>2005</v>
      </c>
      <c r="F109" t="s">
        <v>11</v>
      </c>
      <c r="G109">
        <v>1</v>
      </c>
      <c r="H109">
        <v>1</v>
      </c>
    </row>
    <row r="110" spans="1:8" x14ac:dyDescent="0.25">
      <c r="A110" t="s">
        <v>181</v>
      </c>
      <c r="B110">
        <v>28</v>
      </c>
      <c r="C110" t="s">
        <v>12</v>
      </c>
      <c r="D110" t="s">
        <v>14</v>
      </c>
      <c r="E110">
        <v>1993</v>
      </c>
      <c r="F110" t="s">
        <v>5</v>
      </c>
      <c r="G110">
        <v>0</v>
      </c>
      <c r="H110">
        <v>0</v>
      </c>
    </row>
    <row r="111" spans="1:8" x14ac:dyDescent="0.25">
      <c r="A111" t="s">
        <v>145</v>
      </c>
      <c r="B111">
        <v>94</v>
      </c>
      <c r="C111" t="s">
        <v>9</v>
      </c>
      <c r="D111" t="s">
        <v>14</v>
      </c>
      <c r="E111">
        <v>1900</v>
      </c>
      <c r="F111" t="s">
        <v>130</v>
      </c>
      <c r="G111">
        <v>0</v>
      </c>
      <c r="H111">
        <v>0</v>
      </c>
    </row>
    <row r="112" spans="1:8" x14ac:dyDescent="0.25">
      <c r="A112" t="s">
        <v>58</v>
      </c>
      <c r="B112">
        <v>112</v>
      </c>
      <c r="C112" t="s">
        <v>12</v>
      </c>
      <c r="D112" t="s">
        <v>10</v>
      </c>
      <c r="E112">
        <v>1991</v>
      </c>
      <c r="F112" t="s">
        <v>11</v>
      </c>
      <c r="G112">
        <v>0</v>
      </c>
      <c r="H112">
        <v>0</v>
      </c>
    </row>
    <row r="113" spans="1:8" x14ac:dyDescent="0.25">
      <c r="A113" t="s">
        <v>52</v>
      </c>
      <c r="B113">
        <v>2</v>
      </c>
      <c r="C113" t="s">
        <v>12</v>
      </c>
      <c r="D113" t="s">
        <v>14</v>
      </c>
      <c r="E113">
        <v>1993</v>
      </c>
      <c r="F113" t="s">
        <v>5</v>
      </c>
      <c r="G113">
        <v>1</v>
      </c>
      <c r="H113">
        <v>0</v>
      </c>
    </row>
    <row r="114" spans="1:8" x14ac:dyDescent="0.25">
      <c r="A114" t="s">
        <v>169</v>
      </c>
      <c r="B114">
        <v>12</v>
      </c>
      <c r="C114" t="s">
        <v>9</v>
      </c>
      <c r="D114" t="s">
        <v>14</v>
      </c>
      <c r="E114">
        <v>2013</v>
      </c>
      <c r="F114" t="s">
        <v>11</v>
      </c>
      <c r="G114">
        <v>0</v>
      </c>
      <c r="H114">
        <v>0</v>
      </c>
    </row>
    <row r="115" spans="1:8" x14ac:dyDescent="0.25">
      <c r="A115" t="s">
        <v>48</v>
      </c>
      <c r="B115">
        <v>348</v>
      </c>
      <c r="C115" t="s">
        <v>9</v>
      </c>
      <c r="D115" t="s">
        <v>14</v>
      </c>
      <c r="E115">
        <v>1983</v>
      </c>
      <c r="F115" t="s">
        <v>11</v>
      </c>
      <c r="G115">
        <v>0</v>
      </c>
      <c r="H115">
        <v>0</v>
      </c>
    </row>
    <row r="116" spans="1:8" x14ac:dyDescent="0.25">
      <c r="A116" t="s">
        <v>179</v>
      </c>
      <c r="B116">
        <v>7</v>
      </c>
      <c r="C116" t="s">
        <v>12</v>
      </c>
      <c r="D116" t="s">
        <v>10</v>
      </c>
      <c r="E116">
        <v>2005</v>
      </c>
      <c r="F116" t="s">
        <v>11</v>
      </c>
      <c r="G116">
        <v>1</v>
      </c>
      <c r="H116">
        <v>0</v>
      </c>
    </row>
    <row r="117" spans="1:8" x14ac:dyDescent="0.25">
      <c r="A117" t="s">
        <v>62</v>
      </c>
      <c r="B117">
        <v>1561</v>
      </c>
      <c r="C117" t="s">
        <v>12</v>
      </c>
      <c r="D117" t="s">
        <v>10</v>
      </c>
      <c r="E117">
        <v>1985</v>
      </c>
      <c r="F117" t="s">
        <v>11</v>
      </c>
      <c r="G117">
        <v>1</v>
      </c>
      <c r="H117">
        <v>1</v>
      </c>
    </row>
    <row r="118" spans="1:8" x14ac:dyDescent="0.25">
      <c r="A118" t="s">
        <v>28</v>
      </c>
      <c r="B118">
        <v>1112</v>
      </c>
      <c r="C118" t="s">
        <v>9</v>
      </c>
      <c r="D118" t="s">
        <v>14</v>
      </c>
      <c r="E118">
        <v>1973</v>
      </c>
      <c r="F118" t="s">
        <v>11</v>
      </c>
      <c r="G118">
        <v>1</v>
      </c>
      <c r="H118">
        <v>1</v>
      </c>
    </row>
    <row r="119" spans="1:8" x14ac:dyDescent="0.25">
      <c r="A119" t="s">
        <v>102</v>
      </c>
      <c r="B119">
        <v>23</v>
      </c>
      <c r="C119" t="s">
        <v>12</v>
      </c>
      <c r="D119" t="s">
        <v>10</v>
      </c>
      <c r="E119">
        <v>2005</v>
      </c>
      <c r="F119" t="s">
        <v>11</v>
      </c>
      <c r="G119">
        <v>0</v>
      </c>
      <c r="H119">
        <v>0</v>
      </c>
    </row>
    <row r="120" spans="1:8" x14ac:dyDescent="0.25">
      <c r="A120" t="s">
        <v>165</v>
      </c>
      <c r="B120">
        <v>77</v>
      </c>
      <c r="C120" t="s">
        <v>9</v>
      </c>
      <c r="D120" t="s">
        <v>10</v>
      </c>
      <c r="E120">
        <v>2013</v>
      </c>
      <c r="F120" t="s">
        <v>11</v>
      </c>
      <c r="G120">
        <v>0</v>
      </c>
      <c r="H120">
        <v>0</v>
      </c>
    </row>
    <row r="121" spans="1:8" x14ac:dyDescent="0.25">
      <c r="A121" t="s">
        <v>39</v>
      </c>
      <c r="B121">
        <v>108</v>
      </c>
      <c r="C121" t="s">
        <v>12</v>
      </c>
      <c r="D121" t="s">
        <v>14</v>
      </c>
      <c r="E121">
        <v>1978</v>
      </c>
      <c r="F121" t="s">
        <v>5</v>
      </c>
      <c r="G121">
        <v>0</v>
      </c>
      <c r="H121">
        <v>0</v>
      </c>
    </row>
    <row r="122" spans="1:8" x14ac:dyDescent="0.25">
      <c r="A122" t="s">
        <v>186</v>
      </c>
      <c r="B122">
        <v>35</v>
      </c>
      <c r="C122" t="s">
        <v>9</v>
      </c>
      <c r="D122" t="s">
        <v>10</v>
      </c>
      <c r="E122">
        <v>2013</v>
      </c>
      <c r="F122" t="s">
        <v>11</v>
      </c>
      <c r="G122">
        <v>1</v>
      </c>
      <c r="H122">
        <v>0</v>
      </c>
    </row>
    <row r="123" spans="1:8" x14ac:dyDescent="0.25">
      <c r="A123" t="s">
        <v>125</v>
      </c>
      <c r="B123">
        <v>126</v>
      </c>
      <c r="C123" t="s">
        <v>9</v>
      </c>
      <c r="D123" t="s">
        <v>10</v>
      </c>
      <c r="E123">
        <v>2010</v>
      </c>
      <c r="F123" t="s">
        <v>11</v>
      </c>
      <c r="G123">
        <v>0</v>
      </c>
      <c r="H123">
        <v>0</v>
      </c>
    </row>
    <row r="124" spans="1:8" x14ac:dyDescent="0.25">
      <c r="A124" t="s">
        <v>148</v>
      </c>
      <c r="B124">
        <v>1598</v>
      </c>
      <c r="C124" t="s">
        <v>12</v>
      </c>
      <c r="D124" t="s">
        <v>14</v>
      </c>
      <c r="E124">
        <v>2012</v>
      </c>
      <c r="F124" t="s">
        <v>11</v>
      </c>
      <c r="G124">
        <v>0</v>
      </c>
      <c r="H124">
        <v>0</v>
      </c>
    </row>
    <row r="125" spans="1:8" x14ac:dyDescent="0.25">
      <c r="A125" t="s">
        <v>151</v>
      </c>
      <c r="B125">
        <v>561</v>
      </c>
      <c r="C125" t="s">
        <v>12</v>
      </c>
      <c r="D125" t="s">
        <v>10</v>
      </c>
      <c r="E125">
        <v>2013</v>
      </c>
      <c r="F125" t="s">
        <v>11</v>
      </c>
      <c r="G125">
        <v>1</v>
      </c>
      <c r="H125">
        <v>0</v>
      </c>
    </row>
    <row r="126" spans="1:8" x14ac:dyDescent="0.25">
      <c r="A126" t="s">
        <v>32</v>
      </c>
      <c r="B126">
        <v>557</v>
      </c>
      <c r="C126" t="s">
        <v>12</v>
      </c>
      <c r="D126" t="s">
        <v>14</v>
      </c>
      <c r="E126">
        <v>1976</v>
      </c>
      <c r="F126" t="s">
        <v>11</v>
      </c>
      <c r="G126">
        <v>1</v>
      </c>
      <c r="H126">
        <v>1</v>
      </c>
    </row>
    <row r="127" spans="1:8" x14ac:dyDescent="0.25">
      <c r="A127" t="s">
        <v>82</v>
      </c>
      <c r="B127">
        <v>4333</v>
      </c>
      <c r="C127" t="s">
        <v>9</v>
      </c>
      <c r="D127" t="s">
        <v>10</v>
      </c>
      <c r="E127">
        <v>1990</v>
      </c>
      <c r="F127" t="s">
        <v>11</v>
      </c>
      <c r="G127">
        <v>1</v>
      </c>
      <c r="H127">
        <v>1</v>
      </c>
    </row>
    <row r="128" spans="1:8" x14ac:dyDescent="0.25">
      <c r="A128" t="s">
        <v>166</v>
      </c>
      <c r="B128">
        <v>69</v>
      </c>
      <c r="C128" t="s">
        <v>9</v>
      </c>
      <c r="D128" t="s">
        <v>10</v>
      </c>
      <c r="E128">
        <v>2013</v>
      </c>
      <c r="F128" t="s">
        <v>11</v>
      </c>
      <c r="G128">
        <v>0</v>
      </c>
      <c r="H128">
        <v>0</v>
      </c>
    </row>
    <row r="129" spans="1:8" x14ac:dyDescent="0.25">
      <c r="A129" t="s">
        <v>89</v>
      </c>
      <c r="B129">
        <v>31</v>
      </c>
      <c r="C129" t="s">
        <v>12</v>
      </c>
      <c r="D129" t="s">
        <v>10</v>
      </c>
      <c r="E129">
        <v>1992</v>
      </c>
      <c r="F129" t="s">
        <v>5</v>
      </c>
      <c r="G129">
        <v>0</v>
      </c>
      <c r="H129">
        <v>0</v>
      </c>
    </row>
    <row r="130" spans="1:8" x14ac:dyDescent="0.25">
      <c r="A130" t="s">
        <v>21</v>
      </c>
      <c r="B130">
        <v>769</v>
      </c>
      <c r="C130" t="s">
        <v>9</v>
      </c>
      <c r="D130" t="s">
        <v>10</v>
      </c>
      <c r="E130">
        <v>1965</v>
      </c>
      <c r="F130" t="s">
        <v>11</v>
      </c>
      <c r="G130">
        <v>1</v>
      </c>
      <c r="H130">
        <v>1</v>
      </c>
    </row>
    <row r="131" spans="1:8" x14ac:dyDescent="0.25">
      <c r="A131" t="s">
        <v>66</v>
      </c>
      <c r="B131">
        <v>41</v>
      </c>
      <c r="C131" t="s">
        <v>12</v>
      </c>
      <c r="D131" t="s">
        <v>14</v>
      </c>
      <c r="E131">
        <v>1988</v>
      </c>
      <c r="F131" t="s">
        <v>11</v>
      </c>
      <c r="G131">
        <v>1</v>
      </c>
      <c r="H131">
        <v>1</v>
      </c>
    </row>
    <row r="132" spans="1:8" x14ac:dyDescent="0.25">
      <c r="A132" t="s">
        <v>69</v>
      </c>
      <c r="B132">
        <v>2125</v>
      </c>
      <c r="C132" t="s">
        <v>9</v>
      </c>
      <c r="D132" t="s">
        <v>10</v>
      </c>
      <c r="E132">
        <v>1989</v>
      </c>
      <c r="F132" t="s">
        <v>11</v>
      </c>
      <c r="G132">
        <v>0</v>
      </c>
      <c r="H132">
        <v>0</v>
      </c>
    </row>
    <row r="133" spans="1:8" x14ac:dyDescent="0.25">
      <c r="A133" t="s">
        <v>18</v>
      </c>
      <c r="B133">
        <v>612</v>
      </c>
      <c r="C133" t="s">
        <v>9</v>
      </c>
      <c r="D133" t="s">
        <v>10</v>
      </c>
      <c r="E133">
        <v>1963</v>
      </c>
      <c r="F133" t="s">
        <v>5</v>
      </c>
      <c r="G133">
        <v>0</v>
      </c>
      <c r="H133">
        <v>0</v>
      </c>
    </row>
    <row r="134" spans="1:8" x14ac:dyDescent="0.25">
      <c r="A134" t="s">
        <v>122</v>
      </c>
      <c r="B134">
        <v>380</v>
      </c>
      <c r="C134" t="s">
        <v>12</v>
      </c>
      <c r="D134" t="s">
        <v>10</v>
      </c>
      <c r="E134">
        <v>2010</v>
      </c>
      <c r="F134" t="s">
        <v>11</v>
      </c>
      <c r="G134">
        <v>1</v>
      </c>
      <c r="H134">
        <v>0</v>
      </c>
    </row>
    <row r="135" spans="1:8" x14ac:dyDescent="0.25">
      <c r="A135" t="s">
        <v>67</v>
      </c>
      <c r="B135">
        <v>68</v>
      </c>
      <c r="C135" t="s">
        <v>12</v>
      </c>
      <c r="D135" t="s">
        <v>14</v>
      </c>
      <c r="E135">
        <v>1988</v>
      </c>
      <c r="F135" t="s">
        <v>5</v>
      </c>
      <c r="G135">
        <v>1</v>
      </c>
      <c r="H135">
        <v>1</v>
      </c>
    </row>
    <row r="136" spans="1:8" x14ac:dyDescent="0.25">
      <c r="A136" t="s">
        <v>118</v>
      </c>
      <c r="B136">
        <v>299</v>
      </c>
      <c r="C136" t="s">
        <v>12</v>
      </c>
      <c r="D136" t="s">
        <v>10</v>
      </c>
      <c r="E136">
        <v>2010</v>
      </c>
      <c r="F136" t="s">
        <v>11</v>
      </c>
      <c r="G136">
        <v>0</v>
      </c>
      <c r="H136">
        <v>0</v>
      </c>
    </row>
    <row r="137" spans="1:8" x14ac:dyDescent="0.25">
      <c r="A137" t="s">
        <v>16</v>
      </c>
      <c r="B137">
        <v>2089</v>
      </c>
      <c r="C137" t="s">
        <v>9</v>
      </c>
      <c r="D137" t="s">
        <v>10</v>
      </c>
      <c r="E137">
        <v>1963</v>
      </c>
      <c r="F137" t="s">
        <v>11</v>
      </c>
      <c r="G137">
        <v>1</v>
      </c>
      <c r="H137">
        <v>1</v>
      </c>
    </row>
    <row r="138" spans="1:8" x14ac:dyDescent="0.25">
      <c r="A138" t="s">
        <v>34</v>
      </c>
      <c r="B138">
        <v>106</v>
      </c>
      <c r="C138" t="s">
        <v>12</v>
      </c>
      <c r="D138" t="s">
        <v>10</v>
      </c>
      <c r="E138">
        <v>1978</v>
      </c>
      <c r="F138" t="s">
        <v>11</v>
      </c>
      <c r="G138">
        <v>1</v>
      </c>
      <c r="H138">
        <v>0</v>
      </c>
    </row>
    <row r="139" spans="1:8" x14ac:dyDescent="0.25">
      <c r="A139" t="s">
        <v>100</v>
      </c>
      <c r="B139">
        <v>241</v>
      </c>
      <c r="C139" t="s">
        <v>12</v>
      </c>
      <c r="D139" t="s">
        <v>10</v>
      </c>
      <c r="E139">
        <v>2005</v>
      </c>
      <c r="F139" t="s">
        <v>11</v>
      </c>
      <c r="G139">
        <v>1</v>
      </c>
      <c r="H139">
        <v>1</v>
      </c>
    </row>
    <row r="140" spans="1:8" x14ac:dyDescent="0.25">
      <c r="A140" t="s">
        <v>154</v>
      </c>
      <c r="B140">
        <v>491</v>
      </c>
      <c r="C140" t="s">
        <v>9</v>
      </c>
      <c r="D140" t="s">
        <v>10</v>
      </c>
      <c r="E140">
        <v>2013</v>
      </c>
      <c r="F140" t="s">
        <v>11</v>
      </c>
      <c r="G140">
        <v>0</v>
      </c>
      <c r="H140">
        <v>0</v>
      </c>
    </row>
    <row r="141" spans="1:8" x14ac:dyDescent="0.25">
      <c r="A141" t="s">
        <v>161</v>
      </c>
      <c r="B141">
        <v>78</v>
      </c>
      <c r="C141" t="s">
        <v>9</v>
      </c>
      <c r="D141" t="s">
        <v>10</v>
      </c>
      <c r="E141">
        <v>2015</v>
      </c>
      <c r="F141" t="s">
        <v>5</v>
      </c>
      <c r="G141">
        <v>0</v>
      </c>
      <c r="H141">
        <v>0</v>
      </c>
    </row>
    <row r="142" spans="1:8" x14ac:dyDescent="0.25">
      <c r="A142" t="s">
        <v>153</v>
      </c>
      <c r="B142">
        <v>679</v>
      </c>
      <c r="C142" t="s">
        <v>9</v>
      </c>
      <c r="D142" t="s">
        <v>10</v>
      </c>
      <c r="E142">
        <v>2013</v>
      </c>
      <c r="F142" t="s">
        <v>11</v>
      </c>
      <c r="G142">
        <v>0</v>
      </c>
      <c r="H142">
        <v>0</v>
      </c>
    </row>
    <row r="143" spans="1:8" x14ac:dyDescent="0.25">
      <c r="A143" t="s">
        <v>44</v>
      </c>
      <c r="B143">
        <v>576</v>
      </c>
      <c r="C143" t="s">
        <v>9</v>
      </c>
      <c r="D143" t="s">
        <v>10</v>
      </c>
      <c r="E143">
        <v>1979</v>
      </c>
      <c r="F143" t="s">
        <v>11</v>
      </c>
      <c r="G143">
        <v>0</v>
      </c>
      <c r="H143">
        <v>0</v>
      </c>
    </row>
    <row r="144" spans="1:8" x14ac:dyDescent="0.25">
      <c r="A144" t="s">
        <v>63</v>
      </c>
      <c r="B144">
        <v>217</v>
      </c>
      <c r="C144" t="s">
        <v>12</v>
      </c>
      <c r="D144" t="s">
        <v>10</v>
      </c>
      <c r="E144">
        <v>2003</v>
      </c>
      <c r="F144" t="s">
        <v>11</v>
      </c>
      <c r="G144">
        <v>1</v>
      </c>
      <c r="H144">
        <v>1</v>
      </c>
    </row>
    <row r="145" spans="1:8" x14ac:dyDescent="0.25">
      <c r="A145" t="s">
        <v>128</v>
      </c>
      <c r="B145">
        <v>310</v>
      </c>
      <c r="C145" t="s">
        <v>9</v>
      </c>
      <c r="D145" t="s">
        <v>10</v>
      </c>
      <c r="E145">
        <v>2011</v>
      </c>
      <c r="F145" t="s">
        <v>11</v>
      </c>
      <c r="G145">
        <v>0</v>
      </c>
      <c r="H145">
        <v>0</v>
      </c>
    </row>
    <row r="146" spans="1:8" x14ac:dyDescent="0.25">
      <c r="A146" t="s">
        <v>119</v>
      </c>
      <c r="B146">
        <v>333</v>
      </c>
      <c r="C146" t="s">
        <v>12</v>
      </c>
      <c r="D146" t="s">
        <v>14</v>
      </c>
      <c r="E146">
        <v>2010</v>
      </c>
      <c r="F146" t="s">
        <v>11</v>
      </c>
      <c r="G146">
        <v>1</v>
      </c>
      <c r="H146">
        <v>1</v>
      </c>
    </row>
    <row r="147" spans="1:8" x14ac:dyDescent="0.25">
      <c r="A147" t="s">
        <v>159</v>
      </c>
      <c r="B147">
        <v>176</v>
      </c>
      <c r="C147" t="s">
        <v>9</v>
      </c>
      <c r="D147" t="s">
        <v>10</v>
      </c>
      <c r="E147">
        <v>2013</v>
      </c>
      <c r="F147" t="s">
        <v>11</v>
      </c>
      <c r="G147">
        <v>1</v>
      </c>
      <c r="H147">
        <v>1</v>
      </c>
    </row>
    <row r="148" spans="1:8" x14ac:dyDescent="0.25">
      <c r="A148" t="s">
        <v>35</v>
      </c>
      <c r="B148">
        <v>692</v>
      </c>
      <c r="C148" t="s">
        <v>9</v>
      </c>
      <c r="D148" t="s">
        <v>10</v>
      </c>
      <c r="E148">
        <v>1979</v>
      </c>
      <c r="F148" t="s">
        <v>11</v>
      </c>
      <c r="G148">
        <v>1</v>
      </c>
      <c r="H148">
        <v>1</v>
      </c>
    </row>
    <row r="149" spans="1:8" x14ac:dyDescent="0.25">
      <c r="A149" t="s">
        <v>40</v>
      </c>
      <c r="B149">
        <v>100</v>
      </c>
      <c r="C149" t="s">
        <v>12</v>
      </c>
      <c r="D149" t="s">
        <v>10</v>
      </c>
      <c r="E149">
        <v>1978</v>
      </c>
      <c r="F149" t="s">
        <v>5</v>
      </c>
      <c r="G149">
        <v>0</v>
      </c>
      <c r="H149">
        <v>0</v>
      </c>
    </row>
    <row r="150" spans="1:8" x14ac:dyDescent="0.25">
      <c r="A150" t="s">
        <v>19</v>
      </c>
      <c r="B150">
        <v>3458</v>
      </c>
      <c r="C150" t="s">
        <v>9</v>
      </c>
      <c r="D150" t="s">
        <v>10</v>
      </c>
      <c r="E150">
        <v>1964</v>
      </c>
      <c r="F150" t="s">
        <v>11</v>
      </c>
      <c r="G150">
        <v>1</v>
      </c>
      <c r="H150">
        <v>1</v>
      </c>
    </row>
    <row r="151" spans="1:8" x14ac:dyDescent="0.25">
      <c r="A151" t="s">
        <v>70</v>
      </c>
      <c r="B151">
        <v>1761</v>
      </c>
      <c r="C151" t="s">
        <v>12</v>
      </c>
      <c r="D151" t="s">
        <v>10</v>
      </c>
      <c r="E151">
        <v>1989</v>
      </c>
      <c r="F151" t="s">
        <v>11</v>
      </c>
      <c r="G151">
        <v>0</v>
      </c>
      <c r="H151">
        <v>0</v>
      </c>
    </row>
    <row r="152" spans="1:8" x14ac:dyDescent="0.25">
      <c r="A152" t="s">
        <v>146</v>
      </c>
      <c r="B152">
        <v>18</v>
      </c>
      <c r="C152" t="s">
        <v>9</v>
      </c>
      <c r="D152" t="s">
        <v>10</v>
      </c>
      <c r="E152">
        <v>1900</v>
      </c>
      <c r="F152" t="s">
        <v>130</v>
      </c>
      <c r="G152">
        <v>0</v>
      </c>
      <c r="H152">
        <v>0</v>
      </c>
    </row>
    <row r="153" spans="1:8" x14ac:dyDescent="0.25">
      <c r="A153" t="s">
        <v>25</v>
      </c>
      <c r="B153">
        <v>780</v>
      </c>
      <c r="C153" t="s">
        <v>12</v>
      </c>
      <c r="D153" t="s">
        <v>10</v>
      </c>
      <c r="E153">
        <v>1968</v>
      </c>
      <c r="F153" t="s">
        <v>11</v>
      </c>
      <c r="G153">
        <v>0</v>
      </c>
      <c r="H153">
        <v>0</v>
      </c>
    </row>
    <row r="154" spans="1:8" x14ac:dyDescent="0.25">
      <c r="A154" t="s">
        <v>126</v>
      </c>
      <c r="B154">
        <v>417</v>
      </c>
      <c r="C154" t="s">
        <v>12</v>
      </c>
      <c r="D154" t="s">
        <v>10</v>
      </c>
      <c r="E154">
        <v>2011</v>
      </c>
      <c r="F154" t="s">
        <v>11</v>
      </c>
      <c r="G154">
        <v>1</v>
      </c>
      <c r="H154">
        <v>1</v>
      </c>
    </row>
    <row r="155" spans="1:8" x14ac:dyDescent="0.25">
      <c r="A155" t="s">
        <v>109</v>
      </c>
      <c r="B155">
        <v>59</v>
      </c>
      <c r="C155" t="s">
        <v>9</v>
      </c>
      <c r="D155" t="s">
        <v>10</v>
      </c>
      <c r="E155">
        <v>2006</v>
      </c>
      <c r="F155" t="s">
        <v>11</v>
      </c>
      <c r="G155">
        <v>0</v>
      </c>
      <c r="H155">
        <v>0</v>
      </c>
    </row>
    <row r="156" spans="1:8" x14ac:dyDescent="0.25">
      <c r="A156" t="s">
        <v>17</v>
      </c>
      <c r="B156">
        <v>2402</v>
      </c>
      <c r="C156" t="s">
        <v>9</v>
      </c>
      <c r="D156" t="s">
        <v>10</v>
      </c>
      <c r="E156">
        <v>1963</v>
      </c>
      <c r="F156" t="s">
        <v>11</v>
      </c>
      <c r="G156">
        <v>1</v>
      </c>
      <c r="H156">
        <v>1</v>
      </c>
    </row>
    <row r="157" spans="1:8" x14ac:dyDescent="0.25">
      <c r="A157" t="s">
        <v>180</v>
      </c>
      <c r="B157">
        <v>16</v>
      </c>
      <c r="C157" t="s">
        <v>12</v>
      </c>
      <c r="D157" t="s">
        <v>14</v>
      </c>
      <c r="E157">
        <v>2005</v>
      </c>
      <c r="F157" t="s">
        <v>11</v>
      </c>
      <c r="G157">
        <v>0</v>
      </c>
      <c r="H157">
        <v>0</v>
      </c>
    </row>
    <row r="158" spans="1:8" x14ac:dyDescent="0.25">
      <c r="A158" t="s">
        <v>167</v>
      </c>
      <c r="B158">
        <v>173</v>
      </c>
      <c r="C158" t="s">
        <v>12</v>
      </c>
      <c r="D158" t="s">
        <v>10</v>
      </c>
      <c r="E158">
        <v>2013</v>
      </c>
      <c r="F158" t="s">
        <v>11</v>
      </c>
      <c r="G158">
        <v>0</v>
      </c>
      <c r="H158">
        <v>0</v>
      </c>
    </row>
    <row r="159" spans="1:8" x14ac:dyDescent="0.25">
      <c r="A159" t="s">
        <v>74</v>
      </c>
      <c r="B159">
        <v>34</v>
      </c>
      <c r="C159" t="s">
        <v>9</v>
      </c>
      <c r="D159" t="s">
        <v>10</v>
      </c>
      <c r="E159">
        <v>1989</v>
      </c>
      <c r="F159" t="s">
        <v>11</v>
      </c>
      <c r="G159">
        <v>0</v>
      </c>
      <c r="H159">
        <v>0</v>
      </c>
    </row>
    <row r="160" spans="1:8" x14ac:dyDescent="0.25">
      <c r="A160" t="s">
        <v>188</v>
      </c>
      <c r="B160">
        <v>156</v>
      </c>
      <c r="C160" t="s">
        <v>12</v>
      </c>
      <c r="D160" t="s">
        <v>10</v>
      </c>
      <c r="E160">
        <v>1978</v>
      </c>
      <c r="F160" t="s">
        <v>5</v>
      </c>
      <c r="G160">
        <v>0</v>
      </c>
      <c r="H160">
        <v>0</v>
      </c>
    </row>
    <row r="161" spans="1:8" x14ac:dyDescent="0.25">
      <c r="A161" t="s">
        <v>41</v>
      </c>
      <c r="B161">
        <v>302</v>
      </c>
      <c r="C161" t="s">
        <v>12</v>
      </c>
      <c r="D161" t="s">
        <v>10</v>
      </c>
      <c r="E161">
        <v>1998</v>
      </c>
      <c r="F161" t="s">
        <v>11</v>
      </c>
      <c r="G161">
        <v>0</v>
      </c>
      <c r="H161">
        <v>0</v>
      </c>
    </row>
    <row r="162" spans="1:8" x14ac:dyDescent="0.25">
      <c r="A162" t="s">
        <v>98</v>
      </c>
      <c r="B162">
        <v>159</v>
      </c>
      <c r="C162" t="s">
        <v>12</v>
      </c>
      <c r="D162" t="s">
        <v>14</v>
      </c>
      <c r="E162">
        <v>2005</v>
      </c>
      <c r="F162" t="s">
        <v>11</v>
      </c>
      <c r="G162">
        <v>1</v>
      </c>
      <c r="H162">
        <v>0</v>
      </c>
    </row>
    <row r="163" spans="1:8" x14ac:dyDescent="0.25">
      <c r="A163" t="s">
        <v>173</v>
      </c>
      <c r="B163">
        <v>45</v>
      </c>
      <c r="C163" t="s">
        <v>9</v>
      </c>
      <c r="D163" t="s">
        <v>10</v>
      </c>
      <c r="E163">
        <v>2014</v>
      </c>
      <c r="F163" t="s">
        <v>11</v>
      </c>
      <c r="G163">
        <v>0</v>
      </c>
      <c r="H163">
        <v>0</v>
      </c>
    </row>
    <row r="164" spans="1:8" x14ac:dyDescent="0.25">
      <c r="A164" t="s">
        <v>168</v>
      </c>
      <c r="B164">
        <v>75</v>
      </c>
      <c r="C164" t="s">
        <v>9</v>
      </c>
      <c r="D164" t="s">
        <v>10</v>
      </c>
      <c r="E164">
        <v>2013</v>
      </c>
      <c r="F164" t="s">
        <v>11</v>
      </c>
      <c r="G164">
        <v>1</v>
      </c>
      <c r="H164">
        <v>1</v>
      </c>
    </row>
    <row r="165" spans="1:8" x14ac:dyDescent="0.25">
      <c r="A165" t="s">
        <v>26</v>
      </c>
      <c r="B165">
        <v>1036</v>
      </c>
      <c r="C165" t="s">
        <v>9</v>
      </c>
      <c r="D165" t="s">
        <v>10</v>
      </c>
      <c r="E165">
        <v>1968</v>
      </c>
      <c r="F165" t="s">
        <v>11</v>
      </c>
      <c r="G165">
        <v>1</v>
      </c>
      <c r="H165">
        <v>1</v>
      </c>
    </row>
    <row r="166" spans="1:8" x14ac:dyDescent="0.25">
      <c r="A166" t="s">
        <v>79</v>
      </c>
      <c r="B166">
        <v>575</v>
      </c>
      <c r="C166" t="s">
        <v>12</v>
      </c>
      <c r="D166" t="s">
        <v>10</v>
      </c>
      <c r="E166">
        <v>2007</v>
      </c>
      <c r="F166" t="s">
        <v>11</v>
      </c>
      <c r="G166">
        <v>1</v>
      </c>
      <c r="H166">
        <v>0</v>
      </c>
    </row>
    <row r="167" spans="1:8" x14ac:dyDescent="0.25">
      <c r="A167" t="s">
        <v>83</v>
      </c>
      <c r="B167">
        <v>126</v>
      </c>
      <c r="C167" t="s">
        <v>12</v>
      </c>
      <c r="D167" t="s">
        <v>10</v>
      </c>
      <c r="E167">
        <v>1990</v>
      </c>
      <c r="F167" t="s">
        <v>11</v>
      </c>
      <c r="G167">
        <v>0</v>
      </c>
      <c r="H167">
        <v>0</v>
      </c>
    </row>
    <row r="168" spans="1:8" x14ac:dyDescent="0.25">
      <c r="A168" t="s">
        <v>22</v>
      </c>
      <c r="B168">
        <v>1214</v>
      </c>
      <c r="C168" t="s">
        <v>9</v>
      </c>
      <c r="D168" t="s">
        <v>14</v>
      </c>
      <c r="E168">
        <v>1965</v>
      </c>
      <c r="F168" t="s">
        <v>11</v>
      </c>
      <c r="G168">
        <v>1</v>
      </c>
      <c r="H168">
        <v>1</v>
      </c>
    </row>
    <row r="169" spans="1:8" x14ac:dyDescent="0.25">
      <c r="A169" t="s">
        <v>71</v>
      </c>
      <c r="B169">
        <v>293</v>
      </c>
      <c r="C169" t="s">
        <v>12</v>
      </c>
      <c r="D169" t="s">
        <v>10</v>
      </c>
      <c r="E169">
        <v>1989</v>
      </c>
      <c r="F169" t="s">
        <v>11</v>
      </c>
      <c r="G169">
        <v>1</v>
      </c>
      <c r="H169">
        <v>1</v>
      </c>
    </row>
    <row r="170" spans="1:8" x14ac:dyDescent="0.25">
      <c r="A170" t="s">
        <v>104</v>
      </c>
      <c r="B170">
        <v>123</v>
      </c>
      <c r="C170" t="s">
        <v>9</v>
      </c>
      <c r="D170" t="s">
        <v>10</v>
      </c>
      <c r="E170">
        <v>2005</v>
      </c>
      <c r="F170" t="s">
        <v>11</v>
      </c>
      <c r="G170">
        <v>0</v>
      </c>
      <c r="H170">
        <v>0</v>
      </c>
    </row>
    <row r="171" spans="1:8" x14ac:dyDescent="0.25">
      <c r="A171" t="s">
        <v>86</v>
      </c>
      <c r="B171">
        <v>355</v>
      </c>
      <c r="C171" t="s">
        <v>12</v>
      </c>
      <c r="D171" t="s">
        <v>10</v>
      </c>
      <c r="E171">
        <v>1900</v>
      </c>
      <c r="F171" t="s">
        <v>85</v>
      </c>
      <c r="G171">
        <v>1</v>
      </c>
      <c r="H171">
        <v>1</v>
      </c>
    </row>
    <row r="172" spans="1:8" x14ac:dyDescent="0.25">
      <c r="A172" t="s">
        <v>60</v>
      </c>
      <c r="B172">
        <v>149</v>
      </c>
      <c r="C172" t="s">
        <v>12</v>
      </c>
      <c r="D172" t="s">
        <v>10</v>
      </c>
      <c r="E172">
        <v>1992</v>
      </c>
      <c r="F172" t="s">
        <v>11</v>
      </c>
      <c r="G172">
        <v>1</v>
      </c>
      <c r="H172">
        <v>1</v>
      </c>
    </row>
    <row r="173" spans="1:8" x14ac:dyDescent="0.25">
      <c r="A173" t="s">
        <v>36</v>
      </c>
      <c r="B173">
        <v>109</v>
      </c>
      <c r="C173" t="s">
        <v>12</v>
      </c>
      <c r="D173" t="s">
        <v>10</v>
      </c>
      <c r="E173">
        <v>1978</v>
      </c>
      <c r="F173" t="s">
        <v>5</v>
      </c>
      <c r="G173">
        <v>0</v>
      </c>
      <c r="H173">
        <v>0</v>
      </c>
    </row>
    <row r="174" spans="1:8" x14ac:dyDescent="0.25">
      <c r="A174" t="s">
        <v>135</v>
      </c>
      <c r="B174">
        <v>22</v>
      </c>
      <c r="C174" t="s">
        <v>9</v>
      </c>
      <c r="D174" t="s">
        <v>14</v>
      </c>
      <c r="E174">
        <v>1900</v>
      </c>
      <c r="F174" t="s">
        <v>130</v>
      </c>
      <c r="G174">
        <v>0</v>
      </c>
      <c r="H174">
        <v>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E075-9533-442A-A68B-5289C3D0B2E6}">
  <dimension ref="A1:H21"/>
  <sheetViews>
    <sheetView zoomScaleNormal="100" workbookViewId="0">
      <selection activeCell="H11" sqref="H11"/>
    </sheetView>
  </sheetViews>
  <sheetFormatPr defaultRowHeight="15" x14ac:dyDescent="0.25"/>
  <cols>
    <col min="1" max="1" width="11.42578125" bestFit="1" customWidth="1"/>
    <col min="2" max="2" width="19.5703125" bestFit="1" customWidth="1"/>
    <col min="3" max="3" width="6" bestFit="1" customWidth="1"/>
    <col min="4" max="4" width="10.7109375" bestFit="1" customWidth="1"/>
    <col min="5" max="5" width="11.42578125" bestFit="1" customWidth="1"/>
  </cols>
  <sheetData>
    <row r="1" spans="1:8" x14ac:dyDescent="0.25">
      <c r="A1" s="21" t="s">
        <v>202</v>
      </c>
      <c r="B1" s="21"/>
      <c r="E1" s="21" t="s">
        <v>204</v>
      </c>
      <c r="F1" s="21"/>
      <c r="G1" s="21"/>
      <c r="H1" s="21"/>
    </row>
    <row r="2" spans="1:8" x14ac:dyDescent="0.25">
      <c r="A2" s="3" t="s">
        <v>176</v>
      </c>
      <c r="B2">
        <f>COUNTA(_xlfn.UNIQUE(avengers[Name/Alias]))</f>
        <v>173</v>
      </c>
      <c r="E2" s="3" t="s">
        <v>205</v>
      </c>
      <c r="F2" s="3" t="s">
        <v>14</v>
      </c>
      <c r="G2" s="3" t="s">
        <v>10</v>
      </c>
      <c r="H2" s="3" t="s">
        <v>197</v>
      </c>
    </row>
    <row r="3" spans="1:8" x14ac:dyDescent="0.25">
      <c r="A3" s="3" t="s">
        <v>10</v>
      </c>
      <c r="B3">
        <f>COUNTIF(avengers[Gender],"MALE")</f>
        <v>115</v>
      </c>
      <c r="E3" t="s">
        <v>203</v>
      </c>
      <c r="F3">
        <v>58</v>
      </c>
      <c r="G3">
        <v>115</v>
      </c>
      <c r="H3">
        <v>173</v>
      </c>
    </row>
    <row r="4" spans="1:8" x14ac:dyDescent="0.25">
      <c r="A4" s="3" t="s">
        <v>14</v>
      </c>
      <c r="B4">
        <f>COUNTIF(avengers[Gender],"FEMALE")</f>
        <v>58</v>
      </c>
    </row>
    <row r="19" spans="1:4" x14ac:dyDescent="0.25">
      <c r="B19" s="4" t="s">
        <v>196</v>
      </c>
    </row>
    <row r="20" spans="1:4" x14ac:dyDescent="0.25">
      <c r="B20" t="s">
        <v>14</v>
      </c>
      <c r="C20" t="s">
        <v>10</v>
      </c>
      <c r="D20" t="s">
        <v>197</v>
      </c>
    </row>
    <row r="21" spans="1:4" x14ac:dyDescent="0.25">
      <c r="A21" t="s">
        <v>203</v>
      </c>
      <c r="B21">
        <v>58</v>
      </c>
      <c r="C21">
        <v>115</v>
      </c>
      <c r="D21">
        <v>173</v>
      </c>
    </row>
  </sheetData>
  <mergeCells count="2">
    <mergeCell ref="A1:B1"/>
    <mergeCell ref="E1:H1"/>
  </mergeCells>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E3BA-28F9-4FF1-B799-87DF65DA091D}">
  <dimension ref="B1:H176"/>
  <sheetViews>
    <sheetView zoomScale="70" zoomScaleNormal="70" workbookViewId="0">
      <selection activeCell="Y17" sqref="Y17"/>
    </sheetView>
  </sheetViews>
  <sheetFormatPr defaultRowHeight="15" x14ac:dyDescent="0.25"/>
  <cols>
    <col min="2" max="2" width="36" bestFit="1" customWidth="1"/>
    <col min="3" max="3" width="25.85546875" bestFit="1" customWidth="1"/>
    <col min="4" max="4" width="8.85546875" bestFit="1" customWidth="1"/>
    <col min="5" max="5" width="14.28515625" bestFit="1" customWidth="1"/>
    <col min="27" max="27" width="36" bestFit="1" customWidth="1"/>
    <col min="28" max="28" width="25.85546875" bestFit="1" customWidth="1"/>
    <col min="29" max="29" width="8.85546875" bestFit="1" customWidth="1"/>
    <col min="30" max="30" width="14.28515625" bestFit="1" customWidth="1"/>
  </cols>
  <sheetData>
    <row r="1" spans="2:8" x14ac:dyDescent="0.25">
      <c r="B1" s="4" t="s">
        <v>206</v>
      </c>
      <c r="C1" s="4" t="s">
        <v>196</v>
      </c>
    </row>
    <row r="2" spans="2:8" x14ac:dyDescent="0.25">
      <c r="B2" s="4" t="s">
        <v>198</v>
      </c>
      <c r="C2" t="s">
        <v>14</v>
      </c>
      <c r="D2" t="s">
        <v>10</v>
      </c>
      <c r="E2" t="s">
        <v>197</v>
      </c>
      <c r="F2" t="s">
        <v>14</v>
      </c>
      <c r="G2" t="s">
        <v>10</v>
      </c>
      <c r="H2" t="s">
        <v>197</v>
      </c>
    </row>
    <row r="3" spans="2:8" x14ac:dyDescent="0.25">
      <c r="B3" s="5" t="s">
        <v>91</v>
      </c>
      <c r="C3">
        <v>18</v>
      </c>
      <c r="E3">
        <v>18</v>
      </c>
      <c r="F3">
        <v>18</v>
      </c>
      <c r="H3">
        <v>18</v>
      </c>
    </row>
    <row r="4" spans="2:8" x14ac:dyDescent="0.25">
      <c r="B4" s="5" t="s">
        <v>172</v>
      </c>
      <c r="D4">
        <v>29</v>
      </c>
      <c r="E4">
        <v>29</v>
      </c>
      <c r="G4">
        <v>29</v>
      </c>
      <c r="H4">
        <v>29</v>
      </c>
    </row>
    <row r="5" spans="2:8" x14ac:dyDescent="0.25">
      <c r="B5" s="5" t="s">
        <v>137</v>
      </c>
      <c r="C5">
        <v>73</v>
      </c>
      <c r="E5">
        <v>73</v>
      </c>
      <c r="F5">
        <v>73</v>
      </c>
      <c r="H5">
        <v>73</v>
      </c>
    </row>
    <row r="6" spans="2:8" x14ac:dyDescent="0.25">
      <c r="B6" s="5" t="s">
        <v>152</v>
      </c>
      <c r="D6">
        <v>592</v>
      </c>
      <c r="E6">
        <v>592</v>
      </c>
      <c r="G6">
        <v>592</v>
      </c>
      <c r="H6">
        <v>592</v>
      </c>
    </row>
    <row r="7" spans="2:8" x14ac:dyDescent="0.25">
      <c r="B7" s="5" t="s">
        <v>170</v>
      </c>
      <c r="C7">
        <v>13</v>
      </c>
      <c r="E7">
        <v>13</v>
      </c>
      <c r="F7">
        <v>13</v>
      </c>
      <c r="H7">
        <v>13</v>
      </c>
    </row>
    <row r="8" spans="2:8" x14ac:dyDescent="0.25">
      <c r="B8" s="5" t="s">
        <v>108</v>
      </c>
      <c r="D8">
        <v>121</v>
      </c>
      <c r="E8">
        <v>121</v>
      </c>
      <c r="G8">
        <v>121</v>
      </c>
      <c r="H8">
        <v>121</v>
      </c>
    </row>
    <row r="9" spans="2:8" x14ac:dyDescent="0.25">
      <c r="B9" s="5" t="s">
        <v>116</v>
      </c>
      <c r="D9">
        <v>108</v>
      </c>
      <c r="E9">
        <v>108</v>
      </c>
      <c r="G9">
        <v>108</v>
      </c>
      <c r="H9">
        <v>108</v>
      </c>
    </row>
    <row r="10" spans="2:8" x14ac:dyDescent="0.25">
      <c r="B10" s="5" t="s">
        <v>162</v>
      </c>
      <c r="C10">
        <v>22</v>
      </c>
      <c r="E10">
        <v>22</v>
      </c>
      <c r="F10">
        <v>22</v>
      </c>
      <c r="H10">
        <v>22</v>
      </c>
    </row>
    <row r="11" spans="2:8" x14ac:dyDescent="0.25">
      <c r="B11" s="5" t="s">
        <v>92</v>
      </c>
      <c r="C11">
        <v>330</v>
      </c>
      <c r="E11">
        <v>330</v>
      </c>
      <c r="F11">
        <v>330</v>
      </c>
      <c r="H11">
        <v>330</v>
      </c>
    </row>
    <row r="12" spans="2:8" x14ac:dyDescent="0.25">
      <c r="B12" s="5" t="s">
        <v>158</v>
      </c>
      <c r="C12">
        <v>877</v>
      </c>
      <c r="E12">
        <v>877</v>
      </c>
      <c r="F12">
        <v>877</v>
      </c>
      <c r="H12">
        <v>877</v>
      </c>
    </row>
    <row r="13" spans="2:8" x14ac:dyDescent="0.25">
      <c r="B13" s="5" t="s">
        <v>15</v>
      </c>
      <c r="D13">
        <v>3068</v>
      </c>
      <c r="E13">
        <v>3068</v>
      </c>
      <c r="G13">
        <v>3068</v>
      </c>
      <c r="H13">
        <v>3068</v>
      </c>
    </row>
    <row r="14" spans="2:8" x14ac:dyDescent="0.25">
      <c r="B14" s="5" t="s">
        <v>90</v>
      </c>
      <c r="D14">
        <v>27</v>
      </c>
      <c r="E14">
        <v>27</v>
      </c>
      <c r="G14">
        <v>27</v>
      </c>
      <c r="H14">
        <v>27</v>
      </c>
    </row>
    <row r="15" spans="2:8" x14ac:dyDescent="0.25">
      <c r="B15" s="5" t="s">
        <v>64</v>
      </c>
      <c r="D15">
        <v>158</v>
      </c>
      <c r="E15">
        <v>158</v>
      </c>
      <c r="G15">
        <v>158</v>
      </c>
      <c r="H15">
        <v>158</v>
      </c>
    </row>
    <row r="16" spans="2:8" x14ac:dyDescent="0.25">
      <c r="B16" s="5" t="s">
        <v>142</v>
      </c>
      <c r="C16">
        <v>108</v>
      </c>
      <c r="E16">
        <v>108</v>
      </c>
      <c r="F16">
        <v>108</v>
      </c>
      <c r="H16">
        <v>108</v>
      </c>
    </row>
    <row r="17" spans="2:8" x14ac:dyDescent="0.25">
      <c r="B17" s="5" t="s">
        <v>112</v>
      </c>
      <c r="D17">
        <v>236</v>
      </c>
      <c r="E17">
        <v>236</v>
      </c>
      <c r="G17">
        <v>236</v>
      </c>
      <c r="H17">
        <v>236</v>
      </c>
    </row>
    <row r="18" spans="2:8" x14ac:dyDescent="0.25">
      <c r="B18" s="5" t="s">
        <v>72</v>
      </c>
      <c r="C18">
        <v>36</v>
      </c>
      <c r="E18">
        <v>36</v>
      </c>
      <c r="F18">
        <v>36</v>
      </c>
      <c r="H18">
        <v>36</v>
      </c>
    </row>
    <row r="19" spans="2:8" x14ac:dyDescent="0.25">
      <c r="B19" s="5" t="s">
        <v>174</v>
      </c>
      <c r="C19">
        <v>49</v>
      </c>
      <c r="E19">
        <v>49</v>
      </c>
      <c r="F19">
        <v>49</v>
      </c>
      <c r="H19">
        <v>49</v>
      </c>
    </row>
    <row r="20" spans="2:8" x14ac:dyDescent="0.25">
      <c r="B20" s="5" t="s">
        <v>51</v>
      </c>
      <c r="C20">
        <v>374</v>
      </c>
      <c r="E20">
        <v>374</v>
      </c>
      <c r="F20">
        <v>374</v>
      </c>
      <c r="H20">
        <v>374</v>
      </c>
    </row>
    <row r="21" spans="2:8" x14ac:dyDescent="0.25">
      <c r="B21" s="5" t="s">
        <v>185</v>
      </c>
      <c r="C21">
        <v>25</v>
      </c>
      <c r="E21">
        <v>25</v>
      </c>
      <c r="F21">
        <v>25</v>
      </c>
      <c r="H21">
        <v>25</v>
      </c>
    </row>
    <row r="22" spans="2:8" x14ac:dyDescent="0.25">
      <c r="B22" s="5" t="s">
        <v>53</v>
      </c>
      <c r="D22">
        <v>2305</v>
      </c>
      <c r="E22">
        <v>2305</v>
      </c>
      <c r="G22">
        <v>2305</v>
      </c>
      <c r="H22">
        <v>2305</v>
      </c>
    </row>
    <row r="23" spans="2:8" x14ac:dyDescent="0.25">
      <c r="B23" s="5" t="s">
        <v>54</v>
      </c>
      <c r="C23">
        <v>83</v>
      </c>
      <c r="E23">
        <v>83</v>
      </c>
      <c r="F23">
        <v>83</v>
      </c>
      <c r="H23">
        <v>83</v>
      </c>
    </row>
    <row r="24" spans="2:8" x14ac:dyDescent="0.25">
      <c r="B24" s="5" t="s">
        <v>143</v>
      </c>
      <c r="D24">
        <v>64</v>
      </c>
      <c r="E24">
        <v>64</v>
      </c>
      <c r="G24">
        <v>64</v>
      </c>
      <c r="H24">
        <v>64</v>
      </c>
    </row>
    <row r="25" spans="2:8" x14ac:dyDescent="0.25">
      <c r="B25" s="5" t="s">
        <v>29</v>
      </c>
      <c r="C25">
        <v>160</v>
      </c>
      <c r="E25">
        <v>160</v>
      </c>
      <c r="F25">
        <v>160</v>
      </c>
      <c r="H25">
        <v>160</v>
      </c>
    </row>
    <row r="26" spans="2:8" x14ac:dyDescent="0.25">
      <c r="B26" s="5" t="s">
        <v>123</v>
      </c>
      <c r="D26">
        <v>545</v>
      </c>
      <c r="E26">
        <v>545</v>
      </c>
      <c r="G26">
        <v>545</v>
      </c>
      <c r="H26">
        <v>545</v>
      </c>
    </row>
    <row r="27" spans="2:8" x14ac:dyDescent="0.25">
      <c r="B27" s="5" t="s">
        <v>121</v>
      </c>
      <c r="C27">
        <v>369</v>
      </c>
      <c r="E27">
        <v>369</v>
      </c>
      <c r="F27">
        <v>369</v>
      </c>
      <c r="H27">
        <v>369</v>
      </c>
    </row>
    <row r="28" spans="2:8" x14ac:dyDescent="0.25">
      <c r="B28" s="5" t="s">
        <v>183</v>
      </c>
      <c r="D28">
        <v>55</v>
      </c>
      <c r="E28">
        <v>55</v>
      </c>
      <c r="G28">
        <v>55</v>
      </c>
      <c r="H28">
        <v>55</v>
      </c>
    </row>
    <row r="29" spans="2:8" x14ac:dyDescent="0.25">
      <c r="B29" s="5" t="s">
        <v>97</v>
      </c>
      <c r="D29">
        <v>886</v>
      </c>
      <c r="E29">
        <v>886</v>
      </c>
      <c r="G29">
        <v>886</v>
      </c>
      <c r="H29">
        <v>886</v>
      </c>
    </row>
    <row r="30" spans="2:8" x14ac:dyDescent="0.25">
      <c r="B30" s="5" t="s">
        <v>43</v>
      </c>
      <c r="C30">
        <v>935</v>
      </c>
      <c r="E30">
        <v>935</v>
      </c>
      <c r="F30">
        <v>935</v>
      </c>
      <c r="H30">
        <v>935</v>
      </c>
    </row>
    <row r="31" spans="2:8" x14ac:dyDescent="0.25">
      <c r="B31" s="5" t="s">
        <v>106</v>
      </c>
      <c r="C31">
        <v>160</v>
      </c>
      <c r="E31">
        <v>160</v>
      </c>
      <c r="F31">
        <v>160</v>
      </c>
      <c r="H31">
        <v>160</v>
      </c>
    </row>
    <row r="32" spans="2:8" x14ac:dyDescent="0.25">
      <c r="B32" s="5" t="s">
        <v>38</v>
      </c>
      <c r="D32">
        <v>132</v>
      </c>
      <c r="E32">
        <v>132</v>
      </c>
      <c r="G32">
        <v>132</v>
      </c>
      <c r="H32">
        <v>132</v>
      </c>
    </row>
    <row r="33" spans="2:8" x14ac:dyDescent="0.25">
      <c r="B33" s="5" t="s">
        <v>61</v>
      </c>
      <c r="D33">
        <v>168</v>
      </c>
      <c r="E33">
        <v>168</v>
      </c>
      <c r="G33">
        <v>168</v>
      </c>
      <c r="H33">
        <v>168</v>
      </c>
    </row>
    <row r="34" spans="2:8" x14ac:dyDescent="0.25">
      <c r="B34" s="5" t="s">
        <v>81</v>
      </c>
      <c r="C34">
        <v>237</v>
      </c>
      <c r="E34">
        <v>237</v>
      </c>
      <c r="F34">
        <v>237</v>
      </c>
      <c r="H34">
        <v>237</v>
      </c>
    </row>
    <row r="35" spans="2:8" x14ac:dyDescent="0.25">
      <c r="B35" s="5" t="s">
        <v>20</v>
      </c>
      <c r="D35">
        <v>1456</v>
      </c>
      <c r="E35">
        <v>1456</v>
      </c>
      <c r="G35">
        <v>1456</v>
      </c>
      <c r="H35">
        <v>1456</v>
      </c>
    </row>
    <row r="36" spans="2:8" x14ac:dyDescent="0.25">
      <c r="B36" s="5" t="s">
        <v>75</v>
      </c>
      <c r="D36">
        <v>33</v>
      </c>
      <c r="E36">
        <v>33</v>
      </c>
      <c r="G36">
        <v>33</v>
      </c>
      <c r="H36">
        <v>33</v>
      </c>
    </row>
    <row r="37" spans="2:8" x14ac:dyDescent="0.25">
      <c r="B37" s="5" t="s">
        <v>87</v>
      </c>
      <c r="C37">
        <v>517</v>
      </c>
      <c r="E37">
        <v>517</v>
      </c>
      <c r="F37">
        <v>517</v>
      </c>
      <c r="H37">
        <v>517</v>
      </c>
    </row>
    <row r="38" spans="2:8" x14ac:dyDescent="0.25">
      <c r="B38" s="5" t="s">
        <v>147</v>
      </c>
      <c r="C38">
        <v>81</v>
      </c>
      <c r="E38">
        <v>81</v>
      </c>
      <c r="F38">
        <v>81</v>
      </c>
      <c r="H38">
        <v>81</v>
      </c>
    </row>
    <row r="39" spans="2:8" x14ac:dyDescent="0.25">
      <c r="B39" s="5" t="s">
        <v>27</v>
      </c>
      <c r="D39">
        <v>482</v>
      </c>
      <c r="E39">
        <v>482</v>
      </c>
      <c r="G39">
        <v>482</v>
      </c>
      <c r="H39">
        <v>482</v>
      </c>
    </row>
    <row r="40" spans="2:8" x14ac:dyDescent="0.25">
      <c r="B40" s="5" t="s">
        <v>110</v>
      </c>
      <c r="D40">
        <v>629</v>
      </c>
      <c r="E40">
        <v>629</v>
      </c>
      <c r="G40">
        <v>629</v>
      </c>
      <c r="H40">
        <v>629</v>
      </c>
    </row>
    <row r="41" spans="2:8" x14ac:dyDescent="0.25">
      <c r="B41" s="5" t="s">
        <v>164</v>
      </c>
      <c r="D41">
        <v>115</v>
      </c>
      <c r="E41">
        <v>115</v>
      </c>
      <c r="G41">
        <v>115</v>
      </c>
      <c r="H41">
        <v>115</v>
      </c>
    </row>
    <row r="42" spans="2:8" x14ac:dyDescent="0.25">
      <c r="B42" s="5" t="s">
        <v>182</v>
      </c>
      <c r="C42">
        <v>50</v>
      </c>
      <c r="E42">
        <v>50</v>
      </c>
      <c r="F42">
        <v>50</v>
      </c>
      <c r="H42">
        <v>50</v>
      </c>
    </row>
    <row r="43" spans="2:8" x14ac:dyDescent="0.25">
      <c r="B43" s="5" t="s">
        <v>93</v>
      </c>
      <c r="D43">
        <v>101</v>
      </c>
      <c r="E43">
        <v>101</v>
      </c>
      <c r="G43">
        <v>101</v>
      </c>
      <c r="H43">
        <v>101</v>
      </c>
    </row>
    <row r="44" spans="2:8" x14ac:dyDescent="0.25">
      <c r="B44" s="5" t="s">
        <v>73</v>
      </c>
      <c r="D44">
        <v>31</v>
      </c>
      <c r="E44">
        <v>31</v>
      </c>
      <c r="G44">
        <v>31</v>
      </c>
      <c r="H44">
        <v>31</v>
      </c>
    </row>
    <row r="45" spans="2:8" x14ac:dyDescent="0.25">
      <c r="B45" s="5" t="s">
        <v>68</v>
      </c>
      <c r="D45">
        <v>70</v>
      </c>
      <c r="E45">
        <v>70</v>
      </c>
      <c r="G45">
        <v>70</v>
      </c>
      <c r="H45">
        <v>70</v>
      </c>
    </row>
    <row r="46" spans="2:8" x14ac:dyDescent="0.25">
      <c r="B46" s="5" t="s">
        <v>124</v>
      </c>
      <c r="D46">
        <v>6</v>
      </c>
      <c r="E46">
        <v>6</v>
      </c>
      <c r="G46">
        <v>6</v>
      </c>
      <c r="H46">
        <v>6</v>
      </c>
    </row>
    <row r="47" spans="2:8" x14ac:dyDescent="0.25">
      <c r="B47" s="5" t="s">
        <v>178</v>
      </c>
      <c r="C47">
        <v>22</v>
      </c>
      <c r="E47">
        <v>22</v>
      </c>
      <c r="F47">
        <v>22</v>
      </c>
      <c r="H47">
        <v>22</v>
      </c>
    </row>
    <row r="48" spans="2:8" x14ac:dyDescent="0.25">
      <c r="B48" s="5" t="s">
        <v>111</v>
      </c>
      <c r="D48">
        <v>1324</v>
      </c>
      <c r="E48">
        <v>1324</v>
      </c>
      <c r="G48">
        <v>1324</v>
      </c>
      <c r="H48">
        <v>1324</v>
      </c>
    </row>
    <row r="49" spans="2:8" x14ac:dyDescent="0.25">
      <c r="B49" s="5" t="s">
        <v>187</v>
      </c>
      <c r="D49">
        <v>14</v>
      </c>
      <c r="E49">
        <v>14</v>
      </c>
      <c r="G49">
        <v>14</v>
      </c>
      <c r="H49">
        <v>14</v>
      </c>
    </row>
    <row r="50" spans="2:8" x14ac:dyDescent="0.25">
      <c r="B50" s="5" t="s">
        <v>77</v>
      </c>
      <c r="C50">
        <v>47</v>
      </c>
      <c r="E50">
        <v>47</v>
      </c>
      <c r="F50">
        <v>47</v>
      </c>
      <c r="H50">
        <v>47</v>
      </c>
    </row>
    <row r="51" spans="2:8" x14ac:dyDescent="0.25">
      <c r="B51" s="5" t="s">
        <v>105</v>
      </c>
      <c r="D51">
        <v>110</v>
      </c>
      <c r="E51">
        <v>110</v>
      </c>
      <c r="G51">
        <v>110</v>
      </c>
      <c r="H51">
        <v>110</v>
      </c>
    </row>
    <row r="52" spans="2:8" x14ac:dyDescent="0.25">
      <c r="B52" s="5" t="s">
        <v>78</v>
      </c>
      <c r="D52">
        <v>3</v>
      </c>
      <c r="E52">
        <v>3</v>
      </c>
      <c r="G52">
        <v>3</v>
      </c>
      <c r="H52">
        <v>3</v>
      </c>
    </row>
    <row r="53" spans="2:8" x14ac:dyDescent="0.25">
      <c r="B53" s="5" t="s">
        <v>155</v>
      </c>
      <c r="D53">
        <v>65</v>
      </c>
      <c r="E53">
        <v>65</v>
      </c>
      <c r="G53">
        <v>65</v>
      </c>
      <c r="H53">
        <v>65</v>
      </c>
    </row>
    <row r="54" spans="2:8" x14ac:dyDescent="0.25">
      <c r="B54" s="5" t="s">
        <v>103</v>
      </c>
      <c r="D54">
        <v>103</v>
      </c>
      <c r="E54">
        <v>103</v>
      </c>
      <c r="G54">
        <v>103</v>
      </c>
      <c r="H54">
        <v>103</v>
      </c>
    </row>
    <row r="55" spans="2:8" x14ac:dyDescent="0.25">
      <c r="B55" s="5" t="s">
        <v>84</v>
      </c>
      <c r="D55">
        <v>158</v>
      </c>
      <c r="E55">
        <v>158</v>
      </c>
      <c r="G55">
        <v>158</v>
      </c>
      <c r="H55">
        <v>158</v>
      </c>
    </row>
    <row r="56" spans="2:8" x14ac:dyDescent="0.25">
      <c r="B56" s="5" t="s">
        <v>131</v>
      </c>
      <c r="D56">
        <v>26</v>
      </c>
      <c r="E56">
        <v>26</v>
      </c>
      <c r="G56">
        <v>26</v>
      </c>
      <c r="H56">
        <v>26</v>
      </c>
    </row>
    <row r="57" spans="2:8" x14ac:dyDescent="0.25">
      <c r="B57" s="5" t="s">
        <v>171</v>
      </c>
      <c r="D57">
        <v>198</v>
      </c>
      <c r="E57">
        <v>198</v>
      </c>
      <c r="G57">
        <v>198</v>
      </c>
      <c r="H57">
        <v>198</v>
      </c>
    </row>
    <row r="58" spans="2:8" x14ac:dyDescent="0.25">
      <c r="B58" s="5" t="s">
        <v>88</v>
      </c>
      <c r="D58">
        <v>202</v>
      </c>
      <c r="E58">
        <v>202</v>
      </c>
      <c r="G58">
        <v>202</v>
      </c>
      <c r="H58">
        <v>202</v>
      </c>
    </row>
    <row r="59" spans="2:8" x14ac:dyDescent="0.25">
      <c r="B59" s="5" t="s">
        <v>120</v>
      </c>
      <c r="D59">
        <v>88</v>
      </c>
      <c r="E59">
        <v>88</v>
      </c>
      <c r="G59">
        <v>88</v>
      </c>
      <c r="H59">
        <v>88</v>
      </c>
    </row>
    <row r="60" spans="2:8" x14ac:dyDescent="0.25">
      <c r="B60" s="5" t="s">
        <v>49</v>
      </c>
      <c r="D60">
        <v>206</v>
      </c>
      <c r="E60">
        <v>206</v>
      </c>
      <c r="G60">
        <v>206</v>
      </c>
      <c r="H60">
        <v>206</v>
      </c>
    </row>
    <row r="61" spans="2:8" x14ac:dyDescent="0.25">
      <c r="B61" s="5" t="s">
        <v>184</v>
      </c>
      <c r="D61">
        <v>24</v>
      </c>
      <c r="E61">
        <v>24</v>
      </c>
      <c r="G61">
        <v>24</v>
      </c>
      <c r="H61">
        <v>24</v>
      </c>
    </row>
    <row r="62" spans="2:8" x14ac:dyDescent="0.25">
      <c r="B62" s="5" t="s">
        <v>133</v>
      </c>
      <c r="C62">
        <v>2</v>
      </c>
      <c r="E62">
        <v>2</v>
      </c>
      <c r="F62">
        <v>2</v>
      </c>
      <c r="H62">
        <v>2</v>
      </c>
    </row>
    <row r="63" spans="2:8" x14ac:dyDescent="0.25">
      <c r="B63" s="5" t="s">
        <v>150</v>
      </c>
      <c r="D63">
        <v>746</v>
      </c>
      <c r="E63">
        <v>746</v>
      </c>
      <c r="G63">
        <v>746</v>
      </c>
      <c r="H63">
        <v>746</v>
      </c>
    </row>
    <row r="64" spans="2:8" x14ac:dyDescent="0.25">
      <c r="B64" s="5" t="s">
        <v>76</v>
      </c>
      <c r="D64">
        <v>4</v>
      </c>
      <c r="E64">
        <v>4</v>
      </c>
      <c r="G64">
        <v>4</v>
      </c>
      <c r="H64">
        <v>4</v>
      </c>
    </row>
    <row r="65" spans="2:8" x14ac:dyDescent="0.25">
      <c r="B65" s="5" t="s">
        <v>177</v>
      </c>
      <c r="D65">
        <v>61</v>
      </c>
      <c r="E65">
        <v>61</v>
      </c>
      <c r="G65">
        <v>61</v>
      </c>
      <c r="H65">
        <v>61</v>
      </c>
    </row>
    <row r="66" spans="2:8" x14ac:dyDescent="0.25">
      <c r="B66" s="5" t="s">
        <v>46</v>
      </c>
      <c r="C66">
        <v>355</v>
      </c>
      <c r="E66">
        <v>355</v>
      </c>
      <c r="F66">
        <v>355</v>
      </c>
      <c r="H66">
        <v>355</v>
      </c>
    </row>
    <row r="67" spans="2:8" x14ac:dyDescent="0.25">
      <c r="B67" s="5" t="s">
        <v>80</v>
      </c>
      <c r="D67">
        <v>58</v>
      </c>
      <c r="E67">
        <v>58</v>
      </c>
      <c r="G67">
        <v>58</v>
      </c>
      <c r="H67">
        <v>58</v>
      </c>
    </row>
    <row r="68" spans="2:8" x14ac:dyDescent="0.25">
      <c r="B68" s="5" t="s">
        <v>31</v>
      </c>
      <c r="C68">
        <v>332</v>
      </c>
      <c r="E68">
        <v>332</v>
      </c>
      <c r="F68">
        <v>332</v>
      </c>
      <c r="H68">
        <v>332</v>
      </c>
    </row>
    <row r="69" spans="2:8" x14ac:dyDescent="0.25">
      <c r="B69" s="5" t="s">
        <v>8</v>
      </c>
      <c r="D69">
        <v>1269</v>
      </c>
      <c r="E69">
        <v>1269</v>
      </c>
      <c r="G69">
        <v>1269</v>
      </c>
      <c r="H69">
        <v>1269</v>
      </c>
    </row>
    <row r="70" spans="2:8" x14ac:dyDescent="0.25">
      <c r="B70" s="5" t="s">
        <v>30</v>
      </c>
      <c r="D70">
        <v>1886</v>
      </c>
      <c r="E70">
        <v>1886</v>
      </c>
      <c r="G70">
        <v>1886</v>
      </c>
      <c r="H70">
        <v>1886</v>
      </c>
    </row>
    <row r="71" spans="2:8" x14ac:dyDescent="0.25">
      <c r="B71" s="5" t="s">
        <v>24</v>
      </c>
      <c r="D71">
        <v>741</v>
      </c>
      <c r="E71">
        <v>741</v>
      </c>
      <c r="G71">
        <v>741</v>
      </c>
      <c r="H71">
        <v>741</v>
      </c>
    </row>
    <row r="72" spans="2:8" x14ac:dyDescent="0.25">
      <c r="B72" s="5" t="s">
        <v>139</v>
      </c>
      <c r="D72">
        <v>66</v>
      </c>
      <c r="E72">
        <v>66</v>
      </c>
      <c r="G72">
        <v>66</v>
      </c>
      <c r="H72">
        <v>66</v>
      </c>
    </row>
    <row r="73" spans="2:8" x14ac:dyDescent="0.25">
      <c r="B73" s="5" t="s">
        <v>156</v>
      </c>
      <c r="C73">
        <v>44</v>
      </c>
      <c r="E73">
        <v>44</v>
      </c>
      <c r="F73">
        <v>44</v>
      </c>
      <c r="H73">
        <v>44</v>
      </c>
    </row>
    <row r="74" spans="2:8" x14ac:dyDescent="0.25">
      <c r="B74" s="5" t="s">
        <v>23</v>
      </c>
      <c r="D74">
        <v>115</v>
      </c>
      <c r="E74">
        <v>115</v>
      </c>
      <c r="G74">
        <v>115</v>
      </c>
      <c r="H74">
        <v>115</v>
      </c>
    </row>
    <row r="75" spans="2:8" x14ac:dyDescent="0.25">
      <c r="B75" s="5" t="s">
        <v>99</v>
      </c>
      <c r="D75">
        <v>3130</v>
      </c>
      <c r="E75">
        <v>3130</v>
      </c>
      <c r="G75">
        <v>3130</v>
      </c>
      <c r="H75">
        <v>3130</v>
      </c>
    </row>
    <row r="76" spans="2:8" x14ac:dyDescent="0.25">
      <c r="B76" s="5" t="s">
        <v>113</v>
      </c>
      <c r="D76">
        <v>663</v>
      </c>
      <c r="E76">
        <v>663</v>
      </c>
      <c r="G76">
        <v>663</v>
      </c>
      <c r="H76">
        <v>663</v>
      </c>
    </row>
    <row r="77" spans="2:8" x14ac:dyDescent="0.25">
      <c r="B77" s="5" t="s">
        <v>50</v>
      </c>
      <c r="D77">
        <v>533</v>
      </c>
      <c r="E77">
        <v>533</v>
      </c>
      <c r="G77">
        <v>533</v>
      </c>
      <c r="H77">
        <v>533</v>
      </c>
    </row>
    <row r="78" spans="2:8" x14ac:dyDescent="0.25">
      <c r="B78" s="5" t="s">
        <v>129</v>
      </c>
      <c r="D78">
        <v>40</v>
      </c>
      <c r="E78">
        <v>40</v>
      </c>
      <c r="G78">
        <v>40</v>
      </c>
      <c r="H78">
        <v>40</v>
      </c>
    </row>
    <row r="79" spans="2:8" x14ac:dyDescent="0.25">
      <c r="B79" s="5" t="s">
        <v>13</v>
      </c>
      <c r="C79">
        <v>1165</v>
      </c>
      <c r="E79">
        <v>1165</v>
      </c>
      <c r="F79">
        <v>1165</v>
      </c>
      <c r="H79">
        <v>1165</v>
      </c>
    </row>
    <row r="80" spans="2:8" x14ac:dyDescent="0.25">
      <c r="B80" s="5" t="s">
        <v>132</v>
      </c>
      <c r="C80">
        <v>63</v>
      </c>
      <c r="E80">
        <v>63</v>
      </c>
      <c r="F80">
        <v>63</v>
      </c>
      <c r="H80">
        <v>63</v>
      </c>
    </row>
    <row r="81" spans="2:8" x14ac:dyDescent="0.25">
      <c r="B81" s="5" t="s">
        <v>134</v>
      </c>
      <c r="C81">
        <v>73</v>
      </c>
      <c r="E81">
        <v>73</v>
      </c>
      <c r="F81">
        <v>73</v>
      </c>
      <c r="H81">
        <v>73</v>
      </c>
    </row>
    <row r="82" spans="2:8" x14ac:dyDescent="0.25">
      <c r="B82" s="5" t="s">
        <v>47</v>
      </c>
      <c r="C82">
        <v>933</v>
      </c>
      <c r="E82">
        <v>933</v>
      </c>
      <c r="F82">
        <v>933</v>
      </c>
      <c r="H82">
        <v>933</v>
      </c>
    </row>
    <row r="83" spans="2:8" x14ac:dyDescent="0.25">
      <c r="B83" s="5" t="s">
        <v>115</v>
      </c>
      <c r="C83">
        <v>205</v>
      </c>
      <c r="E83">
        <v>205</v>
      </c>
      <c r="F83">
        <v>205</v>
      </c>
      <c r="H83">
        <v>205</v>
      </c>
    </row>
    <row r="84" spans="2:8" x14ac:dyDescent="0.25">
      <c r="B84" s="5" t="s">
        <v>114</v>
      </c>
      <c r="C84">
        <v>525</v>
      </c>
      <c r="E84">
        <v>525</v>
      </c>
      <c r="F84">
        <v>525</v>
      </c>
      <c r="H84">
        <v>525</v>
      </c>
    </row>
    <row r="85" spans="2:8" x14ac:dyDescent="0.25">
      <c r="B85" s="5" t="s">
        <v>57</v>
      </c>
      <c r="D85">
        <v>565</v>
      </c>
      <c r="E85">
        <v>565</v>
      </c>
      <c r="G85">
        <v>565</v>
      </c>
      <c r="H85">
        <v>565</v>
      </c>
    </row>
    <row r="86" spans="2:8" x14ac:dyDescent="0.25">
      <c r="B86" s="5" t="s">
        <v>45</v>
      </c>
      <c r="C86">
        <v>141</v>
      </c>
      <c r="E86">
        <v>141</v>
      </c>
      <c r="F86">
        <v>141</v>
      </c>
      <c r="H86">
        <v>141</v>
      </c>
    </row>
    <row r="87" spans="2:8" x14ac:dyDescent="0.25">
      <c r="B87" s="5" t="s">
        <v>127</v>
      </c>
      <c r="D87">
        <v>31</v>
      </c>
      <c r="E87">
        <v>31</v>
      </c>
      <c r="G87">
        <v>31</v>
      </c>
      <c r="H87">
        <v>31</v>
      </c>
    </row>
    <row r="88" spans="2:8" x14ac:dyDescent="0.25">
      <c r="B88" s="5" t="s">
        <v>56</v>
      </c>
      <c r="D88">
        <v>352</v>
      </c>
      <c r="E88">
        <v>352</v>
      </c>
      <c r="G88">
        <v>352</v>
      </c>
      <c r="H88">
        <v>352</v>
      </c>
    </row>
    <row r="89" spans="2:8" x14ac:dyDescent="0.25">
      <c r="B89" s="5" t="s">
        <v>140</v>
      </c>
      <c r="D89">
        <v>43</v>
      </c>
      <c r="E89">
        <v>43</v>
      </c>
      <c r="G89">
        <v>43</v>
      </c>
      <c r="H89">
        <v>43</v>
      </c>
    </row>
    <row r="90" spans="2:8" x14ac:dyDescent="0.25">
      <c r="B90" s="5" t="s">
        <v>95</v>
      </c>
      <c r="D90">
        <v>126</v>
      </c>
      <c r="E90">
        <v>126</v>
      </c>
      <c r="G90">
        <v>126</v>
      </c>
      <c r="H90">
        <v>126</v>
      </c>
    </row>
    <row r="91" spans="2:8" x14ac:dyDescent="0.25">
      <c r="B91" s="5" t="s">
        <v>59</v>
      </c>
      <c r="C91">
        <v>218</v>
      </c>
      <c r="E91">
        <v>218</v>
      </c>
      <c r="F91">
        <v>218</v>
      </c>
      <c r="H91">
        <v>218</v>
      </c>
    </row>
    <row r="92" spans="2:8" x14ac:dyDescent="0.25">
      <c r="B92" s="5" t="s">
        <v>136</v>
      </c>
      <c r="C92">
        <v>153</v>
      </c>
      <c r="E92">
        <v>153</v>
      </c>
      <c r="F92">
        <v>153</v>
      </c>
      <c r="H92">
        <v>153</v>
      </c>
    </row>
    <row r="93" spans="2:8" x14ac:dyDescent="0.25">
      <c r="B93" s="5" t="s">
        <v>175</v>
      </c>
      <c r="D93">
        <v>35</v>
      </c>
      <c r="E93">
        <v>35</v>
      </c>
      <c r="G93">
        <v>35</v>
      </c>
      <c r="H93">
        <v>35</v>
      </c>
    </row>
    <row r="94" spans="2:8" x14ac:dyDescent="0.25">
      <c r="B94" s="5" t="s">
        <v>107</v>
      </c>
      <c r="C94">
        <v>132</v>
      </c>
      <c r="E94">
        <v>132</v>
      </c>
      <c r="F94">
        <v>132</v>
      </c>
      <c r="H94">
        <v>132</v>
      </c>
    </row>
    <row r="95" spans="2:8" x14ac:dyDescent="0.25">
      <c r="B95" s="5" t="s">
        <v>96</v>
      </c>
      <c r="C95">
        <v>24</v>
      </c>
      <c r="E95">
        <v>24</v>
      </c>
      <c r="F95">
        <v>24</v>
      </c>
      <c r="H95">
        <v>24</v>
      </c>
    </row>
    <row r="96" spans="2:8" x14ac:dyDescent="0.25">
      <c r="B96" s="5" t="s">
        <v>138</v>
      </c>
      <c r="D96">
        <v>59</v>
      </c>
      <c r="E96">
        <v>59</v>
      </c>
      <c r="G96">
        <v>59</v>
      </c>
      <c r="H96">
        <v>59</v>
      </c>
    </row>
    <row r="97" spans="2:8" x14ac:dyDescent="0.25">
      <c r="B97" s="5" t="s">
        <v>160</v>
      </c>
      <c r="D97">
        <v>44</v>
      </c>
      <c r="E97">
        <v>44</v>
      </c>
      <c r="G97">
        <v>44</v>
      </c>
      <c r="H97">
        <v>44</v>
      </c>
    </row>
    <row r="98" spans="2:8" x14ac:dyDescent="0.25">
      <c r="B98" s="5" t="s">
        <v>144</v>
      </c>
      <c r="D98">
        <v>62</v>
      </c>
      <c r="E98">
        <v>62</v>
      </c>
      <c r="G98">
        <v>62</v>
      </c>
      <c r="H98">
        <v>62</v>
      </c>
    </row>
    <row r="99" spans="2:8" x14ac:dyDescent="0.25">
      <c r="B99" s="5" t="s">
        <v>163</v>
      </c>
      <c r="D99">
        <v>77</v>
      </c>
      <c r="E99">
        <v>77</v>
      </c>
      <c r="G99">
        <v>77</v>
      </c>
      <c r="H99">
        <v>77</v>
      </c>
    </row>
    <row r="100" spans="2:8" x14ac:dyDescent="0.25">
      <c r="B100" s="5" t="s">
        <v>141</v>
      </c>
      <c r="C100">
        <v>55</v>
      </c>
      <c r="E100">
        <v>55</v>
      </c>
      <c r="F100">
        <v>55</v>
      </c>
      <c r="H100">
        <v>55</v>
      </c>
    </row>
    <row r="101" spans="2:8" x14ac:dyDescent="0.25">
      <c r="B101" s="5" t="s">
        <v>55</v>
      </c>
      <c r="D101">
        <v>402</v>
      </c>
      <c r="E101">
        <v>402</v>
      </c>
      <c r="G101">
        <v>402</v>
      </c>
      <c r="H101">
        <v>402</v>
      </c>
    </row>
    <row r="102" spans="2:8" x14ac:dyDescent="0.25">
      <c r="B102" s="5" t="s">
        <v>157</v>
      </c>
      <c r="D102">
        <v>65</v>
      </c>
      <c r="E102">
        <v>65</v>
      </c>
      <c r="G102">
        <v>65</v>
      </c>
      <c r="H102">
        <v>65</v>
      </c>
    </row>
    <row r="103" spans="2:8" x14ac:dyDescent="0.25">
      <c r="B103" s="5" t="s">
        <v>94</v>
      </c>
      <c r="C103">
        <v>43</v>
      </c>
      <c r="E103">
        <v>43</v>
      </c>
      <c r="F103">
        <v>43</v>
      </c>
      <c r="H103">
        <v>43</v>
      </c>
    </row>
    <row r="104" spans="2:8" x14ac:dyDescent="0.25">
      <c r="B104" s="5" t="s">
        <v>117</v>
      </c>
      <c r="C104">
        <v>359</v>
      </c>
      <c r="E104">
        <v>359</v>
      </c>
      <c r="F104">
        <v>359</v>
      </c>
      <c r="H104">
        <v>359</v>
      </c>
    </row>
    <row r="105" spans="2:8" x14ac:dyDescent="0.25">
      <c r="B105" s="5" t="s">
        <v>65</v>
      </c>
      <c r="C105">
        <v>86</v>
      </c>
      <c r="E105">
        <v>86</v>
      </c>
      <c r="F105">
        <v>86</v>
      </c>
      <c r="H105">
        <v>86</v>
      </c>
    </row>
    <row r="106" spans="2:8" x14ac:dyDescent="0.25">
      <c r="B106" s="5" t="s">
        <v>37</v>
      </c>
      <c r="D106">
        <v>100</v>
      </c>
      <c r="E106">
        <v>100</v>
      </c>
      <c r="G106">
        <v>100</v>
      </c>
      <c r="H106">
        <v>100</v>
      </c>
    </row>
    <row r="107" spans="2:8" x14ac:dyDescent="0.25">
      <c r="B107" s="5" t="s">
        <v>42</v>
      </c>
      <c r="D107">
        <v>254</v>
      </c>
      <c r="E107">
        <v>254</v>
      </c>
      <c r="G107">
        <v>254</v>
      </c>
      <c r="H107">
        <v>254</v>
      </c>
    </row>
    <row r="108" spans="2:8" x14ac:dyDescent="0.25">
      <c r="B108" s="5" t="s">
        <v>149</v>
      </c>
      <c r="D108">
        <v>1375</v>
      </c>
      <c r="E108">
        <v>1375</v>
      </c>
      <c r="G108">
        <v>1375</v>
      </c>
      <c r="H108">
        <v>1375</v>
      </c>
    </row>
    <row r="109" spans="2:8" x14ac:dyDescent="0.25">
      <c r="B109" s="5" t="s">
        <v>33</v>
      </c>
      <c r="D109">
        <v>197</v>
      </c>
      <c r="E109">
        <v>197</v>
      </c>
      <c r="G109">
        <v>197</v>
      </c>
      <c r="H109">
        <v>197</v>
      </c>
    </row>
    <row r="110" spans="2:8" x14ac:dyDescent="0.25">
      <c r="B110" s="5" t="s">
        <v>101</v>
      </c>
      <c r="C110">
        <v>67</v>
      </c>
      <c r="E110">
        <v>67</v>
      </c>
      <c r="F110">
        <v>67</v>
      </c>
      <c r="H110">
        <v>67</v>
      </c>
    </row>
    <row r="111" spans="2:8" x14ac:dyDescent="0.25">
      <c r="B111" s="5" t="s">
        <v>181</v>
      </c>
      <c r="C111">
        <v>28</v>
      </c>
      <c r="E111">
        <v>28</v>
      </c>
      <c r="F111">
        <v>28</v>
      </c>
      <c r="H111">
        <v>28</v>
      </c>
    </row>
    <row r="112" spans="2:8" x14ac:dyDescent="0.25">
      <c r="B112" s="5" t="s">
        <v>145</v>
      </c>
      <c r="C112">
        <v>94</v>
      </c>
      <c r="E112">
        <v>94</v>
      </c>
      <c r="F112">
        <v>94</v>
      </c>
      <c r="H112">
        <v>94</v>
      </c>
    </row>
    <row r="113" spans="2:8" x14ac:dyDescent="0.25">
      <c r="B113" s="5" t="s">
        <v>58</v>
      </c>
      <c r="D113">
        <v>112</v>
      </c>
      <c r="E113">
        <v>112</v>
      </c>
      <c r="G113">
        <v>112</v>
      </c>
      <c r="H113">
        <v>112</v>
      </c>
    </row>
    <row r="114" spans="2:8" x14ac:dyDescent="0.25">
      <c r="B114" s="5" t="s">
        <v>52</v>
      </c>
      <c r="C114">
        <v>2</v>
      </c>
      <c r="E114">
        <v>2</v>
      </c>
      <c r="F114">
        <v>2</v>
      </c>
      <c r="H114">
        <v>2</v>
      </c>
    </row>
    <row r="115" spans="2:8" x14ac:dyDescent="0.25">
      <c r="B115" s="5" t="s">
        <v>169</v>
      </c>
      <c r="C115">
        <v>12</v>
      </c>
      <c r="E115">
        <v>12</v>
      </c>
      <c r="F115">
        <v>12</v>
      </c>
      <c r="H115">
        <v>12</v>
      </c>
    </row>
    <row r="116" spans="2:8" x14ac:dyDescent="0.25">
      <c r="B116" s="5" t="s">
        <v>48</v>
      </c>
      <c r="C116">
        <v>348</v>
      </c>
      <c r="E116">
        <v>348</v>
      </c>
      <c r="F116">
        <v>348</v>
      </c>
      <c r="H116">
        <v>348</v>
      </c>
    </row>
    <row r="117" spans="2:8" x14ac:dyDescent="0.25">
      <c r="B117" s="5" t="s">
        <v>179</v>
      </c>
      <c r="D117">
        <v>7</v>
      </c>
      <c r="E117">
        <v>7</v>
      </c>
      <c r="G117">
        <v>7</v>
      </c>
      <c r="H117">
        <v>7</v>
      </c>
    </row>
    <row r="118" spans="2:8" x14ac:dyDescent="0.25">
      <c r="B118" s="5" t="s">
        <v>62</v>
      </c>
      <c r="D118">
        <v>1561</v>
      </c>
      <c r="E118">
        <v>1561</v>
      </c>
      <c r="G118">
        <v>1561</v>
      </c>
      <c r="H118">
        <v>1561</v>
      </c>
    </row>
    <row r="119" spans="2:8" x14ac:dyDescent="0.25">
      <c r="B119" s="5" t="s">
        <v>28</v>
      </c>
      <c r="C119">
        <v>1112</v>
      </c>
      <c r="E119">
        <v>1112</v>
      </c>
      <c r="F119">
        <v>1112</v>
      </c>
      <c r="H119">
        <v>1112</v>
      </c>
    </row>
    <row r="120" spans="2:8" x14ac:dyDescent="0.25">
      <c r="B120" s="5" t="s">
        <v>102</v>
      </c>
      <c r="D120">
        <v>23</v>
      </c>
      <c r="E120">
        <v>23</v>
      </c>
      <c r="G120">
        <v>23</v>
      </c>
      <c r="H120">
        <v>23</v>
      </c>
    </row>
    <row r="121" spans="2:8" x14ac:dyDescent="0.25">
      <c r="B121" s="5" t="s">
        <v>165</v>
      </c>
      <c r="D121">
        <v>77</v>
      </c>
      <c r="E121">
        <v>77</v>
      </c>
      <c r="G121">
        <v>77</v>
      </c>
      <c r="H121">
        <v>77</v>
      </c>
    </row>
    <row r="122" spans="2:8" x14ac:dyDescent="0.25">
      <c r="B122" s="5" t="s">
        <v>39</v>
      </c>
      <c r="C122">
        <v>108</v>
      </c>
      <c r="E122">
        <v>108</v>
      </c>
      <c r="F122">
        <v>108</v>
      </c>
      <c r="H122">
        <v>108</v>
      </c>
    </row>
    <row r="123" spans="2:8" x14ac:dyDescent="0.25">
      <c r="B123" s="5" t="s">
        <v>186</v>
      </c>
      <c r="D123">
        <v>35</v>
      </c>
      <c r="E123">
        <v>35</v>
      </c>
      <c r="G123">
        <v>35</v>
      </c>
      <c r="H123">
        <v>35</v>
      </c>
    </row>
    <row r="124" spans="2:8" x14ac:dyDescent="0.25">
      <c r="B124" s="5" t="s">
        <v>125</v>
      </c>
      <c r="D124">
        <v>126</v>
      </c>
      <c r="E124">
        <v>126</v>
      </c>
      <c r="G124">
        <v>126</v>
      </c>
      <c r="H124">
        <v>126</v>
      </c>
    </row>
    <row r="125" spans="2:8" x14ac:dyDescent="0.25">
      <c r="B125" s="5" t="s">
        <v>148</v>
      </c>
      <c r="C125">
        <v>1598</v>
      </c>
      <c r="E125">
        <v>1598</v>
      </c>
      <c r="F125">
        <v>1598</v>
      </c>
      <c r="H125">
        <v>1598</v>
      </c>
    </row>
    <row r="126" spans="2:8" x14ac:dyDescent="0.25">
      <c r="B126" s="5" t="s">
        <v>151</v>
      </c>
      <c r="D126">
        <v>561</v>
      </c>
      <c r="E126">
        <v>561</v>
      </c>
      <c r="G126">
        <v>561</v>
      </c>
      <c r="H126">
        <v>561</v>
      </c>
    </row>
    <row r="127" spans="2:8" x14ac:dyDescent="0.25">
      <c r="B127" s="5" t="s">
        <v>32</v>
      </c>
      <c r="C127">
        <v>557</v>
      </c>
      <c r="E127">
        <v>557</v>
      </c>
      <c r="F127">
        <v>557</v>
      </c>
      <c r="H127">
        <v>557</v>
      </c>
    </row>
    <row r="128" spans="2:8" x14ac:dyDescent="0.25">
      <c r="B128" s="5" t="s">
        <v>82</v>
      </c>
      <c r="D128">
        <v>4333</v>
      </c>
      <c r="E128">
        <v>4333</v>
      </c>
      <c r="G128">
        <v>4333</v>
      </c>
      <c r="H128">
        <v>4333</v>
      </c>
    </row>
    <row r="129" spans="2:8" x14ac:dyDescent="0.25">
      <c r="B129" s="5" t="s">
        <v>166</v>
      </c>
      <c r="D129">
        <v>69</v>
      </c>
      <c r="E129">
        <v>69</v>
      </c>
      <c r="G129">
        <v>69</v>
      </c>
      <c r="H129">
        <v>69</v>
      </c>
    </row>
    <row r="130" spans="2:8" x14ac:dyDescent="0.25">
      <c r="B130" s="5" t="s">
        <v>89</v>
      </c>
      <c r="D130">
        <v>31</v>
      </c>
      <c r="E130">
        <v>31</v>
      </c>
      <c r="G130">
        <v>31</v>
      </c>
      <c r="H130">
        <v>31</v>
      </c>
    </row>
    <row r="131" spans="2:8" x14ac:dyDescent="0.25">
      <c r="B131" s="5" t="s">
        <v>21</v>
      </c>
      <c r="D131">
        <v>769</v>
      </c>
      <c r="E131">
        <v>769</v>
      </c>
      <c r="G131">
        <v>769</v>
      </c>
      <c r="H131">
        <v>769</v>
      </c>
    </row>
    <row r="132" spans="2:8" x14ac:dyDescent="0.25">
      <c r="B132" s="5" t="s">
        <v>66</v>
      </c>
      <c r="C132">
        <v>41</v>
      </c>
      <c r="E132">
        <v>41</v>
      </c>
      <c r="F132">
        <v>41</v>
      </c>
      <c r="H132">
        <v>41</v>
      </c>
    </row>
    <row r="133" spans="2:8" x14ac:dyDescent="0.25">
      <c r="B133" s="5" t="s">
        <v>69</v>
      </c>
      <c r="D133">
        <v>2125</v>
      </c>
      <c r="E133">
        <v>2125</v>
      </c>
      <c r="G133">
        <v>2125</v>
      </c>
      <c r="H133">
        <v>2125</v>
      </c>
    </row>
    <row r="134" spans="2:8" x14ac:dyDescent="0.25">
      <c r="B134" s="5" t="s">
        <v>18</v>
      </c>
      <c r="D134">
        <v>612</v>
      </c>
      <c r="E134">
        <v>612</v>
      </c>
      <c r="G134">
        <v>612</v>
      </c>
      <c r="H134">
        <v>612</v>
      </c>
    </row>
    <row r="135" spans="2:8" x14ac:dyDescent="0.25">
      <c r="B135" s="5" t="s">
        <v>122</v>
      </c>
      <c r="D135">
        <v>380</v>
      </c>
      <c r="E135">
        <v>380</v>
      </c>
      <c r="G135">
        <v>380</v>
      </c>
      <c r="H135">
        <v>380</v>
      </c>
    </row>
    <row r="136" spans="2:8" x14ac:dyDescent="0.25">
      <c r="B136" s="5" t="s">
        <v>67</v>
      </c>
      <c r="C136">
        <v>68</v>
      </c>
      <c r="E136">
        <v>68</v>
      </c>
      <c r="F136">
        <v>68</v>
      </c>
      <c r="H136">
        <v>68</v>
      </c>
    </row>
    <row r="137" spans="2:8" x14ac:dyDescent="0.25">
      <c r="B137" s="5" t="s">
        <v>118</v>
      </c>
      <c r="D137">
        <v>299</v>
      </c>
      <c r="E137">
        <v>299</v>
      </c>
      <c r="G137">
        <v>299</v>
      </c>
      <c r="H137">
        <v>299</v>
      </c>
    </row>
    <row r="138" spans="2:8" x14ac:dyDescent="0.25">
      <c r="B138" s="5" t="s">
        <v>16</v>
      </c>
      <c r="D138">
        <v>2089</v>
      </c>
      <c r="E138">
        <v>2089</v>
      </c>
      <c r="G138">
        <v>2089</v>
      </c>
      <c r="H138">
        <v>2089</v>
      </c>
    </row>
    <row r="139" spans="2:8" x14ac:dyDescent="0.25">
      <c r="B139" s="5" t="s">
        <v>34</v>
      </c>
      <c r="D139">
        <v>106</v>
      </c>
      <c r="E139">
        <v>106</v>
      </c>
      <c r="G139">
        <v>106</v>
      </c>
      <c r="H139">
        <v>106</v>
      </c>
    </row>
    <row r="140" spans="2:8" x14ac:dyDescent="0.25">
      <c r="B140" s="5" t="s">
        <v>100</v>
      </c>
      <c r="D140">
        <v>241</v>
      </c>
      <c r="E140">
        <v>241</v>
      </c>
      <c r="G140">
        <v>241</v>
      </c>
      <c r="H140">
        <v>241</v>
      </c>
    </row>
    <row r="141" spans="2:8" x14ac:dyDescent="0.25">
      <c r="B141" s="5" t="s">
        <v>154</v>
      </c>
      <c r="D141">
        <v>491</v>
      </c>
      <c r="E141">
        <v>491</v>
      </c>
      <c r="G141">
        <v>491</v>
      </c>
      <c r="H141">
        <v>491</v>
      </c>
    </row>
    <row r="142" spans="2:8" x14ac:dyDescent="0.25">
      <c r="B142" s="5" t="s">
        <v>161</v>
      </c>
      <c r="D142">
        <v>78</v>
      </c>
      <c r="E142">
        <v>78</v>
      </c>
      <c r="G142">
        <v>78</v>
      </c>
      <c r="H142">
        <v>78</v>
      </c>
    </row>
    <row r="143" spans="2:8" x14ac:dyDescent="0.25">
      <c r="B143" s="5" t="s">
        <v>153</v>
      </c>
      <c r="D143">
        <v>679</v>
      </c>
      <c r="E143">
        <v>679</v>
      </c>
      <c r="G143">
        <v>679</v>
      </c>
      <c r="H143">
        <v>679</v>
      </c>
    </row>
    <row r="144" spans="2:8" x14ac:dyDescent="0.25">
      <c r="B144" s="5" t="s">
        <v>44</v>
      </c>
      <c r="D144">
        <v>576</v>
      </c>
      <c r="E144">
        <v>576</v>
      </c>
      <c r="G144">
        <v>576</v>
      </c>
      <c r="H144">
        <v>576</v>
      </c>
    </row>
    <row r="145" spans="2:8" x14ac:dyDescent="0.25">
      <c r="B145" s="5" t="s">
        <v>63</v>
      </c>
      <c r="D145">
        <v>217</v>
      </c>
      <c r="E145">
        <v>217</v>
      </c>
      <c r="G145">
        <v>217</v>
      </c>
      <c r="H145">
        <v>217</v>
      </c>
    </row>
    <row r="146" spans="2:8" x14ac:dyDescent="0.25">
      <c r="B146" s="5" t="s">
        <v>128</v>
      </c>
      <c r="D146">
        <v>310</v>
      </c>
      <c r="E146">
        <v>310</v>
      </c>
      <c r="G146">
        <v>310</v>
      </c>
      <c r="H146">
        <v>310</v>
      </c>
    </row>
    <row r="147" spans="2:8" x14ac:dyDescent="0.25">
      <c r="B147" s="5" t="s">
        <v>119</v>
      </c>
      <c r="C147">
        <v>333</v>
      </c>
      <c r="E147">
        <v>333</v>
      </c>
      <c r="F147">
        <v>333</v>
      </c>
      <c r="H147">
        <v>333</v>
      </c>
    </row>
    <row r="148" spans="2:8" x14ac:dyDescent="0.25">
      <c r="B148" s="5" t="s">
        <v>159</v>
      </c>
      <c r="D148">
        <v>176</v>
      </c>
      <c r="E148">
        <v>176</v>
      </c>
      <c r="G148">
        <v>176</v>
      </c>
      <c r="H148">
        <v>176</v>
      </c>
    </row>
    <row r="149" spans="2:8" x14ac:dyDescent="0.25">
      <c r="B149" s="5" t="s">
        <v>35</v>
      </c>
      <c r="D149">
        <v>692</v>
      </c>
      <c r="E149">
        <v>692</v>
      </c>
      <c r="G149">
        <v>692</v>
      </c>
      <c r="H149">
        <v>692</v>
      </c>
    </row>
    <row r="150" spans="2:8" x14ac:dyDescent="0.25">
      <c r="B150" s="5" t="s">
        <v>40</v>
      </c>
      <c r="D150">
        <v>100</v>
      </c>
      <c r="E150">
        <v>100</v>
      </c>
      <c r="G150">
        <v>100</v>
      </c>
      <c r="H150">
        <v>100</v>
      </c>
    </row>
    <row r="151" spans="2:8" x14ac:dyDescent="0.25">
      <c r="B151" s="5" t="s">
        <v>19</v>
      </c>
      <c r="D151">
        <v>3458</v>
      </c>
      <c r="E151">
        <v>3458</v>
      </c>
      <c r="G151">
        <v>3458</v>
      </c>
      <c r="H151">
        <v>3458</v>
      </c>
    </row>
    <row r="152" spans="2:8" x14ac:dyDescent="0.25">
      <c r="B152" s="5" t="s">
        <v>70</v>
      </c>
      <c r="D152">
        <v>1761</v>
      </c>
      <c r="E152">
        <v>1761</v>
      </c>
      <c r="G152">
        <v>1761</v>
      </c>
      <c r="H152">
        <v>1761</v>
      </c>
    </row>
    <row r="153" spans="2:8" x14ac:dyDescent="0.25">
      <c r="B153" s="5" t="s">
        <v>146</v>
      </c>
      <c r="D153">
        <v>18</v>
      </c>
      <c r="E153">
        <v>18</v>
      </c>
      <c r="G153">
        <v>18</v>
      </c>
      <c r="H153">
        <v>18</v>
      </c>
    </row>
    <row r="154" spans="2:8" x14ac:dyDescent="0.25">
      <c r="B154" s="5" t="s">
        <v>25</v>
      </c>
      <c r="D154">
        <v>780</v>
      </c>
      <c r="E154">
        <v>780</v>
      </c>
      <c r="G154">
        <v>780</v>
      </c>
      <c r="H154">
        <v>780</v>
      </c>
    </row>
    <row r="155" spans="2:8" x14ac:dyDescent="0.25">
      <c r="B155" s="5" t="s">
        <v>126</v>
      </c>
      <c r="D155">
        <v>417</v>
      </c>
      <c r="E155">
        <v>417</v>
      </c>
      <c r="G155">
        <v>417</v>
      </c>
      <c r="H155">
        <v>417</v>
      </c>
    </row>
    <row r="156" spans="2:8" x14ac:dyDescent="0.25">
      <c r="B156" s="5" t="s">
        <v>109</v>
      </c>
      <c r="D156">
        <v>59</v>
      </c>
      <c r="E156">
        <v>59</v>
      </c>
      <c r="G156">
        <v>59</v>
      </c>
      <c r="H156">
        <v>59</v>
      </c>
    </row>
    <row r="157" spans="2:8" x14ac:dyDescent="0.25">
      <c r="B157" s="5" t="s">
        <v>17</v>
      </c>
      <c r="D157">
        <v>2402</v>
      </c>
      <c r="E157">
        <v>2402</v>
      </c>
      <c r="G157">
        <v>2402</v>
      </c>
      <c r="H157">
        <v>2402</v>
      </c>
    </row>
    <row r="158" spans="2:8" x14ac:dyDescent="0.25">
      <c r="B158" s="5" t="s">
        <v>180</v>
      </c>
      <c r="C158">
        <v>16</v>
      </c>
      <c r="E158">
        <v>16</v>
      </c>
      <c r="F158">
        <v>16</v>
      </c>
      <c r="H158">
        <v>16</v>
      </c>
    </row>
    <row r="159" spans="2:8" x14ac:dyDescent="0.25">
      <c r="B159" s="5" t="s">
        <v>167</v>
      </c>
      <c r="D159">
        <v>173</v>
      </c>
      <c r="E159">
        <v>173</v>
      </c>
      <c r="G159">
        <v>173</v>
      </c>
      <c r="H159">
        <v>173</v>
      </c>
    </row>
    <row r="160" spans="2:8" x14ac:dyDescent="0.25">
      <c r="B160" s="5" t="s">
        <v>74</v>
      </c>
      <c r="D160">
        <v>34</v>
      </c>
      <c r="E160">
        <v>34</v>
      </c>
      <c r="G160">
        <v>34</v>
      </c>
      <c r="H160">
        <v>34</v>
      </c>
    </row>
    <row r="161" spans="2:8" x14ac:dyDescent="0.25">
      <c r="B161" s="5" t="s">
        <v>188</v>
      </c>
      <c r="D161">
        <v>156</v>
      </c>
      <c r="E161">
        <v>156</v>
      </c>
      <c r="G161">
        <v>156</v>
      </c>
      <c r="H161">
        <v>156</v>
      </c>
    </row>
    <row r="162" spans="2:8" x14ac:dyDescent="0.25">
      <c r="B162" s="5" t="s">
        <v>41</v>
      </c>
      <c r="D162">
        <v>302</v>
      </c>
      <c r="E162">
        <v>302</v>
      </c>
      <c r="G162">
        <v>302</v>
      </c>
      <c r="H162">
        <v>302</v>
      </c>
    </row>
    <row r="163" spans="2:8" x14ac:dyDescent="0.25">
      <c r="B163" s="5" t="s">
        <v>98</v>
      </c>
      <c r="C163">
        <v>159</v>
      </c>
      <c r="E163">
        <v>159</v>
      </c>
      <c r="F163">
        <v>159</v>
      </c>
      <c r="H163">
        <v>159</v>
      </c>
    </row>
    <row r="164" spans="2:8" x14ac:dyDescent="0.25">
      <c r="B164" s="5" t="s">
        <v>173</v>
      </c>
      <c r="D164">
        <v>45</v>
      </c>
      <c r="E164">
        <v>45</v>
      </c>
      <c r="G164">
        <v>45</v>
      </c>
      <c r="H164">
        <v>45</v>
      </c>
    </row>
    <row r="165" spans="2:8" x14ac:dyDescent="0.25">
      <c r="B165" s="5" t="s">
        <v>168</v>
      </c>
      <c r="D165">
        <v>75</v>
      </c>
      <c r="E165">
        <v>75</v>
      </c>
      <c r="G165">
        <v>75</v>
      </c>
      <c r="H165">
        <v>75</v>
      </c>
    </row>
    <row r="166" spans="2:8" x14ac:dyDescent="0.25">
      <c r="B166" s="5" t="s">
        <v>26</v>
      </c>
      <c r="D166">
        <v>1036</v>
      </c>
      <c r="E166">
        <v>1036</v>
      </c>
      <c r="G166">
        <v>1036</v>
      </c>
      <c r="H166">
        <v>1036</v>
      </c>
    </row>
    <row r="167" spans="2:8" x14ac:dyDescent="0.25">
      <c r="B167" s="5" t="s">
        <v>79</v>
      </c>
      <c r="D167">
        <v>575</v>
      </c>
      <c r="E167">
        <v>575</v>
      </c>
      <c r="G167">
        <v>575</v>
      </c>
      <c r="H167">
        <v>575</v>
      </c>
    </row>
    <row r="168" spans="2:8" x14ac:dyDescent="0.25">
      <c r="B168" s="5" t="s">
        <v>83</v>
      </c>
      <c r="D168">
        <v>126</v>
      </c>
      <c r="E168">
        <v>126</v>
      </c>
      <c r="G168">
        <v>126</v>
      </c>
      <c r="H168">
        <v>126</v>
      </c>
    </row>
    <row r="169" spans="2:8" x14ac:dyDescent="0.25">
      <c r="B169" s="5" t="s">
        <v>22</v>
      </c>
      <c r="C169">
        <v>1214</v>
      </c>
      <c r="E169">
        <v>1214</v>
      </c>
      <c r="F169">
        <v>1214</v>
      </c>
      <c r="H169">
        <v>1214</v>
      </c>
    </row>
    <row r="170" spans="2:8" x14ac:dyDescent="0.25">
      <c r="B170" s="5" t="s">
        <v>71</v>
      </c>
      <c r="D170">
        <v>293</v>
      </c>
      <c r="E170">
        <v>293</v>
      </c>
      <c r="G170">
        <v>293</v>
      </c>
      <c r="H170">
        <v>293</v>
      </c>
    </row>
    <row r="171" spans="2:8" x14ac:dyDescent="0.25">
      <c r="B171" s="5" t="s">
        <v>104</v>
      </c>
      <c r="D171">
        <v>123</v>
      </c>
      <c r="E171">
        <v>123</v>
      </c>
      <c r="G171">
        <v>123</v>
      </c>
      <c r="H171">
        <v>123</v>
      </c>
    </row>
    <row r="172" spans="2:8" x14ac:dyDescent="0.25">
      <c r="B172" s="5" t="s">
        <v>86</v>
      </c>
      <c r="D172">
        <v>355</v>
      </c>
      <c r="E172">
        <v>355</v>
      </c>
      <c r="G172">
        <v>355</v>
      </c>
      <c r="H172">
        <v>355</v>
      </c>
    </row>
    <row r="173" spans="2:8" x14ac:dyDescent="0.25">
      <c r="B173" s="5" t="s">
        <v>60</v>
      </c>
      <c r="D173">
        <v>149</v>
      </c>
      <c r="E173">
        <v>149</v>
      </c>
      <c r="G173">
        <v>149</v>
      </c>
      <c r="H173">
        <v>149</v>
      </c>
    </row>
    <row r="174" spans="2:8" x14ac:dyDescent="0.25">
      <c r="B174" s="5" t="s">
        <v>36</v>
      </c>
      <c r="D174">
        <v>109</v>
      </c>
      <c r="E174">
        <v>109</v>
      </c>
      <c r="G174">
        <v>109</v>
      </c>
      <c r="H174">
        <v>109</v>
      </c>
    </row>
    <row r="175" spans="2:8" x14ac:dyDescent="0.25">
      <c r="B175" s="5" t="s">
        <v>135</v>
      </c>
      <c r="C175">
        <v>22</v>
      </c>
      <c r="E175">
        <v>22</v>
      </c>
      <c r="F175">
        <v>22</v>
      </c>
      <c r="H175">
        <v>22</v>
      </c>
    </row>
    <row r="176" spans="2:8" x14ac:dyDescent="0.25">
      <c r="B176" s="5" t="s">
        <v>197</v>
      </c>
      <c r="C176">
        <v>15273</v>
      </c>
      <c r="D176">
        <v>56358</v>
      </c>
      <c r="E176">
        <v>71631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93E8-CFB8-4998-90A2-1D68954202C5}">
  <dimension ref="A1:P120"/>
  <sheetViews>
    <sheetView zoomScale="85" zoomScaleNormal="85" workbookViewId="0">
      <selection activeCell="S19" sqref="S19"/>
    </sheetView>
  </sheetViews>
  <sheetFormatPr defaultRowHeight="15" x14ac:dyDescent="0.25"/>
  <cols>
    <col min="2" max="2" width="10" bestFit="1" customWidth="1"/>
    <col min="3" max="3" width="26.140625" bestFit="1" customWidth="1"/>
    <col min="6" max="6" width="23.5703125" bestFit="1" customWidth="1"/>
    <col min="9" max="9" width="18" bestFit="1" customWidth="1"/>
    <col min="10" max="10" width="24" bestFit="1" customWidth="1"/>
  </cols>
  <sheetData>
    <row r="1" spans="1:6" x14ac:dyDescent="0.25">
      <c r="A1" t="s">
        <v>189</v>
      </c>
      <c r="B1" t="s">
        <v>190</v>
      </c>
      <c r="C1" t="s">
        <v>193</v>
      </c>
      <c r="E1" t="s">
        <v>191</v>
      </c>
      <c r="F1" t="s">
        <v>193</v>
      </c>
    </row>
    <row r="2" spans="1:6" x14ac:dyDescent="0.25">
      <c r="A2" s="2">
        <v>2013</v>
      </c>
      <c r="B2">
        <v>1900</v>
      </c>
      <c r="C2">
        <v>7</v>
      </c>
      <c r="E2">
        <v>1900</v>
      </c>
      <c r="F2">
        <f>IFERROR(VLOOKUP(E2,$B$2:$C$38,2,0),0)</f>
        <v>7</v>
      </c>
    </row>
    <row r="3" spans="1:6" x14ac:dyDescent="0.25">
      <c r="A3" s="1">
        <v>1963</v>
      </c>
      <c r="B3">
        <v>1963</v>
      </c>
      <c r="C3">
        <v>5</v>
      </c>
      <c r="E3">
        <v>1901</v>
      </c>
      <c r="F3">
        <f t="shared" ref="F3:F66" si="0">IFERROR(VLOOKUP(E3,$B$2:$C$38,2,0),0)</f>
        <v>0</v>
      </c>
    </row>
    <row r="4" spans="1:6" x14ac:dyDescent="0.25">
      <c r="A4" s="1">
        <v>2010</v>
      </c>
      <c r="B4">
        <v>1964</v>
      </c>
      <c r="C4">
        <v>1</v>
      </c>
      <c r="E4">
        <v>1902</v>
      </c>
      <c r="F4">
        <f t="shared" si="0"/>
        <v>0</v>
      </c>
    </row>
    <row r="5" spans="1:6" x14ac:dyDescent="0.25">
      <c r="A5" s="1">
        <v>1993</v>
      </c>
      <c r="B5">
        <v>1965</v>
      </c>
      <c r="C5">
        <v>3</v>
      </c>
      <c r="E5">
        <v>1903</v>
      </c>
      <c r="F5">
        <f t="shared" si="0"/>
        <v>0</v>
      </c>
    </row>
    <row r="6" spans="1:6" x14ac:dyDescent="0.25">
      <c r="A6" s="2">
        <v>2010</v>
      </c>
      <c r="B6">
        <v>1967</v>
      </c>
      <c r="C6">
        <v>1</v>
      </c>
      <c r="E6">
        <v>1904</v>
      </c>
      <c r="F6">
        <f t="shared" si="0"/>
        <v>0</v>
      </c>
    </row>
    <row r="7" spans="1:6" x14ac:dyDescent="0.25">
      <c r="A7" s="2">
        <v>1984</v>
      </c>
      <c r="B7">
        <v>1968</v>
      </c>
      <c r="C7">
        <v>2</v>
      </c>
      <c r="E7">
        <v>1905</v>
      </c>
      <c r="F7">
        <f t="shared" si="0"/>
        <v>0</v>
      </c>
    </row>
    <row r="8" spans="1:6" x14ac:dyDescent="0.25">
      <c r="A8" s="1">
        <v>1989</v>
      </c>
      <c r="B8">
        <v>1969</v>
      </c>
      <c r="C8">
        <v>1</v>
      </c>
      <c r="E8">
        <v>1906</v>
      </c>
      <c r="F8">
        <f t="shared" si="0"/>
        <v>0</v>
      </c>
    </row>
    <row r="9" spans="1:6" x14ac:dyDescent="0.25">
      <c r="A9" s="1">
        <v>2013</v>
      </c>
      <c r="B9">
        <v>1975</v>
      </c>
      <c r="C9">
        <v>1</v>
      </c>
      <c r="E9">
        <v>1907</v>
      </c>
      <c r="F9">
        <f t="shared" si="0"/>
        <v>0</v>
      </c>
    </row>
    <row r="10" spans="1:6" x14ac:dyDescent="0.25">
      <c r="A10" s="1">
        <v>1988</v>
      </c>
      <c r="B10">
        <v>1976</v>
      </c>
      <c r="C10">
        <v>1</v>
      </c>
      <c r="E10">
        <v>1908</v>
      </c>
      <c r="F10">
        <f t="shared" si="0"/>
        <v>0</v>
      </c>
    </row>
    <row r="11" spans="1:6" x14ac:dyDescent="0.25">
      <c r="A11" s="1">
        <v>2005</v>
      </c>
      <c r="B11">
        <v>1978</v>
      </c>
      <c r="C11">
        <v>7</v>
      </c>
      <c r="E11">
        <v>1909</v>
      </c>
      <c r="F11">
        <f t="shared" si="0"/>
        <v>0</v>
      </c>
    </row>
    <row r="12" spans="1:6" x14ac:dyDescent="0.25">
      <c r="A12" s="1">
        <v>2013</v>
      </c>
      <c r="B12">
        <v>1979</v>
      </c>
      <c r="C12">
        <v>2</v>
      </c>
      <c r="E12">
        <v>1910</v>
      </c>
      <c r="F12">
        <f t="shared" si="0"/>
        <v>0</v>
      </c>
    </row>
    <row r="13" spans="1:6" x14ac:dyDescent="0.25">
      <c r="A13" s="2">
        <v>1989</v>
      </c>
      <c r="B13">
        <v>1984</v>
      </c>
      <c r="C13">
        <v>2</v>
      </c>
      <c r="E13">
        <v>1911</v>
      </c>
      <c r="F13">
        <f t="shared" si="0"/>
        <v>0</v>
      </c>
    </row>
    <row r="14" spans="1:6" x14ac:dyDescent="0.25">
      <c r="A14" s="1">
        <v>1900</v>
      </c>
      <c r="B14">
        <v>1985</v>
      </c>
      <c r="C14">
        <v>1</v>
      </c>
      <c r="E14">
        <v>1912</v>
      </c>
      <c r="F14">
        <f t="shared" si="0"/>
        <v>0</v>
      </c>
    </row>
    <row r="15" spans="1:6" x14ac:dyDescent="0.25">
      <c r="A15" s="1">
        <v>1986</v>
      </c>
      <c r="B15">
        <v>1986</v>
      </c>
      <c r="C15">
        <v>1</v>
      </c>
      <c r="E15">
        <v>1913</v>
      </c>
      <c r="F15">
        <f t="shared" si="0"/>
        <v>0</v>
      </c>
    </row>
    <row r="16" spans="1:6" x14ac:dyDescent="0.25">
      <c r="A16" s="1">
        <v>1987</v>
      </c>
      <c r="B16">
        <v>1987</v>
      </c>
      <c r="C16">
        <v>1</v>
      </c>
      <c r="E16">
        <v>1914</v>
      </c>
      <c r="F16">
        <f t="shared" si="0"/>
        <v>0</v>
      </c>
    </row>
    <row r="17" spans="1:16" x14ac:dyDescent="0.25">
      <c r="A17" s="1">
        <v>2007</v>
      </c>
      <c r="B17">
        <v>1988</v>
      </c>
      <c r="C17">
        <v>2</v>
      </c>
      <c r="E17">
        <v>1915</v>
      </c>
      <c r="F17">
        <f t="shared" si="0"/>
        <v>0</v>
      </c>
    </row>
    <row r="18" spans="1:16" x14ac:dyDescent="0.25">
      <c r="A18" s="2">
        <v>1965</v>
      </c>
      <c r="B18">
        <v>1989</v>
      </c>
      <c r="C18">
        <v>9</v>
      </c>
      <c r="E18">
        <v>1916</v>
      </c>
      <c r="F18">
        <f t="shared" si="0"/>
        <v>0</v>
      </c>
      <c r="I18" s="22"/>
      <c r="J18" s="23"/>
      <c r="K18" s="23"/>
      <c r="L18" s="23"/>
      <c r="M18" s="23"/>
      <c r="N18" s="23"/>
      <c r="O18" s="23"/>
      <c r="P18" s="23"/>
    </row>
    <row r="19" spans="1:16" x14ac:dyDescent="0.25">
      <c r="A19" s="2">
        <v>1900</v>
      </c>
      <c r="B19">
        <v>1990</v>
      </c>
      <c r="C19">
        <v>2</v>
      </c>
      <c r="E19">
        <v>1917</v>
      </c>
      <c r="F19">
        <f t="shared" si="0"/>
        <v>0</v>
      </c>
      <c r="I19" s="23"/>
      <c r="J19" s="23"/>
      <c r="K19" s="23"/>
      <c r="L19" s="23"/>
      <c r="M19" s="23"/>
      <c r="N19" s="23"/>
      <c r="O19" s="23"/>
      <c r="P19" s="23"/>
    </row>
    <row r="20" spans="1:16" x14ac:dyDescent="0.25">
      <c r="A20" s="2">
        <v>2005</v>
      </c>
      <c r="B20">
        <v>1991</v>
      </c>
      <c r="C20">
        <v>1</v>
      </c>
      <c r="E20">
        <v>1918</v>
      </c>
      <c r="F20">
        <f t="shared" si="0"/>
        <v>0</v>
      </c>
      <c r="I20" s="23"/>
      <c r="J20" s="23"/>
      <c r="K20" s="23"/>
      <c r="L20" s="23"/>
      <c r="M20" s="23"/>
      <c r="N20" s="23"/>
      <c r="O20" s="23"/>
      <c r="P20" s="23"/>
    </row>
    <row r="21" spans="1:16" x14ac:dyDescent="0.25">
      <c r="A21" s="1">
        <v>2000</v>
      </c>
      <c r="B21">
        <v>1992</v>
      </c>
      <c r="C21">
        <v>3</v>
      </c>
      <c r="E21">
        <v>1919</v>
      </c>
      <c r="F21">
        <f t="shared" si="0"/>
        <v>0</v>
      </c>
      <c r="I21" s="23"/>
      <c r="J21" s="23"/>
      <c r="K21" s="23"/>
      <c r="L21" s="23"/>
      <c r="M21" s="23"/>
      <c r="N21" s="23"/>
      <c r="O21" s="23"/>
      <c r="P21" s="23"/>
    </row>
    <row r="22" spans="1:16" x14ac:dyDescent="0.25">
      <c r="A22" s="2">
        <v>1978</v>
      </c>
      <c r="B22">
        <v>1993</v>
      </c>
      <c r="C22">
        <v>1</v>
      </c>
      <c r="E22">
        <v>1920</v>
      </c>
      <c r="F22">
        <f t="shared" si="0"/>
        <v>0</v>
      </c>
      <c r="I22" s="23"/>
      <c r="J22" s="23"/>
      <c r="K22" s="23"/>
      <c r="L22" s="23"/>
      <c r="M22" s="23"/>
      <c r="N22" s="23"/>
      <c r="O22" s="23"/>
      <c r="P22" s="23"/>
    </row>
    <row r="23" spans="1:16" x14ac:dyDescent="0.25">
      <c r="A23" s="2">
        <v>1996</v>
      </c>
      <c r="B23">
        <v>1996</v>
      </c>
      <c r="C23">
        <v>1</v>
      </c>
      <c r="E23">
        <v>1921</v>
      </c>
      <c r="F23">
        <f t="shared" si="0"/>
        <v>0</v>
      </c>
      <c r="I23" s="23"/>
      <c r="J23" s="23"/>
      <c r="K23" s="23"/>
      <c r="L23" s="23"/>
      <c r="M23" s="23"/>
      <c r="N23" s="23"/>
      <c r="O23" s="23"/>
      <c r="P23" s="23"/>
    </row>
    <row r="24" spans="1:16" x14ac:dyDescent="0.25">
      <c r="A24" s="1">
        <v>2013</v>
      </c>
      <c r="B24">
        <v>1998</v>
      </c>
      <c r="C24">
        <v>1</v>
      </c>
      <c r="E24">
        <v>1922</v>
      </c>
      <c r="F24">
        <f t="shared" si="0"/>
        <v>0</v>
      </c>
      <c r="I24" s="23"/>
      <c r="J24" s="23"/>
      <c r="K24" s="23"/>
      <c r="L24" s="23"/>
      <c r="M24" s="23"/>
      <c r="N24" s="23"/>
      <c r="O24" s="23"/>
      <c r="P24" s="23"/>
    </row>
    <row r="25" spans="1:16" x14ac:dyDescent="0.25">
      <c r="A25" s="2">
        <v>1969</v>
      </c>
      <c r="B25">
        <v>2000</v>
      </c>
      <c r="C25">
        <v>1</v>
      </c>
      <c r="E25">
        <v>1923</v>
      </c>
      <c r="F25">
        <f t="shared" si="0"/>
        <v>0</v>
      </c>
      <c r="I25" s="23"/>
      <c r="J25" s="23"/>
      <c r="K25" s="23"/>
      <c r="L25" s="23"/>
      <c r="M25" s="23"/>
      <c r="N25" s="23"/>
      <c r="O25" s="23"/>
      <c r="P25" s="23"/>
    </row>
    <row r="26" spans="1:16" x14ac:dyDescent="0.25">
      <c r="A26" s="2">
        <v>2013</v>
      </c>
      <c r="B26">
        <v>2001</v>
      </c>
      <c r="C26">
        <v>1</v>
      </c>
      <c r="E26">
        <v>1924</v>
      </c>
      <c r="F26">
        <f t="shared" si="0"/>
        <v>0</v>
      </c>
      <c r="I26" s="23"/>
      <c r="J26" s="23"/>
      <c r="K26" s="23"/>
      <c r="L26" s="23"/>
      <c r="M26" s="23"/>
      <c r="N26" s="23"/>
      <c r="O26" s="23"/>
      <c r="P26" s="23"/>
    </row>
    <row r="27" spans="1:16" x14ac:dyDescent="0.25">
      <c r="A27" s="2">
        <v>1992</v>
      </c>
      <c r="B27">
        <v>2003</v>
      </c>
      <c r="C27">
        <v>1</v>
      </c>
      <c r="E27">
        <v>1925</v>
      </c>
      <c r="F27">
        <f t="shared" si="0"/>
        <v>0</v>
      </c>
      <c r="I27" s="23"/>
      <c r="J27" s="23"/>
      <c r="K27" s="23"/>
      <c r="L27" s="23"/>
      <c r="M27" s="23"/>
      <c r="N27" s="23"/>
      <c r="O27" s="23"/>
      <c r="P27" s="23"/>
    </row>
    <row r="28" spans="1:16" x14ac:dyDescent="0.25">
      <c r="A28" s="2">
        <v>2013</v>
      </c>
      <c r="B28">
        <v>2005</v>
      </c>
      <c r="C28">
        <v>10</v>
      </c>
      <c r="E28">
        <v>1926</v>
      </c>
      <c r="F28">
        <f t="shared" si="0"/>
        <v>0</v>
      </c>
      <c r="I28" s="23"/>
      <c r="J28" s="23"/>
      <c r="K28" s="23"/>
      <c r="L28" s="23"/>
      <c r="M28" s="23"/>
      <c r="N28" s="23"/>
      <c r="O28" s="23"/>
      <c r="P28" s="23"/>
    </row>
    <row r="29" spans="1:16" x14ac:dyDescent="0.25">
      <c r="A29" s="1">
        <v>2006</v>
      </c>
      <c r="B29">
        <v>2006</v>
      </c>
      <c r="C29">
        <v>2</v>
      </c>
      <c r="E29">
        <v>1927</v>
      </c>
      <c r="F29">
        <f t="shared" si="0"/>
        <v>0</v>
      </c>
      <c r="I29" s="23"/>
      <c r="J29" s="23"/>
      <c r="K29" s="23"/>
      <c r="L29" s="23"/>
      <c r="M29" s="23"/>
      <c r="N29" s="23"/>
      <c r="O29" s="23"/>
      <c r="P29" s="23"/>
    </row>
    <row r="30" spans="1:16" x14ac:dyDescent="0.25">
      <c r="A30" s="2">
        <v>2007</v>
      </c>
      <c r="B30">
        <v>2007</v>
      </c>
      <c r="C30">
        <v>4</v>
      </c>
      <c r="E30">
        <v>1928</v>
      </c>
      <c r="F30">
        <f t="shared" si="0"/>
        <v>0</v>
      </c>
      <c r="I30" s="23"/>
      <c r="J30" s="23"/>
      <c r="K30" s="23"/>
      <c r="L30" s="23"/>
      <c r="M30" s="23"/>
      <c r="N30" s="23"/>
      <c r="O30" s="23"/>
      <c r="P30" s="23"/>
    </row>
    <row r="31" spans="1:16" x14ac:dyDescent="0.25">
      <c r="A31" s="1">
        <v>2007</v>
      </c>
      <c r="B31">
        <v>2008</v>
      </c>
      <c r="C31">
        <v>1</v>
      </c>
      <c r="E31">
        <v>1929</v>
      </c>
      <c r="F31">
        <f t="shared" si="0"/>
        <v>0</v>
      </c>
    </row>
    <row r="32" spans="1:16" x14ac:dyDescent="0.25">
      <c r="A32" s="2">
        <v>2009</v>
      </c>
      <c r="B32">
        <v>2009</v>
      </c>
      <c r="C32">
        <v>2</v>
      </c>
      <c r="E32">
        <v>1930</v>
      </c>
      <c r="F32">
        <f t="shared" si="0"/>
        <v>0</v>
      </c>
    </row>
    <row r="33" spans="1:6" x14ac:dyDescent="0.25">
      <c r="A33" s="2">
        <v>2010</v>
      </c>
      <c r="B33">
        <v>2010</v>
      </c>
      <c r="C33">
        <v>10</v>
      </c>
      <c r="E33">
        <v>1931</v>
      </c>
      <c r="F33">
        <f t="shared" si="0"/>
        <v>0</v>
      </c>
    </row>
    <row r="34" spans="1:6" x14ac:dyDescent="0.25">
      <c r="A34" s="2">
        <v>2005</v>
      </c>
      <c r="B34">
        <v>2011</v>
      </c>
      <c r="C34">
        <v>3</v>
      </c>
      <c r="E34">
        <v>1932</v>
      </c>
      <c r="F34">
        <f t="shared" si="0"/>
        <v>0</v>
      </c>
    </row>
    <row r="35" spans="1:6" x14ac:dyDescent="0.25">
      <c r="A35" s="2">
        <v>2012</v>
      </c>
      <c r="B35">
        <v>2012</v>
      </c>
      <c r="C35">
        <v>2</v>
      </c>
      <c r="E35">
        <v>1933</v>
      </c>
      <c r="F35">
        <f t="shared" si="0"/>
        <v>0</v>
      </c>
    </row>
    <row r="36" spans="1:6" x14ac:dyDescent="0.25">
      <c r="A36" s="1">
        <v>2010</v>
      </c>
      <c r="B36">
        <v>2013</v>
      </c>
      <c r="C36">
        <v>18</v>
      </c>
      <c r="E36">
        <v>1934</v>
      </c>
      <c r="F36">
        <f t="shared" si="0"/>
        <v>0</v>
      </c>
    </row>
    <row r="37" spans="1:6" x14ac:dyDescent="0.25">
      <c r="A37" s="1">
        <v>2014</v>
      </c>
      <c r="B37">
        <v>2014</v>
      </c>
      <c r="C37">
        <v>2</v>
      </c>
      <c r="E37">
        <v>1935</v>
      </c>
      <c r="F37">
        <f t="shared" si="0"/>
        <v>0</v>
      </c>
    </row>
    <row r="38" spans="1:6" x14ac:dyDescent="0.25">
      <c r="A38" s="1">
        <v>2005</v>
      </c>
      <c r="B38">
        <v>2015</v>
      </c>
      <c r="C38">
        <v>2</v>
      </c>
      <c r="E38">
        <v>1936</v>
      </c>
      <c r="F38">
        <f t="shared" si="0"/>
        <v>0</v>
      </c>
    </row>
    <row r="39" spans="1:6" x14ac:dyDescent="0.25">
      <c r="A39" s="2">
        <v>2012</v>
      </c>
      <c r="E39">
        <v>1937</v>
      </c>
      <c r="F39">
        <f t="shared" si="0"/>
        <v>0</v>
      </c>
    </row>
    <row r="40" spans="1:6" x14ac:dyDescent="0.25">
      <c r="A40" s="1">
        <v>2005</v>
      </c>
      <c r="E40">
        <v>1938</v>
      </c>
      <c r="F40">
        <f t="shared" si="0"/>
        <v>0</v>
      </c>
    </row>
    <row r="41" spans="1:6" x14ac:dyDescent="0.25">
      <c r="A41" s="2">
        <v>1989</v>
      </c>
      <c r="E41">
        <v>1939</v>
      </c>
      <c r="F41">
        <f t="shared" si="0"/>
        <v>0</v>
      </c>
    </row>
    <row r="42" spans="1:6" x14ac:dyDescent="0.25">
      <c r="A42" s="1">
        <v>2009</v>
      </c>
      <c r="E42">
        <v>1940</v>
      </c>
      <c r="F42">
        <f t="shared" si="0"/>
        <v>0</v>
      </c>
    </row>
    <row r="43" spans="1:6" x14ac:dyDescent="0.25">
      <c r="A43" s="2">
        <v>1963</v>
      </c>
      <c r="E43">
        <v>1941</v>
      </c>
      <c r="F43">
        <f t="shared" si="0"/>
        <v>0</v>
      </c>
    </row>
    <row r="44" spans="1:6" x14ac:dyDescent="0.25">
      <c r="A44" s="1">
        <v>1976</v>
      </c>
      <c r="E44">
        <v>1942</v>
      </c>
      <c r="F44">
        <f t="shared" si="0"/>
        <v>0</v>
      </c>
    </row>
    <row r="45" spans="1:6" x14ac:dyDescent="0.25">
      <c r="A45" s="2">
        <v>1967</v>
      </c>
      <c r="E45">
        <v>1943</v>
      </c>
      <c r="F45">
        <f t="shared" si="0"/>
        <v>0</v>
      </c>
    </row>
    <row r="46" spans="1:6" x14ac:dyDescent="0.25">
      <c r="A46" s="1">
        <v>2010</v>
      </c>
      <c r="E46">
        <v>1944</v>
      </c>
      <c r="F46">
        <f t="shared" si="0"/>
        <v>0</v>
      </c>
    </row>
    <row r="47" spans="1:6" x14ac:dyDescent="0.25">
      <c r="A47" s="2">
        <v>1965</v>
      </c>
      <c r="E47">
        <v>1945</v>
      </c>
      <c r="F47">
        <f t="shared" si="0"/>
        <v>0</v>
      </c>
    </row>
    <row r="48" spans="1:6" x14ac:dyDescent="0.25">
      <c r="A48" s="1">
        <v>2005</v>
      </c>
      <c r="E48">
        <v>1946</v>
      </c>
      <c r="F48">
        <f t="shared" si="0"/>
        <v>0</v>
      </c>
    </row>
    <row r="49" spans="1:6" x14ac:dyDescent="0.25">
      <c r="A49" s="2">
        <v>2008</v>
      </c>
      <c r="E49">
        <v>1947</v>
      </c>
      <c r="F49">
        <f t="shared" si="0"/>
        <v>0</v>
      </c>
    </row>
    <row r="50" spans="1:6" x14ac:dyDescent="0.25">
      <c r="A50" s="1">
        <v>1984</v>
      </c>
      <c r="E50">
        <v>1948</v>
      </c>
      <c r="F50">
        <f t="shared" si="0"/>
        <v>0</v>
      </c>
    </row>
    <row r="51" spans="1:6" x14ac:dyDescent="0.25">
      <c r="A51" s="2">
        <v>1900</v>
      </c>
      <c r="E51">
        <v>1949</v>
      </c>
      <c r="F51">
        <f t="shared" si="0"/>
        <v>0</v>
      </c>
    </row>
    <row r="52" spans="1:6" x14ac:dyDescent="0.25">
      <c r="A52" s="1">
        <v>1989</v>
      </c>
      <c r="E52">
        <v>1950</v>
      </c>
      <c r="F52">
        <f t="shared" si="0"/>
        <v>0</v>
      </c>
    </row>
    <row r="53" spans="1:6" x14ac:dyDescent="0.25">
      <c r="A53" s="2">
        <v>2010</v>
      </c>
      <c r="E53">
        <v>1951</v>
      </c>
      <c r="F53">
        <f t="shared" si="0"/>
        <v>0</v>
      </c>
    </row>
    <row r="54" spans="1:6" x14ac:dyDescent="0.25">
      <c r="A54" s="1">
        <v>1989</v>
      </c>
      <c r="E54">
        <v>1952</v>
      </c>
      <c r="F54">
        <f t="shared" si="0"/>
        <v>0</v>
      </c>
    </row>
    <row r="55" spans="1:6" x14ac:dyDescent="0.25">
      <c r="A55" s="2">
        <v>1900</v>
      </c>
      <c r="E55">
        <v>1953</v>
      </c>
      <c r="F55">
        <f t="shared" si="0"/>
        <v>0</v>
      </c>
    </row>
    <row r="56" spans="1:6" x14ac:dyDescent="0.25">
      <c r="A56" s="1">
        <v>2001</v>
      </c>
      <c r="E56">
        <v>1954</v>
      </c>
      <c r="F56">
        <f t="shared" si="0"/>
        <v>0</v>
      </c>
    </row>
    <row r="57" spans="1:6" x14ac:dyDescent="0.25">
      <c r="A57" s="2">
        <v>2015</v>
      </c>
      <c r="E57">
        <v>1955</v>
      </c>
      <c r="F57">
        <f t="shared" si="0"/>
        <v>0</v>
      </c>
    </row>
    <row r="58" spans="1:6" x14ac:dyDescent="0.25">
      <c r="A58" s="1">
        <v>2010</v>
      </c>
      <c r="E58">
        <v>1956</v>
      </c>
      <c r="F58">
        <f t="shared" si="0"/>
        <v>0</v>
      </c>
    </row>
    <row r="59" spans="1:6" x14ac:dyDescent="0.25">
      <c r="A59" s="2">
        <v>2013</v>
      </c>
      <c r="E59">
        <v>1957</v>
      </c>
      <c r="F59">
        <f t="shared" si="0"/>
        <v>0</v>
      </c>
    </row>
    <row r="60" spans="1:6" x14ac:dyDescent="0.25">
      <c r="A60" s="1">
        <v>1900</v>
      </c>
      <c r="E60">
        <v>1958</v>
      </c>
      <c r="F60">
        <f t="shared" si="0"/>
        <v>0</v>
      </c>
    </row>
    <row r="61" spans="1:6" x14ac:dyDescent="0.25">
      <c r="A61" s="2">
        <v>2013</v>
      </c>
      <c r="E61">
        <v>1959</v>
      </c>
      <c r="F61">
        <f t="shared" si="0"/>
        <v>0</v>
      </c>
    </row>
    <row r="62" spans="1:6" x14ac:dyDescent="0.25">
      <c r="A62" s="1">
        <v>1988</v>
      </c>
      <c r="E62">
        <v>1960</v>
      </c>
      <c r="F62">
        <f t="shared" si="0"/>
        <v>0</v>
      </c>
    </row>
    <row r="63" spans="1:6" x14ac:dyDescent="0.25">
      <c r="A63" s="2">
        <v>2013</v>
      </c>
      <c r="E63">
        <v>1961</v>
      </c>
      <c r="F63">
        <f t="shared" si="0"/>
        <v>0</v>
      </c>
    </row>
    <row r="64" spans="1:6" x14ac:dyDescent="0.25">
      <c r="A64" s="1">
        <v>1978</v>
      </c>
      <c r="E64">
        <v>1962</v>
      </c>
      <c r="F64">
        <f t="shared" si="0"/>
        <v>0</v>
      </c>
    </row>
    <row r="65" spans="1:6" x14ac:dyDescent="0.25">
      <c r="A65" s="2">
        <v>1978</v>
      </c>
      <c r="E65">
        <v>1963</v>
      </c>
      <c r="F65">
        <f t="shared" si="0"/>
        <v>5</v>
      </c>
    </row>
    <row r="66" spans="1:6" x14ac:dyDescent="0.25">
      <c r="A66" s="1">
        <v>2011</v>
      </c>
      <c r="E66">
        <v>1964</v>
      </c>
      <c r="F66">
        <f t="shared" si="0"/>
        <v>1</v>
      </c>
    </row>
    <row r="67" spans="1:6" x14ac:dyDescent="0.25">
      <c r="A67" s="2">
        <v>1975</v>
      </c>
      <c r="E67">
        <v>1965</v>
      </c>
      <c r="F67">
        <f t="shared" ref="F67:F117" si="1">IFERROR(VLOOKUP(E67,$B$2:$C$38,2,0),0)</f>
        <v>3</v>
      </c>
    </row>
    <row r="68" spans="1:6" x14ac:dyDescent="0.25">
      <c r="A68" s="1">
        <v>1991</v>
      </c>
      <c r="E68">
        <v>1966</v>
      </c>
      <c r="F68">
        <f t="shared" si="1"/>
        <v>0</v>
      </c>
    </row>
    <row r="69" spans="1:6" x14ac:dyDescent="0.25">
      <c r="A69" s="2">
        <v>2005</v>
      </c>
      <c r="E69">
        <v>1967</v>
      </c>
      <c r="F69">
        <f t="shared" si="1"/>
        <v>1</v>
      </c>
    </row>
    <row r="70" spans="1:6" x14ac:dyDescent="0.25">
      <c r="A70" s="1">
        <v>1985</v>
      </c>
      <c r="E70">
        <v>1968</v>
      </c>
      <c r="F70">
        <f t="shared" si="1"/>
        <v>2</v>
      </c>
    </row>
    <row r="71" spans="1:6" x14ac:dyDescent="0.25">
      <c r="A71" s="2">
        <v>2005</v>
      </c>
      <c r="E71">
        <v>1969</v>
      </c>
      <c r="F71">
        <f t="shared" si="1"/>
        <v>1</v>
      </c>
    </row>
    <row r="72" spans="1:6" x14ac:dyDescent="0.25">
      <c r="A72" s="1">
        <v>2013</v>
      </c>
      <c r="E72">
        <v>1970</v>
      </c>
      <c r="F72">
        <f t="shared" si="1"/>
        <v>0</v>
      </c>
    </row>
    <row r="73" spans="1:6" x14ac:dyDescent="0.25">
      <c r="A73" s="2">
        <v>2013</v>
      </c>
      <c r="E73">
        <v>1971</v>
      </c>
      <c r="F73">
        <f t="shared" si="1"/>
        <v>0</v>
      </c>
    </row>
    <row r="74" spans="1:6" x14ac:dyDescent="0.25">
      <c r="A74" s="1">
        <v>2010</v>
      </c>
      <c r="E74">
        <v>1972</v>
      </c>
      <c r="F74">
        <f t="shared" si="1"/>
        <v>0</v>
      </c>
    </row>
    <row r="75" spans="1:6" x14ac:dyDescent="0.25">
      <c r="A75" s="2">
        <v>2013</v>
      </c>
      <c r="E75">
        <v>1973</v>
      </c>
      <c r="F75">
        <f t="shared" si="1"/>
        <v>0</v>
      </c>
    </row>
    <row r="76" spans="1:6" x14ac:dyDescent="0.25">
      <c r="A76" s="1">
        <v>1990</v>
      </c>
      <c r="E76">
        <v>1974</v>
      </c>
      <c r="F76">
        <f t="shared" si="1"/>
        <v>0</v>
      </c>
    </row>
    <row r="77" spans="1:6" x14ac:dyDescent="0.25">
      <c r="A77" s="2">
        <v>2013</v>
      </c>
      <c r="E77">
        <v>1975</v>
      </c>
      <c r="F77">
        <f t="shared" si="1"/>
        <v>1</v>
      </c>
    </row>
    <row r="78" spans="1:6" x14ac:dyDescent="0.25">
      <c r="A78" s="1">
        <v>1992</v>
      </c>
      <c r="E78">
        <v>1976</v>
      </c>
      <c r="F78">
        <f t="shared" si="1"/>
        <v>1</v>
      </c>
    </row>
    <row r="79" spans="1:6" x14ac:dyDescent="0.25">
      <c r="A79" s="2">
        <v>1965</v>
      </c>
      <c r="E79">
        <v>1977</v>
      </c>
      <c r="F79">
        <f t="shared" si="1"/>
        <v>0</v>
      </c>
    </row>
    <row r="80" spans="1:6" x14ac:dyDescent="0.25">
      <c r="A80" s="1">
        <v>1989</v>
      </c>
      <c r="E80">
        <v>1978</v>
      </c>
      <c r="F80">
        <f t="shared" si="1"/>
        <v>7</v>
      </c>
    </row>
    <row r="81" spans="1:6" x14ac:dyDescent="0.25">
      <c r="A81" s="2">
        <v>1963</v>
      </c>
      <c r="E81">
        <v>1979</v>
      </c>
      <c r="F81">
        <f t="shared" si="1"/>
        <v>2</v>
      </c>
    </row>
    <row r="82" spans="1:6" x14ac:dyDescent="0.25">
      <c r="A82" s="1">
        <v>2010</v>
      </c>
      <c r="E82">
        <v>1980</v>
      </c>
      <c r="F82">
        <f t="shared" si="1"/>
        <v>0</v>
      </c>
    </row>
    <row r="83" spans="1:6" x14ac:dyDescent="0.25">
      <c r="A83" s="2">
        <v>2010</v>
      </c>
      <c r="E83">
        <v>1981</v>
      </c>
      <c r="F83">
        <f t="shared" si="1"/>
        <v>0</v>
      </c>
    </row>
    <row r="84" spans="1:6" x14ac:dyDescent="0.25">
      <c r="A84" s="1">
        <v>1963</v>
      </c>
      <c r="E84">
        <v>1982</v>
      </c>
      <c r="F84">
        <f t="shared" si="1"/>
        <v>0</v>
      </c>
    </row>
    <row r="85" spans="1:6" x14ac:dyDescent="0.25">
      <c r="A85" s="2">
        <v>1978</v>
      </c>
      <c r="E85">
        <v>1983</v>
      </c>
      <c r="F85">
        <f t="shared" si="1"/>
        <v>0</v>
      </c>
    </row>
    <row r="86" spans="1:6" x14ac:dyDescent="0.25">
      <c r="A86" s="1">
        <v>2005</v>
      </c>
      <c r="E86">
        <v>1984</v>
      </c>
      <c r="F86">
        <f t="shared" si="1"/>
        <v>2</v>
      </c>
    </row>
    <row r="87" spans="1:6" x14ac:dyDescent="0.25">
      <c r="A87" s="2">
        <v>2013</v>
      </c>
      <c r="E87">
        <v>1985</v>
      </c>
      <c r="F87">
        <f t="shared" si="1"/>
        <v>1</v>
      </c>
    </row>
    <row r="88" spans="1:6" x14ac:dyDescent="0.25">
      <c r="A88" s="1">
        <v>2015</v>
      </c>
      <c r="E88">
        <v>1986</v>
      </c>
      <c r="F88">
        <f t="shared" si="1"/>
        <v>1</v>
      </c>
    </row>
    <row r="89" spans="1:6" x14ac:dyDescent="0.25">
      <c r="A89" s="2">
        <v>2013</v>
      </c>
      <c r="E89">
        <v>1987</v>
      </c>
      <c r="F89">
        <f t="shared" si="1"/>
        <v>1</v>
      </c>
    </row>
    <row r="90" spans="1:6" x14ac:dyDescent="0.25">
      <c r="A90" s="1">
        <v>1979</v>
      </c>
      <c r="E90">
        <v>1988</v>
      </c>
      <c r="F90">
        <f t="shared" si="1"/>
        <v>2</v>
      </c>
    </row>
    <row r="91" spans="1:6" x14ac:dyDescent="0.25">
      <c r="A91" s="2">
        <v>2003</v>
      </c>
      <c r="E91">
        <v>1989</v>
      </c>
      <c r="F91">
        <f t="shared" si="1"/>
        <v>9</v>
      </c>
    </row>
    <row r="92" spans="1:6" x14ac:dyDescent="0.25">
      <c r="A92" s="1">
        <v>2011</v>
      </c>
      <c r="E92">
        <v>1990</v>
      </c>
      <c r="F92">
        <f t="shared" si="1"/>
        <v>2</v>
      </c>
    </row>
    <row r="93" spans="1:6" x14ac:dyDescent="0.25">
      <c r="A93" s="2">
        <v>2013</v>
      </c>
      <c r="E93">
        <v>1991</v>
      </c>
      <c r="F93">
        <f t="shared" si="1"/>
        <v>1</v>
      </c>
    </row>
    <row r="94" spans="1:6" x14ac:dyDescent="0.25">
      <c r="A94" s="1">
        <v>1979</v>
      </c>
      <c r="E94">
        <v>1992</v>
      </c>
      <c r="F94">
        <f t="shared" si="1"/>
        <v>3</v>
      </c>
    </row>
    <row r="95" spans="1:6" x14ac:dyDescent="0.25">
      <c r="A95" s="2">
        <v>1978</v>
      </c>
      <c r="E95">
        <v>1993</v>
      </c>
      <c r="F95">
        <f t="shared" si="1"/>
        <v>1</v>
      </c>
    </row>
    <row r="96" spans="1:6" x14ac:dyDescent="0.25">
      <c r="A96" s="1">
        <v>1964</v>
      </c>
      <c r="E96">
        <v>1994</v>
      </c>
      <c r="F96">
        <f t="shared" si="1"/>
        <v>0</v>
      </c>
    </row>
    <row r="97" spans="1:6" x14ac:dyDescent="0.25">
      <c r="A97" s="2">
        <v>1989</v>
      </c>
      <c r="E97">
        <v>1995</v>
      </c>
      <c r="F97">
        <f t="shared" si="1"/>
        <v>0</v>
      </c>
    </row>
    <row r="98" spans="1:6" x14ac:dyDescent="0.25">
      <c r="A98" s="1">
        <v>1900</v>
      </c>
      <c r="E98">
        <v>1996</v>
      </c>
      <c r="F98">
        <f t="shared" si="1"/>
        <v>1</v>
      </c>
    </row>
    <row r="99" spans="1:6" x14ac:dyDescent="0.25">
      <c r="A99" s="2">
        <v>1968</v>
      </c>
      <c r="E99">
        <v>1997</v>
      </c>
      <c r="F99">
        <f t="shared" si="1"/>
        <v>0</v>
      </c>
    </row>
    <row r="100" spans="1:6" x14ac:dyDescent="0.25">
      <c r="A100" s="1">
        <v>2011</v>
      </c>
      <c r="E100">
        <v>1998</v>
      </c>
      <c r="F100">
        <f t="shared" si="1"/>
        <v>1</v>
      </c>
    </row>
    <row r="101" spans="1:6" x14ac:dyDescent="0.25">
      <c r="A101" s="2">
        <v>2006</v>
      </c>
      <c r="E101">
        <v>1999</v>
      </c>
      <c r="F101">
        <f t="shared" si="1"/>
        <v>0</v>
      </c>
    </row>
    <row r="102" spans="1:6" x14ac:dyDescent="0.25">
      <c r="A102" s="1">
        <v>1963</v>
      </c>
      <c r="E102">
        <v>2000</v>
      </c>
      <c r="F102">
        <f t="shared" si="1"/>
        <v>1</v>
      </c>
    </row>
    <row r="103" spans="1:6" x14ac:dyDescent="0.25">
      <c r="A103" s="2">
        <v>2013</v>
      </c>
      <c r="E103">
        <v>2001</v>
      </c>
      <c r="F103">
        <f t="shared" si="1"/>
        <v>1</v>
      </c>
    </row>
    <row r="104" spans="1:6" x14ac:dyDescent="0.25">
      <c r="A104" s="1">
        <v>1989</v>
      </c>
      <c r="E104">
        <v>2002</v>
      </c>
      <c r="F104">
        <f t="shared" si="1"/>
        <v>0</v>
      </c>
    </row>
    <row r="105" spans="1:6" x14ac:dyDescent="0.25">
      <c r="A105" s="2">
        <v>1978</v>
      </c>
      <c r="E105">
        <v>2003</v>
      </c>
      <c r="F105">
        <f t="shared" si="1"/>
        <v>1</v>
      </c>
    </row>
    <row r="106" spans="1:6" x14ac:dyDescent="0.25">
      <c r="A106" s="1">
        <v>1998</v>
      </c>
      <c r="E106">
        <v>2004</v>
      </c>
      <c r="F106">
        <f t="shared" si="1"/>
        <v>0</v>
      </c>
    </row>
    <row r="107" spans="1:6" x14ac:dyDescent="0.25">
      <c r="A107" s="2">
        <v>2014</v>
      </c>
      <c r="E107">
        <v>2005</v>
      </c>
      <c r="F107">
        <f t="shared" si="1"/>
        <v>10</v>
      </c>
    </row>
    <row r="108" spans="1:6" x14ac:dyDescent="0.25">
      <c r="A108" s="1">
        <v>2013</v>
      </c>
      <c r="E108">
        <v>2006</v>
      </c>
      <c r="F108">
        <f t="shared" si="1"/>
        <v>2</v>
      </c>
    </row>
    <row r="109" spans="1:6" x14ac:dyDescent="0.25">
      <c r="A109" s="2">
        <v>1968</v>
      </c>
      <c r="E109">
        <v>2007</v>
      </c>
      <c r="F109">
        <f t="shared" si="1"/>
        <v>4</v>
      </c>
    </row>
    <row r="110" spans="1:6" x14ac:dyDescent="0.25">
      <c r="A110" s="1">
        <v>2007</v>
      </c>
      <c r="E110">
        <v>2008</v>
      </c>
      <c r="F110">
        <f t="shared" si="1"/>
        <v>1</v>
      </c>
    </row>
    <row r="111" spans="1:6" x14ac:dyDescent="0.25">
      <c r="A111" s="2">
        <v>1990</v>
      </c>
      <c r="E111">
        <v>2009</v>
      </c>
      <c r="F111">
        <f t="shared" si="1"/>
        <v>2</v>
      </c>
    </row>
    <row r="112" spans="1:6" x14ac:dyDescent="0.25">
      <c r="A112" s="1">
        <v>1989</v>
      </c>
      <c r="E112">
        <v>2010</v>
      </c>
      <c r="F112">
        <f t="shared" si="1"/>
        <v>10</v>
      </c>
    </row>
    <row r="113" spans="1:6" x14ac:dyDescent="0.25">
      <c r="A113" s="2">
        <v>2005</v>
      </c>
      <c r="E113">
        <v>2011</v>
      </c>
      <c r="F113">
        <f t="shared" si="1"/>
        <v>3</v>
      </c>
    </row>
    <row r="114" spans="1:6" x14ac:dyDescent="0.25">
      <c r="A114" s="1">
        <v>1900</v>
      </c>
      <c r="E114">
        <v>2012</v>
      </c>
      <c r="F114">
        <f t="shared" si="1"/>
        <v>2</v>
      </c>
    </row>
    <row r="115" spans="1:6" x14ac:dyDescent="0.25">
      <c r="A115" s="2">
        <v>1992</v>
      </c>
      <c r="E115">
        <v>2013</v>
      </c>
      <c r="F115">
        <f t="shared" si="1"/>
        <v>18</v>
      </c>
    </row>
    <row r="116" spans="1:6" x14ac:dyDescent="0.25">
      <c r="A116" s="1">
        <v>1978</v>
      </c>
      <c r="E116">
        <v>2014</v>
      </c>
      <c r="F116">
        <f t="shared" si="1"/>
        <v>2</v>
      </c>
    </row>
    <row r="117" spans="1:6" x14ac:dyDescent="0.25">
      <c r="E117">
        <v>2015</v>
      </c>
      <c r="F117">
        <f t="shared" si="1"/>
        <v>2</v>
      </c>
    </row>
    <row r="120" spans="1:6" x14ac:dyDescent="0.25">
      <c r="E120" t="s">
        <v>192</v>
      </c>
      <c r="F120">
        <f>SUM(F2:F117)</f>
        <v>115</v>
      </c>
    </row>
  </sheetData>
  <autoFilter ref="A1:C1" xr:uid="{EE3F93E8-CFB8-4998-90A2-1D68954202C5}">
    <sortState xmlns:xlrd2="http://schemas.microsoft.com/office/spreadsheetml/2017/richdata2" ref="A2:C116">
      <sortCondition ref="B1"/>
    </sortState>
  </autoFilter>
  <mergeCells count="1">
    <mergeCell ref="I18:P30"/>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71740-BEF2-4C58-89B6-1D91AD008BDF}">
  <dimension ref="A1:J174"/>
  <sheetViews>
    <sheetView zoomScale="70" zoomScaleNormal="70" workbookViewId="0">
      <selection activeCell="Z16" sqref="Z16"/>
    </sheetView>
  </sheetViews>
  <sheetFormatPr defaultRowHeight="15" x14ac:dyDescent="0.25"/>
  <cols>
    <col min="8" max="8" width="11.42578125" bestFit="1" customWidth="1"/>
  </cols>
  <sheetData>
    <row r="1" spans="1:10" x14ac:dyDescent="0.25">
      <c r="A1" s="3" t="s">
        <v>3</v>
      </c>
      <c r="B1" s="3" t="s">
        <v>4</v>
      </c>
      <c r="C1" s="3"/>
      <c r="D1" s="3" t="s">
        <v>191</v>
      </c>
      <c r="E1" s="3" t="s">
        <v>10</v>
      </c>
      <c r="F1" s="3" t="s">
        <v>14</v>
      </c>
      <c r="H1" s="3" t="s">
        <v>194</v>
      </c>
      <c r="I1" s="3" t="s">
        <v>10</v>
      </c>
      <c r="J1" s="3" t="s">
        <v>14</v>
      </c>
    </row>
    <row r="2" spans="1:10" x14ac:dyDescent="0.25">
      <c r="A2" s="1" t="s">
        <v>14</v>
      </c>
      <c r="B2" s="1">
        <v>1900</v>
      </c>
      <c r="D2">
        <v>1900</v>
      </c>
      <c r="E2">
        <f>COUNTIFS(B:B,D2,A:A,"MALE")</f>
        <v>7</v>
      </c>
      <c r="F2">
        <f>COUNTIFS(B:B,D2,A:A,"FEMALE")</f>
        <v>7</v>
      </c>
      <c r="H2">
        <v>1900</v>
      </c>
      <c r="I2">
        <f>SUMIFS(E:E,D:D,"&gt;="&amp;H2,D:D,"&lt;"&amp;H3)</f>
        <v>7</v>
      </c>
      <c r="J2">
        <f>SUMIFS(F:F,D:D,"&gt;="&amp;H2,D:D,"&lt;"&amp;H3)</f>
        <v>7</v>
      </c>
    </row>
    <row r="3" spans="1:10" x14ac:dyDescent="0.25">
      <c r="A3" s="2" t="s">
        <v>14</v>
      </c>
      <c r="B3" s="2">
        <v>1900</v>
      </c>
      <c r="D3">
        <v>1901</v>
      </c>
      <c r="E3">
        <f t="shared" ref="E3:E66" si="0">COUNTIFS(B:B,D3,A:A,"MALE")</f>
        <v>0</v>
      </c>
      <c r="F3">
        <f t="shared" ref="F3:F66" si="1">COUNTIFS(B:B,D3,A:A,"FEMALE")</f>
        <v>0</v>
      </c>
      <c r="H3">
        <v>1910</v>
      </c>
      <c r="I3">
        <f t="shared" ref="I3:I13" si="2">SUMIFS(E:E,D:D,"&gt;="&amp;H3,D:D,"&lt;"&amp;H4)</f>
        <v>0</v>
      </c>
      <c r="J3">
        <f t="shared" ref="J3:J13" si="3">SUMIFS(F:F,D:D,"&gt;="&amp;H3,D:D,"&lt;"&amp;H4)</f>
        <v>0</v>
      </c>
    </row>
    <row r="4" spans="1:10" x14ac:dyDescent="0.25">
      <c r="A4" s="1" t="s">
        <v>10</v>
      </c>
      <c r="B4" s="1">
        <v>1900</v>
      </c>
      <c r="D4">
        <v>1902</v>
      </c>
      <c r="E4">
        <f t="shared" si="0"/>
        <v>0</v>
      </c>
      <c r="F4">
        <f t="shared" si="1"/>
        <v>0</v>
      </c>
      <c r="H4">
        <v>1920</v>
      </c>
      <c r="I4">
        <f t="shared" si="2"/>
        <v>0</v>
      </c>
      <c r="J4">
        <f t="shared" si="3"/>
        <v>0</v>
      </c>
    </row>
    <row r="5" spans="1:10" x14ac:dyDescent="0.25">
      <c r="A5" s="2" t="s">
        <v>10</v>
      </c>
      <c r="B5" s="2">
        <v>1900</v>
      </c>
      <c r="D5">
        <v>1903</v>
      </c>
      <c r="E5">
        <f t="shared" si="0"/>
        <v>0</v>
      </c>
      <c r="F5">
        <f t="shared" si="1"/>
        <v>0</v>
      </c>
      <c r="H5">
        <v>1930</v>
      </c>
      <c r="I5">
        <f t="shared" si="2"/>
        <v>0</v>
      </c>
      <c r="J5">
        <f t="shared" si="3"/>
        <v>0</v>
      </c>
    </row>
    <row r="6" spans="1:10" x14ac:dyDescent="0.25">
      <c r="A6" s="2" t="s">
        <v>14</v>
      </c>
      <c r="B6" s="2">
        <v>1900</v>
      </c>
      <c r="D6">
        <v>1904</v>
      </c>
      <c r="E6">
        <f t="shared" si="0"/>
        <v>0</v>
      </c>
      <c r="F6">
        <f t="shared" si="1"/>
        <v>0</v>
      </c>
      <c r="H6">
        <v>1940</v>
      </c>
      <c r="I6">
        <f t="shared" si="2"/>
        <v>0</v>
      </c>
      <c r="J6">
        <f t="shared" si="3"/>
        <v>0</v>
      </c>
    </row>
    <row r="7" spans="1:10" x14ac:dyDescent="0.25">
      <c r="A7" s="2" t="s">
        <v>10</v>
      </c>
      <c r="B7" s="2">
        <v>1900</v>
      </c>
      <c r="D7">
        <v>1905</v>
      </c>
      <c r="E7">
        <f t="shared" si="0"/>
        <v>0</v>
      </c>
      <c r="F7">
        <f t="shared" si="1"/>
        <v>0</v>
      </c>
      <c r="H7">
        <v>1950</v>
      </c>
      <c r="I7">
        <f t="shared" si="2"/>
        <v>0</v>
      </c>
      <c r="J7">
        <f t="shared" si="3"/>
        <v>0</v>
      </c>
    </row>
    <row r="8" spans="1:10" x14ac:dyDescent="0.25">
      <c r="A8" s="1" t="s">
        <v>10</v>
      </c>
      <c r="B8" s="1">
        <v>1900</v>
      </c>
      <c r="D8">
        <v>1906</v>
      </c>
      <c r="E8">
        <f t="shared" si="0"/>
        <v>0</v>
      </c>
      <c r="F8">
        <f t="shared" si="1"/>
        <v>0</v>
      </c>
      <c r="H8">
        <v>1960</v>
      </c>
      <c r="I8">
        <f t="shared" si="2"/>
        <v>13</v>
      </c>
      <c r="J8">
        <f t="shared" si="3"/>
        <v>2</v>
      </c>
    </row>
    <row r="9" spans="1:10" x14ac:dyDescent="0.25">
      <c r="A9" s="2" t="s">
        <v>14</v>
      </c>
      <c r="B9" s="2">
        <v>1900</v>
      </c>
      <c r="D9">
        <v>1907</v>
      </c>
      <c r="E9">
        <f t="shared" si="0"/>
        <v>0</v>
      </c>
      <c r="F9">
        <f t="shared" si="1"/>
        <v>0</v>
      </c>
      <c r="H9">
        <v>1970</v>
      </c>
      <c r="I9">
        <f t="shared" si="2"/>
        <v>11</v>
      </c>
      <c r="J9">
        <f t="shared" si="3"/>
        <v>6</v>
      </c>
    </row>
    <row r="10" spans="1:10" x14ac:dyDescent="0.25">
      <c r="A10" s="2" t="s">
        <v>10</v>
      </c>
      <c r="B10" s="2">
        <v>1900</v>
      </c>
      <c r="D10">
        <v>1908</v>
      </c>
      <c r="E10">
        <f t="shared" si="0"/>
        <v>0</v>
      </c>
      <c r="F10">
        <f t="shared" si="1"/>
        <v>0</v>
      </c>
      <c r="H10">
        <v>1980</v>
      </c>
      <c r="I10">
        <f t="shared" si="2"/>
        <v>16</v>
      </c>
      <c r="J10">
        <f t="shared" si="3"/>
        <v>11</v>
      </c>
    </row>
    <row r="11" spans="1:10" x14ac:dyDescent="0.25">
      <c r="A11" s="2" t="s">
        <v>14</v>
      </c>
      <c r="B11" s="2">
        <v>1900</v>
      </c>
      <c r="D11">
        <v>1909</v>
      </c>
      <c r="E11">
        <f t="shared" si="0"/>
        <v>0</v>
      </c>
      <c r="F11">
        <f t="shared" si="1"/>
        <v>0</v>
      </c>
      <c r="H11">
        <v>1990</v>
      </c>
      <c r="I11">
        <f t="shared" si="2"/>
        <v>9</v>
      </c>
      <c r="J11">
        <f t="shared" si="3"/>
        <v>8</v>
      </c>
    </row>
    <row r="12" spans="1:10" x14ac:dyDescent="0.25">
      <c r="A12" s="2" t="s">
        <v>14</v>
      </c>
      <c r="B12" s="2">
        <v>1900</v>
      </c>
      <c r="D12">
        <v>1910</v>
      </c>
      <c r="E12">
        <f t="shared" si="0"/>
        <v>0</v>
      </c>
      <c r="F12">
        <f t="shared" si="1"/>
        <v>0</v>
      </c>
      <c r="H12">
        <v>2000</v>
      </c>
      <c r="I12">
        <f t="shared" si="2"/>
        <v>22</v>
      </c>
      <c r="J12">
        <f t="shared" si="3"/>
        <v>9</v>
      </c>
    </row>
    <row r="13" spans="1:10" x14ac:dyDescent="0.25">
      <c r="A13" s="1" t="s">
        <v>10</v>
      </c>
      <c r="B13" s="1">
        <v>1900</v>
      </c>
      <c r="D13">
        <v>1911</v>
      </c>
      <c r="E13">
        <f t="shared" si="0"/>
        <v>0</v>
      </c>
      <c r="F13">
        <f t="shared" si="1"/>
        <v>0</v>
      </c>
      <c r="H13">
        <v>2010</v>
      </c>
      <c r="I13">
        <f t="shared" si="2"/>
        <v>37</v>
      </c>
      <c r="J13">
        <f t="shared" si="3"/>
        <v>15</v>
      </c>
    </row>
    <row r="14" spans="1:10" x14ac:dyDescent="0.25">
      <c r="A14" s="2" t="s">
        <v>10</v>
      </c>
      <c r="B14" s="2">
        <v>1900</v>
      </c>
      <c r="D14">
        <v>1912</v>
      </c>
      <c r="E14">
        <f t="shared" si="0"/>
        <v>0</v>
      </c>
      <c r="F14">
        <f t="shared" si="1"/>
        <v>0</v>
      </c>
      <c r="H14">
        <v>2020</v>
      </c>
    </row>
    <row r="15" spans="1:10" x14ac:dyDescent="0.25">
      <c r="A15" s="1" t="s">
        <v>14</v>
      </c>
      <c r="B15" s="1">
        <v>1900</v>
      </c>
      <c r="D15">
        <v>1913</v>
      </c>
      <c r="E15">
        <f t="shared" si="0"/>
        <v>0</v>
      </c>
      <c r="F15">
        <f t="shared" si="1"/>
        <v>0</v>
      </c>
    </row>
    <row r="16" spans="1:10" x14ac:dyDescent="0.25">
      <c r="A16" s="1" t="s">
        <v>10</v>
      </c>
      <c r="B16" s="1">
        <v>1963</v>
      </c>
      <c r="D16">
        <v>1914</v>
      </c>
      <c r="E16">
        <f t="shared" si="0"/>
        <v>0</v>
      </c>
      <c r="F16">
        <f t="shared" si="1"/>
        <v>0</v>
      </c>
    </row>
    <row r="17" spans="1:6" x14ac:dyDescent="0.25">
      <c r="A17" s="1" t="s">
        <v>10</v>
      </c>
      <c r="B17" s="1">
        <v>1963</v>
      </c>
      <c r="D17">
        <v>1915</v>
      </c>
      <c r="E17">
        <f t="shared" si="0"/>
        <v>0</v>
      </c>
      <c r="F17">
        <f t="shared" si="1"/>
        <v>0</v>
      </c>
    </row>
    <row r="18" spans="1:6" x14ac:dyDescent="0.25">
      <c r="A18" s="1" t="s">
        <v>14</v>
      </c>
      <c r="B18" s="1">
        <v>1963</v>
      </c>
      <c r="D18">
        <v>1916</v>
      </c>
      <c r="E18">
        <f t="shared" si="0"/>
        <v>0</v>
      </c>
      <c r="F18">
        <f t="shared" si="1"/>
        <v>0</v>
      </c>
    </row>
    <row r="19" spans="1:6" x14ac:dyDescent="0.25">
      <c r="A19" s="2" t="s">
        <v>10</v>
      </c>
      <c r="B19" s="2">
        <v>1963</v>
      </c>
      <c r="D19">
        <v>1917</v>
      </c>
      <c r="E19">
        <f t="shared" si="0"/>
        <v>0</v>
      </c>
      <c r="F19">
        <f t="shared" si="1"/>
        <v>0</v>
      </c>
    </row>
    <row r="20" spans="1:6" x14ac:dyDescent="0.25">
      <c r="A20" s="2" t="s">
        <v>10</v>
      </c>
      <c r="B20" s="2">
        <v>1963</v>
      </c>
      <c r="D20">
        <v>1918</v>
      </c>
      <c r="E20">
        <f t="shared" si="0"/>
        <v>0</v>
      </c>
      <c r="F20">
        <f t="shared" si="1"/>
        <v>0</v>
      </c>
    </row>
    <row r="21" spans="1:6" x14ac:dyDescent="0.25">
      <c r="A21" s="1" t="s">
        <v>10</v>
      </c>
      <c r="B21" s="1">
        <v>1963</v>
      </c>
      <c r="D21">
        <v>1919</v>
      </c>
      <c r="E21">
        <f t="shared" si="0"/>
        <v>0</v>
      </c>
      <c r="F21">
        <f t="shared" si="1"/>
        <v>0</v>
      </c>
    </row>
    <row r="22" spans="1:6" x14ac:dyDescent="0.25">
      <c r="A22" s="1" t="s">
        <v>10</v>
      </c>
      <c r="B22" s="1">
        <v>1964</v>
      </c>
      <c r="D22">
        <v>1920</v>
      </c>
      <c r="E22">
        <f t="shared" si="0"/>
        <v>0</v>
      </c>
      <c r="F22">
        <f t="shared" si="1"/>
        <v>0</v>
      </c>
    </row>
    <row r="23" spans="1:6" x14ac:dyDescent="0.25">
      <c r="A23" s="1" t="s">
        <v>10</v>
      </c>
      <c r="B23" s="1">
        <v>1965</v>
      </c>
      <c r="D23">
        <v>1921</v>
      </c>
      <c r="E23">
        <f t="shared" si="0"/>
        <v>0</v>
      </c>
      <c r="F23">
        <f t="shared" si="1"/>
        <v>0</v>
      </c>
    </row>
    <row r="24" spans="1:6" x14ac:dyDescent="0.25">
      <c r="A24" s="2" t="s">
        <v>10</v>
      </c>
      <c r="B24" s="2">
        <v>1965</v>
      </c>
      <c r="D24">
        <v>1922</v>
      </c>
      <c r="E24">
        <f t="shared" si="0"/>
        <v>0</v>
      </c>
      <c r="F24">
        <f t="shared" si="1"/>
        <v>0</v>
      </c>
    </row>
    <row r="25" spans="1:6" x14ac:dyDescent="0.25">
      <c r="A25" s="1" t="s">
        <v>10</v>
      </c>
      <c r="B25" s="1">
        <v>1965</v>
      </c>
      <c r="D25">
        <v>1923</v>
      </c>
      <c r="E25">
        <f t="shared" si="0"/>
        <v>0</v>
      </c>
      <c r="F25">
        <f t="shared" si="1"/>
        <v>0</v>
      </c>
    </row>
    <row r="26" spans="1:6" x14ac:dyDescent="0.25">
      <c r="A26" s="1" t="s">
        <v>14</v>
      </c>
      <c r="B26" s="1">
        <v>1965</v>
      </c>
      <c r="D26">
        <v>1924</v>
      </c>
      <c r="E26">
        <f t="shared" si="0"/>
        <v>0</v>
      </c>
      <c r="F26">
        <f t="shared" si="1"/>
        <v>0</v>
      </c>
    </row>
    <row r="27" spans="1:6" x14ac:dyDescent="0.25">
      <c r="A27" s="1" t="s">
        <v>10</v>
      </c>
      <c r="B27" s="1">
        <v>1967</v>
      </c>
      <c r="D27">
        <v>1925</v>
      </c>
      <c r="E27">
        <f t="shared" si="0"/>
        <v>0</v>
      </c>
      <c r="F27">
        <f t="shared" si="1"/>
        <v>0</v>
      </c>
    </row>
    <row r="28" spans="1:6" x14ac:dyDescent="0.25">
      <c r="A28" s="2" t="s">
        <v>10</v>
      </c>
      <c r="B28" s="2">
        <v>1968</v>
      </c>
      <c r="D28">
        <v>1926</v>
      </c>
      <c r="E28">
        <f t="shared" si="0"/>
        <v>0</v>
      </c>
      <c r="F28">
        <f t="shared" si="1"/>
        <v>0</v>
      </c>
    </row>
    <row r="29" spans="1:6" x14ac:dyDescent="0.25">
      <c r="A29" s="2" t="s">
        <v>10</v>
      </c>
      <c r="B29" s="2">
        <v>1968</v>
      </c>
      <c r="D29">
        <v>1927</v>
      </c>
      <c r="E29">
        <f t="shared" si="0"/>
        <v>0</v>
      </c>
      <c r="F29">
        <f t="shared" si="1"/>
        <v>0</v>
      </c>
    </row>
    <row r="30" spans="1:6" x14ac:dyDescent="0.25">
      <c r="A30" s="1" t="s">
        <v>10</v>
      </c>
      <c r="B30" s="1">
        <v>1969</v>
      </c>
      <c r="D30">
        <v>1928</v>
      </c>
      <c r="E30">
        <f t="shared" si="0"/>
        <v>0</v>
      </c>
      <c r="F30">
        <f t="shared" si="1"/>
        <v>0</v>
      </c>
    </row>
    <row r="31" spans="1:6" x14ac:dyDescent="0.25">
      <c r="A31" s="1" t="s">
        <v>14</v>
      </c>
      <c r="B31" s="1">
        <v>1973</v>
      </c>
      <c r="D31">
        <v>1929</v>
      </c>
      <c r="E31">
        <f t="shared" si="0"/>
        <v>0</v>
      </c>
      <c r="F31">
        <f t="shared" si="1"/>
        <v>0</v>
      </c>
    </row>
    <row r="32" spans="1:6" x14ac:dyDescent="0.25">
      <c r="A32" s="1" t="s">
        <v>14</v>
      </c>
      <c r="B32" s="1">
        <v>1973</v>
      </c>
      <c r="D32">
        <v>1930</v>
      </c>
      <c r="E32">
        <f t="shared" si="0"/>
        <v>0</v>
      </c>
      <c r="F32">
        <f t="shared" si="1"/>
        <v>0</v>
      </c>
    </row>
    <row r="33" spans="1:6" x14ac:dyDescent="0.25">
      <c r="A33" s="1" t="s">
        <v>10</v>
      </c>
      <c r="B33" s="1">
        <v>1975</v>
      </c>
      <c r="D33">
        <v>1931</v>
      </c>
      <c r="E33">
        <f t="shared" si="0"/>
        <v>0</v>
      </c>
      <c r="F33">
        <f t="shared" si="1"/>
        <v>0</v>
      </c>
    </row>
    <row r="34" spans="1:6" x14ac:dyDescent="0.25">
      <c r="A34" s="2" t="s">
        <v>14</v>
      </c>
      <c r="B34" s="2">
        <v>1976</v>
      </c>
      <c r="D34">
        <v>1932</v>
      </c>
      <c r="E34">
        <f t="shared" si="0"/>
        <v>0</v>
      </c>
      <c r="F34">
        <f t="shared" si="1"/>
        <v>0</v>
      </c>
    </row>
    <row r="35" spans="1:6" x14ac:dyDescent="0.25">
      <c r="A35" s="2" t="s">
        <v>10</v>
      </c>
      <c r="B35" s="2">
        <v>1976</v>
      </c>
      <c r="D35">
        <v>1933</v>
      </c>
      <c r="E35">
        <f t="shared" si="0"/>
        <v>0</v>
      </c>
      <c r="F35">
        <f t="shared" si="1"/>
        <v>0</v>
      </c>
    </row>
    <row r="36" spans="1:6" x14ac:dyDescent="0.25">
      <c r="A36" s="1" t="s">
        <v>14</v>
      </c>
      <c r="B36" s="1">
        <v>1976</v>
      </c>
      <c r="D36">
        <v>1934</v>
      </c>
      <c r="E36">
        <f t="shared" si="0"/>
        <v>0</v>
      </c>
      <c r="F36">
        <f t="shared" si="1"/>
        <v>0</v>
      </c>
    </row>
    <row r="37" spans="1:6" x14ac:dyDescent="0.25">
      <c r="A37" s="2" t="s">
        <v>10</v>
      </c>
      <c r="B37" s="2">
        <v>1978</v>
      </c>
      <c r="D37">
        <v>1935</v>
      </c>
      <c r="E37">
        <f t="shared" si="0"/>
        <v>0</v>
      </c>
      <c r="F37">
        <f t="shared" si="1"/>
        <v>0</v>
      </c>
    </row>
    <row r="38" spans="1:6" x14ac:dyDescent="0.25">
      <c r="A38" s="2" t="s">
        <v>10</v>
      </c>
      <c r="B38" s="2">
        <v>1978</v>
      </c>
      <c r="D38">
        <v>1936</v>
      </c>
      <c r="E38">
        <f t="shared" si="0"/>
        <v>0</v>
      </c>
      <c r="F38">
        <f t="shared" si="1"/>
        <v>0</v>
      </c>
    </row>
    <row r="39" spans="1:6" x14ac:dyDescent="0.25">
      <c r="A39" s="1" t="s">
        <v>10</v>
      </c>
      <c r="B39" s="1">
        <v>1978</v>
      </c>
      <c r="D39">
        <v>1937</v>
      </c>
      <c r="E39">
        <f t="shared" si="0"/>
        <v>0</v>
      </c>
      <c r="F39">
        <f t="shared" si="1"/>
        <v>0</v>
      </c>
    </row>
    <row r="40" spans="1:6" x14ac:dyDescent="0.25">
      <c r="A40" s="2" t="s">
        <v>14</v>
      </c>
      <c r="B40" s="2">
        <v>1978</v>
      </c>
      <c r="D40">
        <v>1938</v>
      </c>
      <c r="E40">
        <f t="shared" si="0"/>
        <v>0</v>
      </c>
      <c r="F40">
        <f t="shared" si="1"/>
        <v>0</v>
      </c>
    </row>
    <row r="41" spans="1:6" x14ac:dyDescent="0.25">
      <c r="A41" s="1" t="s">
        <v>10</v>
      </c>
      <c r="B41" s="1">
        <v>1978</v>
      </c>
      <c r="D41">
        <v>1939</v>
      </c>
      <c r="E41">
        <f t="shared" si="0"/>
        <v>0</v>
      </c>
      <c r="F41">
        <f t="shared" si="1"/>
        <v>0</v>
      </c>
    </row>
    <row r="42" spans="1:6" x14ac:dyDescent="0.25">
      <c r="A42" s="2" t="s">
        <v>10</v>
      </c>
      <c r="B42" s="2">
        <v>1978</v>
      </c>
      <c r="D42">
        <v>1940</v>
      </c>
      <c r="E42">
        <f t="shared" si="0"/>
        <v>0</v>
      </c>
      <c r="F42">
        <f t="shared" si="1"/>
        <v>0</v>
      </c>
    </row>
    <row r="43" spans="1:6" x14ac:dyDescent="0.25">
      <c r="A43" s="1" t="s">
        <v>10</v>
      </c>
      <c r="B43" s="1">
        <v>1978</v>
      </c>
      <c r="D43">
        <v>1941</v>
      </c>
      <c r="E43">
        <f t="shared" si="0"/>
        <v>0</v>
      </c>
      <c r="F43">
        <f t="shared" si="1"/>
        <v>0</v>
      </c>
    </row>
    <row r="44" spans="1:6" x14ac:dyDescent="0.25">
      <c r="A44" s="2" t="s">
        <v>10</v>
      </c>
      <c r="B44" s="2">
        <v>1978</v>
      </c>
      <c r="D44">
        <v>1942</v>
      </c>
      <c r="E44">
        <f t="shared" si="0"/>
        <v>0</v>
      </c>
      <c r="F44">
        <f t="shared" si="1"/>
        <v>0</v>
      </c>
    </row>
    <row r="45" spans="1:6" x14ac:dyDescent="0.25">
      <c r="A45" s="2" t="s">
        <v>14</v>
      </c>
      <c r="B45" s="2">
        <v>1979</v>
      </c>
      <c r="D45">
        <v>1943</v>
      </c>
      <c r="E45">
        <f t="shared" si="0"/>
        <v>0</v>
      </c>
      <c r="F45">
        <f t="shared" si="1"/>
        <v>0</v>
      </c>
    </row>
    <row r="46" spans="1:6" x14ac:dyDescent="0.25">
      <c r="A46" s="2" t="s">
        <v>10</v>
      </c>
      <c r="B46" s="2">
        <v>1979</v>
      </c>
      <c r="D46">
        <v>1944</v>
      </c>
      <c r="E46">
        <f t="shared" si="0"/>
        <v>0</v>
      </c>
      <c r="F46">
        <f t="shared" si="1"/>
        <v>0</v>
      </c>
    </row>
    <row r="47" spans="1:6" x14ac:dyDescent="0.25">
      <c r="A47" s="1" t="s">
        <v>10</v>
      </c>
      <c r="B47" s="1">
        <v>1979</v>
      </c>
      <c r="D47">
        <v>1945</v>
      </c>
      <c r="E47">
        <f t="shared" si="0"/>
        <v>0</v>
      </c>
      <c r="F47">
        <f t="shared" si="1"/>
        <v>0</v>
      </c>
    </row>
    <row r="48" spans="1:6" x14ac:dyDescent="0.25">
      <c r="A48" s="2" t="s">
        <v>14</v>
      </c>
      <c r="B48" s="2">
        <v>1981</v>
      </c>
      <c r="D48">
        <v>1946</v>
      </c>
      <c r="E48">
        <f t="shared" si="0"/>
        <v>0</v>
      </c>
      <c r="F48">
        <f t="shared" si="1"/>
        <v>0</v>
      </c>
    </row>
    <row r="49" spans="1:6" x14ac:dyDescent="0.25">
      <c r="A49" s="2" t="s">
        <v>14</v>
      </c>
      <c r="B49" s="2">
        <v>1982</v>
      </c>
      <c r="D49">
        <v>1947</v>
      </c>
      <c r="E49">
        <f t="shared" si="0"/>
        <v>0</v>
      </c>
      <c r="F49">
        <f t="shared" si="1"/>
        <v>0</v>
      </c>
    </row>
    <row r="50" spans="1:6" x14ac:dyDescent="0.25">
      <c r="A50" s="2" t="s">
        <v>14</v>
      </c>
      <c r="B50" s="2">
        <v>1983</v>
      </c>
      <c r="D50">
        <v>1948</v>
      </c>
      <c r="E50">
        <f t="shared" si="0"/>
        <v>0</v>
      </c>
      <c r="F50">
        <f t="shared" si="1"/>
        <v>0</v>
      </c>
    </row>
    <row r="51" spans="1:6" x14ac:dyDescent="0.25">
      <c r="A51" s="2" t="s">
        <v>14</v>
      </c>
      <c r="B51" s="2">
        <v>1984</v>
      </c>
      <c r="D51">
        <v>1949</v>
      </c>
      <c r="E51">
        <f t="shared" si="0"/>
        <v>0</v>
      </c>
      <c r="F51">
        <f t="shared" si="1"/>
        <v>0</v>
      </c>
    </row>
    <row r="52" spans="1:6" x14ac:dyDescent="0.25">
      <c r="A52" s="2" t="s">
        <v>10</v>
      </c>
      <c r="B52" s="2">
        <v>1984</v>
      </c>
      <c r="D52">
        <v>1950</v>
      </c>
      <c r="E52">
        <f t="shared" si="0"/>
        <v>0</v>
      </c>
      <c r="F52">
        <f t="shared" si="1"/>
        <v>0</v>
      </c>
    </row>
    <row r="53" spans="1:6" x14ac:dyDescent="0.25">
      <c r="A53" s="1" t="s">
        <v>10</v>
      </c>
      <c r="B53" s="1">
        <v>1984</v>
      </c>
      <c r="D53">
        <v>1951</v>
      </c>
      <c r="E53">
        <f t="shared" si="0"/>
        <v>0</v>
      </c>
      <c r="F53">
        <f t="shared" si="1"/>
        <v>0</v>
      </c>
    </row>
    <row r="54" spans="1:6" x14ac:dyDescent="0.25">
      <c r="A54" s="2" t="s">
        <v>10</v>
      </c>
      <c r="B54" s="2">
        <v>1985</v>
      </c>
      <c r="D54">
        <v>1952</v>
      </c>
      <c r="E54">
        <f t="shared" si="0"/>
        <v>0</v>
      </c>
      <c r="F54">
        <f t="shared" si="1"/>
        <v>0</v>
      </c>
    </row>
    <row r="55" spans="1:6" x14ac:dyDescent="0.25">
      <c r="A55" s="2" t="s">
        <v>10</v>
      </c>
      <c r="B55" s="2">
        <v>1986</v>
      </c>
      <c r="D55">
        <v>1953</v>
      </c>
      <c r="E55">
        <f t="shared" si="0"/>
        <v>0</v>
      </c>
      <c r="F55">
        <f t="shared" si="1"/>
        <v>0</v>
      </c>
    </row>
    <row r="56" spans="1:6" x14ac:dyDescent="0.25">
      <c r="A56" s="1" t="s">
        <v>10</v>
      </c>
      <c r="B56" s="1">
        <v>1987</v>
      </c>
      <c r="D56">
        <v>1954</v>
      </c>
      <c r="E56">
        <f t="shared" si="0"/>
        <v>0</v>
      </c>
      <c r="F56">
        <f t="shared" si="1"/>
        <v>0</v>
      </c>
    </row>
    <row r="57" spans="1:6" x14ac:dyDescent="0.25">
      <c r="A57" s="1" t="s">
        <v>14</v>
      </c>
      <c r="B57" s="1">
        <v>1987</v>
      </c>
      <c r="D57">
        <v>1955</v>
      </c>
      <c r="E57">
        <f t="shared" si="0"/>
        <v>0</v>
      </c>
      <c r="F57">
        <f t="shared" si="1"/>
        <v>0</v>
      </c>
    </row>
    <row r="58" spans="1:6" x14ac:dyDescent="0.25">
      <c r="A58" s="1" t="s">
        <v>14</v>
      </c>
      <c r="B58" s="1">
        <v>1987</v>
      </c>
      <c r="D58">
        <v>1956</v>
      </c>
      <c r="E58">
        <f t="shared" si="0"/>
        <v>0</v>
      </c>
      <c r="F58">
        <f t="shared" si="1"/>
        <v>0</v>
      </c>
    </row>
    <row r="59" spans="1:6" x14ac:dyDescent="0.25">
      <c r="A59" s="1" t="s">
        <v>10</v>
      </c>
      <c r="B59" s="1">
        <v>1988</v>
      </c>
      <c r="D59">
        <v>1957</v>
      </c>
      <c r="E59">
        <f t="shared" si="0"/>
        <v>0</v>
      </c>
      <c r="F59">
        <f t="shared" si="1"/>
        <v>0</v>
      </c>
    </row>
    <row r="60" spans="1:6" x14ac:dyDescent="0.25">
      <c r="A60" s="2" t="s">
        <v>14</v>
      </c>
      <c r="B60" s="2">
        <v>1988</v>
      </c>
      <c r="D60">
        <v>1958</v>
      </c>
      <c r="E60">
        <f t="shared" si="0"/>
        <v>0</v>
      </c>
      <c r="F60">
        <f t="shared" si="1"/>
        <v>0</v>
      </c>
    </row>
    <row r="61" spans="1:6" x14ac:dyDescent="0.25">
      <c r="A61" s="1" t="s">
        <v>10</v>
      </c>
      <c r="B61" s="1">
        <v>1988</v>
      </c>
      <c r="D61">
        <v>1959</v>
      </c>
      <c r="E61">
        <f t="shared" si="0"/>
        <v>0</v>
      </c>
      <c r="F61">
        <f t="shared" si="1"/>
        <v>0</v>
      </c>
    </row>
    <row r="62" spans="1:6" x14ac:dyDescent="0.25">
      <c r="A62" s="2" t="s">
        <v>14</v>
      </c>
      <c r="B62" s="2">
        <v>1988</v>
      </c>
      <c r="D62">
        <v>1960</v>
      </c>
      <c r="E62">
        <f t="shared" si="0"/>
        <v>0</v>
      </c>
      <c r="F62">
        <f t="shared" si="1"/>
        <v>0</v>
      </c>
    </row>
    <row r="63" spans="1:6" x14ac:dyDescent="0.25">
      <c r="A63" s="2" t="s">
        <v>14</v>
      </c>
      <c r="B63" s="2">
        <v>1988</v>
      </c>
      <c r="D63">
        <v>1961</v>
      </c>
      <c r="E63">
        <f t="shared" si="0"/>
        <v>0</v>
      </c>
      <c r="F63">
        <f t="shared" si="1"/>
        <v>0</v>
      </c>
    </row>
    <row r="64" spans="1:6" x14ac:dyDescent="0.25">
      <c r="A64" s="2" t="s">
        <v>14</v>
      </c>
      <c r="B64" s="2">
        <v>1989</v>
      </c>
      <c r="D64">
        <v>1962</v>
      </c>
      <c r="E64">
        <f t="shared" si="0"/>
        <v>0</v>
      </c>
      <c r="F64">
        <f t="shared" si="1"/>
        <v>0</v>
      </c>
    </row>
    <row r="65" spans="1:6" x14ac:dyDescent="0.25">
      <c r="A65" s="2" t="s">
        <v>10</v>
      </c>
      <c r="B65" s="2">
        <v>1989</v>
      </c>
      <c r="D65">
        <v>1963</v>
      </c>
      <c r="E65">
        <f t="shared" si="0"/>
        <v>5</v>
      </c>
      <c r="F65">
        <f t="shared" si="1"/>
        <v>1</v>
      </c>
    </row>
    <row r="66" spans="1:6" x14ac:dyDescent="0.25">
      <c r="A66" s="2" t="s">
        <v>10</v>
      </c>
      <c r="B66" s="2">
        <v>1989</v>
      </c>
      <c r="D66">
        <v>1964</v>
      </c>
      <c r="E66">
        <f t="shared" si="0"/>
        <v>1</v>
      </c>
      <c r="F66">
        <f t="shared" si="1"/>
        <v>0</v>
      </c>
    </row>
    <row r="67" spans="1:6" x14ac:dyDescent="0.25">
      <c r="A67" s="1" t="s">
        <v>14</v>
      </c>
      <c r="B67" s="1">
        <v>1989</v>
      </c>
      <c r="D67">
        <v>1965</v>
      </c>
      <c r="E67">
        <f t="shared" ref="E67:E117" si="4">COUNTIFS(B:B,D67,A:A,"MALE")</f>
        <v>3</v>
      </c>
      <c r="F67">
        <f t="shared" ref="F67:F117" si="5">COUNTIFS(B:B,D67,A:A,"FEMALE")</f>
        <v>1</v>
      </c>
    </row>
    <row r="68" spans="1:6" x14ac:dyDescent="0.25">
      <c r="A68" s="1" t="s">
        <v>10</v>
      </c>
      <c r="B68" s="1">
        <v>1989</v>
      </c>
      <c r="D68">
        <v>1966</v>
      </c>
      <c r="E68">
        <f t="shared" si="4"/>
        <v>0</v>
      </c>
      <c r="F68">
        <f t="shared" si="5"/>
        <v>0</v>
      </c>
    </row>
    <row r="69" spans="1:6" x14ac:dyDescent="0.25">
      <c r="A69" s="1" t="s">
        <v>10</v>
      </c>
      <c r="B69" s="1">
        <v>1989</v>
      </c>
      <c r="D69">
        <v>1967</v>
      </c>
      <c r="E69">
        <f t="shared" si="4"/>
        <v>1</v>
      </c>
      <c r="F69">
        <f t="shared" si="5"/>
        <v>0</v>
      </c>
    </row>
    <row r="70" spans="1:6" x14ac:dyDescent="0.25">
      <c r="A70" s="2" t="s">
        <v>10</v>
      </c>
      <c r="B70" s="2">
        <v>1989</v>
      </c>
      <c r="D70">
        <v>1968</v>
      </c>
      <c r="E70">
        <f t="shared" si="4"/>
        <v>2</v>
      </c>
      <c r="F70">
        <f t="shared" si="5"/>
        <v>0</v>
      </c>
    </row>
    <row r="71" spans="1:6" x14ac:dyDescent="0.25">
      <c r="A71" s="1" t="s">
        <v>10</v>
      </c>
      <c r="B71" s="1">
        <v>1989</v>
      </c>
      <c r="D71">
        <v>1969</v>
      </c>
      <c r="E71">
        <f t="shared" si="4"/>
        <v>1</v>
      </c>
      <c r="F71">
        <f t="shared" si="5"/>
        <v>0</v>
      </c>
    </row>
    <row r="72" spans="1:6" x14ac:dyDescent="0.25">
      <c r="A72" s="2" t="s">
        <v>10</v>
      </c>
      <c r="B72" s="2">
        <v>1989</v>
      </c>
      <c r="D72">
        <v>1970</v>
      </c>
      <c r="E72">
        <f t="shared" si="4"/>
        <v>0</v>
      </c>
      <c r="F72">
        <f t="shared" si="5"/>
        <v>0</v>
      </c>
    </row>
    <row r="73" spans="1:6" x14ac:dyDescent="0.25">
      <c r="A73" s="2" t="s">
        <v>10</v>
      </c>
      <c r="B73" s="2">
        <v>1989</v>
      </c>
      <c r="D73">
        <v>1971</v>
      </c>
      <c r="E73">
        <f t="shared" si="4"/>
        <v>0</v>
      </c>
      <c r="F73">
        <f t="shared" si="5"/>
        <v>0</v>
      </c>
    </row>
    <row r="74" spans="1:6" x14ac:dyDescent="0.25">
      <c r="A74" s="2" t="s">
        <v>10</v>
      </c>
      <c r="B74" s="2">
        <v>1989</v>
      </c>
      <c r="D74">
        <v>1972</v>
      </c>
      <c r="E74">
        <f t="shared" si="4"/>
        <v>0</v>
      </c>
      <c r="F74">
        <f t="shared" si="5"/>
        <v>0</v>
      </c>
    </row>
    <row r="75" spans="1:6" x14ac:dyDescent="0.25">
      <c r="A75" s="2" t="s">
        <v>14</v>
      </c>
      <c r="B75" s="2">
        <v>1990</v>
      </c>
      <c r="D75">
        <v>1973</v>
      </c>
      <c r="E75">
        <f t="shared" si="4"/>
        <v>0</v>
      </c>
      <c r="F75">
        <f t="shared" si="5"/>
        <v>2</v>
      </c>
    </row>
    <row r="76" spans="1:6" x14ac:dyDescent="0.25">
      <c r="A76" s="2" t="s">
        <v>10</v>
      </c>
      <c r="B76" s="2">
        <v>1990</v>
      </c>
      <c r="D76">
        <v>1974</v>
      </c>
      <c r="E76">
        <f t="shared" si="4"/>
        <v>0</v>
      </c>
      <c r="F76">
        <f t="shared" si="5"/>
        <v>0</v>
      </c>
    </row>
    <row r="77" spans="1:6" x14ac:dyDescent="0.25">
      <c r="A77" s="2" t="s">
        <v>10</v>
      </c>
      <c r="B77" s="2">
        <v>1990</v>
      </c>
      <c r="D77">
        <v>1975</v>
      </c>
      <c r="E77">
        <f t="shared" si="4"/>
        <v>1</v>
      </c>
      <c r="F77">
        <f t="shared" si="5"/>
        <v>0</v>
      </c>
    </row>
    <row r="78" spans="1:6" x14ac:dyDescent="0.25">
      <c r="A78" s="1" t="s">
        <v>10</v>
      </c>
      <c r="B78" s="1">
        <v>1991</v>
      </c>
      <c r="D78">
        <v>1976</v>
      </c>
      <c r="E78">
        <f t="shared" si="4"/>
        <v>1</v>
      </c>
      <c r="F78">
        <f t="shared" si="5"/>
        <v>2</v>
      </c>
    </row>
    <row r="79" spans="1:6" x14ac:dyDescent="0.25">
      <c r="A79" s="1" t="s">
        <v>14</v>
      </c>
      <c r="B79" s="1">
        <v>1992</v>
      </c>
      <c r="D79">
        <v>1977</v>
      </c>
      <c r="E79">
        <f t="shared" si="4"/>
        <v>0</v>
      </c>
      <c r="F79">
        <f t="shared" si="5"/>
        <v>0</v>
      </c>
    </row>
    <row r="80" spans="1:6" x14ac:dyDescent="0.25">
      <c r="A80" s="2" t="s">
        <v>10</v>
      </c>
      <c r="B80" s="2">
        <v>1992</v>
      </c>
      <c r="D80">
        <v>1978</v>
      </c>
      <c r="E80">
        <f t="shared" si="4"/>
        <v>7</v>
      </c>
      <c r="F80">
        <f t="shared" si="5"/>
        <v>1</v>
      </c>
    </row>
    <row r="81" spans="1:6" x14ac:dyDescent="0.25">
      <c r="A81" s="1" t="s">
        <v>14</v>
      </c>
      <c r="B81" s="1">
        <v>1992</v>
      </c>
      <c r="D81">
        <v>1979</v>
      </c>
      <c r="E81">
        <f t="shared" si="4"/>
        <v>2</v>
      </c>
      <c r="F81">
        <f t="shared" si="5"/>
        <v>1</v>
      </c>
    </row>
    <row r="82" spans="1:6" x14ac:dyDescent="0.25">
      <c r="A82" s="2" t="s">
        <v>10</v>
      </c>
      <c r="B82" s="2">
        <v>1992</v>
      </c>
      <c r="D82">
        <v>1980</v>
      </c>
      <c r="E82">
        <f t="shared" si="4"/>
        <v>0</v>
      </c>
      <c r="F82">
        <f t="shared" si="5"/>
        <v>0</v>
      </c>
    </row>
    <row r="83" spans="1:6" x14ac:dyDescent="0.25">
      <c r="A83" s="1" t="s">
        <v>10</v>
      </c>
      <c r="B83" s="1">
        <v>1992</v>
      </c>
      <c r="D83">
        <v>1981</v>
      </c>
      <c r="E83">
        <f t="shared" si="4"/>
        <v>0</v>
      </c>
      <c r="F83">
        <f t="shared" si="5"/>
        <v>1</v>
      </c>
    </row>
    <row r="84" spans="1:6" x14ac:dyDescent="0.25">
      <c r="A84" s="1" t="s">
        <v>10</v>
      </c>
      <c r="B84" s="1">
        <v>1993</v>
      </c>
      <c r="D84">
        <v>1982</v>
      </c>
      <c r="E84">
        <f t="shared" si="4"/>
        <v>0</v>
      </c>
      <c r="F84">
        <f t="shared" si="5"/>
        <v>1</v>
      </c>
    </row>
    <row r="85" spans="1:6" x14ac:dyDescent="0.25">
      <c r="A85" s="2" t="s">
        <v>14</v>
      </c>
      <c r="B85" s="2">
        <v>1993</v>
      </c>
      <c r="D85">
        <v>1983</v>
      </c>
      <c r="E85">
        <f t="shared" si="4"/>
        <v>0</v>
      </c>
      <c r="F85">
        <f t="shared" si="5"/>
        <v>1</v>
      </c>
    </row>
    <row r="86" spans="1:6" x14ac:dyDescent="0.25">
      <c r="A86" s="1" t="s">
        <v>14</v>
      </c>
      <c r="B86" s="1">
        <v>1993</v>
      </c>
      <c r="D86">
        <v>1984</v>
      </c>
      <c r="E86">
        <f t="shared" si="4"/>
        <v>2</v>
      </c>
      <c r="F86">
        <f t="shared" si="5"/>
        <v>1</v>
      </c>
    </row>
    <row r="87" spans="1:6" x14ac:dyDescent="0.25">
      <c r="A87" s="2" t="s">
        <v>14</v>
      </c>
      <c r="B87" s="2">
        <v>1993</v>
      </c>
      <c r="D87">
        <v>1985</v>
      </c>
      <c r="E87">
        <f t="shared" si="4"/>
        <v>1</v>
      </c>
      <c r="F87">
        <f t="shared" si="5"/>
        <v>0</v>
      </c>
    </row>
    <row r="88" spans="1:6" x14ac:dyDescent="0.25">
      <c r="A88" s="1" t="s">
        <v>14</v>
      </c>
      <c r="B88" s="1">
        <v>1996</v>
      </c>
      <c r="D88">
        <v>1986</v>
      </c>
      <c r="E88">
        <f t="shared" si="4"/>
        <v>1</v>
      </c>
      <c r="F88">
        <f t="shared" si="5"/>
        <v>0</v>
      </c>
    </row>
    <row r="89" spans="1:6" x14ac:dyDescent="0.25">
      <c r="A89" s="2" t="s">
        <v>10</v>
      </c>
      <c r="B89" s="2">
        <v>1996</v>
      </c>
      <c r="D89">
        <v>1987</v>
      </c>
      <c r="E89">
        <f t="shared" si="4"/>
        <v>1</v>
      </c>
      <c r="F89">
        <f t="shared" si="5"/>
        <v>2</v>
      </c>
    </row>
    <row r="90" spans="1:6" x14ac:dyDescent="0.25">
      <c r="A90" s="1" t="s">
        <v>14</v>
      </c>
      <c r="B90" s="1">
        <v>1998</v>
      </c>
      <c r="D90">
        <v>1988</v>
      </c>
      <c r="E90">
        <f t="shared" si="4"/>
        <v>2</v>
      </c>
      <c r="F90">
        <f t="shared" si="5"/>
        <v>3</v>
      </c>
    </row>
    <row r="91" spans="1:6" x14ac:dyDescent="0.25">
      <c r="A91" s="2" t="s">
        <v>10</v>
      </c>
      <c r="B91" s="2">
        <v>1998</v>
      </c>
      <c r="D91">
        <v>1989</v>
      </c>
      <c r="E91">
        <f t="shared" si="4"/>
        <v>9</v>
      </c>
      <c r="F91">
        <f t="shared" si="5"/>
        <v>2</v>
      </c>
    </row>
    <row r="92" spans="1:6" x14ac:dyDescent="0.25">
      <c r="A92" s="1" t="s">
        <v>10</v>
      </c>
      <c r="B92" s="1">
        <v>2000</v>
      </c>
      <c r="D92">
        <v>1990</v>
      </c>
      <c r="E92">
        <f t="shared" si="4"/>
        <v>2</v>
      </c>
      <c r="F92">
        <f t="shared" si="5"/>
        <v>1</v>
      </c>
    </row>
    <row r="93" spans="1:6" x14ac:dyDescent="0.25">
      <c r="A93" s="1" t="s">
        <v>14</v>
      </c>
      <c r="B93" s="1">
        <v>2000</v>
      </c>
      <c r="D93">
        <v>1991</v>
      </c>
      <c r="E93">
        <f t="shared" si="4"/>
        <v>1</v>
      </c>
      <c r="F93">
        <f t="shared" si="5"/>
        <v>0</v>
      </c>
    </row>
    <row r="94" spans="1:6" x14ac:dyDescent="0.25">
      <c r="A94" s="2" t="s">
        <v>10</v>
      </c>
      <c r="B94" s="2">
        <v>2001</v>
      </c>
      <c r="D94">
        <v>1992</v>
      </c>
      <c r="E94">
        <f t="shared" si="4"/>
        <v>3</v>
      </c>
      <c r="F94">
        <f t="shared" si="5"/>
        <v>2</v>
      </c>
    </row>
    <row r="95" spans="1:6" x14ac:dyDescent="0.25">
      <c r="A95" s="1" t="s">
        <v>10</v>
      </c>
      <c r="B95" s="1">
        <v>2003</v>
      </c>
      <c r="D95">
        <v>1993</v>
      </c>
      <c r="E95">
        <f t="shared" si="4"/>
        <v>1</v>
      </c>
      <c r="F95">
        <f t="shared" si="5"/>
        <v>3</v>
      </c>
    </row>
    <row r="96" spans="1:6" x14ac:dyDescent="0.25">
      <c r="A96" s="1" t="s">
        <v>14</v>
      </c>
      <c r="B96" s="1">
        <v>2004</v>
      </c>
      <c r="D96">
        <v>1994</v>
      </c>
      <c r="E96">
        <f t="shared" si="4"/>
        <v>0</v>
      </c>
      <c r="F96">
        <f t="shared" si="5"/>
        <v>0</v>
      </c>
    </row>
    <row r="97" spans="1:6" x14ac:dyDescent="0.25">
      <c r="A97" s="1" t="s">
        <v>10</v>
      </c>
      <c r="B97" s="1">
        <v>2005</v>
      </c>
      <c r="D97">
        <v>1995</v>
      </c>
      <c r="E97">
        <f t="shared" si="4"/>
        <v>0</v>
      </c>
      <c r="F97">
        <f t="shared" si="5"/>
        <v>0</v>
      </c>
    </row>
    <row r="98" spans="1:6" x14ac:dyDescent="0.25">
      <c r="A98" s="1" t="s">
        <v>14</v>
      </c>
      <c r="B98" s="1">
        <v>2005</v>
      </c>
      <c r="D98">
        <v>1996</v>
      </c>
      <c r="E98">
        <f t="shared" si="4"/>
        <v>1</v>
      </c>
      <c r="F98">
        <f t="shared" si="5"/>
        <v>1</v>
      </c>
    </row>
    <row r="99" spans="1:6" x14ac:dyDescent="0.25">
      <c r="A99" s="2" t="s">
        <v>14</v>
      </c>
      <c r="B99" s="2">
        <v>2005</v>
      </c>
      <c r="D99">
        <v>1997</v>
      </c>
      <c r="E99">
        <f t="shared" si="4"/>
        <v>0</v>
      </c>
      <c r="F99">
        <f t="shared" si="5"/>
        <v>0</v>
      </c>
    </row>
    <row r="100" spans="1:6" x14ac:dyDescent="0.25">
      <c r="A100" s="1" t="s">
        <v>10</v>
      </c>
      <c r="B100" s="1">
        <v>2005</v>
      </c>
      <c r="D100">
        <v>1998</v>
      </c>
      <c r="E100">
        <f t="shared" si="4"/>
        <v>1</v>
      </c>
      <c r="F100">
        <f t="shared" si="5"/>
        <v>1</v>
      </c>
    </row>
    <row r="101" spans="1:6" x14ac:dyDescent="0.25">
      <c r="A101" s="2" t="s">
        <v>10</v>
      </c>
      <c r="B101" s="2">
        <v>2005</v>
      </c>
      <c r="D101">
        <v>1999</v>
      </c>
      <c r="E101">
        <f t="shared" si="4"/>
        <v>0</v>
      </c>
      <c r="F101">
        <f t="shared" si="5"/>
        <v>0</v>
      </c>
    </row>
    <row r="102" spans="1:6" x14ac:dyDescent="0.25">
      <c r="A102" s="2" t="s">
        <v>10</v>
      </c>
      <c r="B102" s="2">
        <v>2005</v>
      </c>
      <c r="D102">
        <v>2000</v>
      </c>
      <c r="E102">
        <f t="shared" si="4"/>
        <v>1</v>
      </c>
      <c r="F102">
        <f t="shared" si="5"/>
        <v>1</v>
      </c>
    </row>
    <row r="103" spans="1:6" x14ac:dyDescent="0.25">
      <c r="A103" s="2" t="s">
        <v>10</v>
      </c>
      <c r="B103" s="2">
        <v>2005</v>
      </c>
      <c r="D103">
        <v>2001</v>
      </c>
      <c r="E103">
        <f t="shared" si="4"/>
        <v>1</v>
      </c>
      <c r="F103">
        <f t="shared" si="5"/>
        <v>0</v>
      </c>
    </row>
    <row r="104" spans="1:6" x14ac:dyDescent="0.25">
      <c r="A104" s="1" t="s">
        <v>10</v>
      </c>
      <c r="B104" s="1">
        <v>2005</v>
      </c>
      <c r="D104">
        <v>2002</v>
      </c>
      <c r="E104">
        <f t="shared" si="4"/>
        <v>0</v>
      </c>
      <c r="F104">
        <f t="shared" si="5"/>
        <v>0</v>
      </c>
    </row>
    <row r="105" spans="1:6" x14ac:dyDescent="0.25">
      <c r="A105" s="2" t="s">
        <v>14</v>
      </c>
      <c r="B105" s="2">
        <v>2005</v>
      </c>
      <c r="D105">
        <v>2003</v>
      </c>
      <c r="E105">
        <f t="shared" si="4"/>
        <v>1</v>
      </c>
      <c r="F105">
        <f t="shared" si="5"/>
        <v>0</v>
      </c>
    </row>
    <row r="106" spans="1:6" x14ac:dyDescent="0.25">
      <c r="A106" s="2" t="s">
        <v>14</v>
      </c>
      <c r="B106" s="2">
        <v>2005</v>
      </c>
      <c r="D106">
        <v>2004</v>
      </c>
      <c r="E106">
        <f t="shared" si="4"/>
        <v>0</v>
      </c>
      <c r="F106">
        <f t="shared" si="5"/>
        <v>1</v>
      </c>
    </row>
    <row r="107" spans="1:6" x14ac:dyDescent="0.25">
      <c r="A107" s="1" t="s">
        <v>10</v>
      </c>
      <c r="B107" s="1">
        <v>2005</v>
      </c>
      <c r="D107">
        <v>2005</v>
      </c>
      <c r="E107">
        <f t="shared" si="4"/>
        <v>10</v>
      </c>
      <c r="F107">
        <f t="shared" si="5"/>
        <v>6</v>
      </c>
    </row>
    <row r="108" spans="1:6" x14ac:dyDescent="0.25">
      <c r="A108" s="2" t="s">
        <v>10</v>
      </c>
      <c r="B108" s="2">
        <v>2005</v>
      </c>
      <c r="D108">
        <v>2006</v>
      </c>
      <c r="E108">
        <f t="shared" si="4"/>
        <v>2</v>
      </c>
      <c r="F108">
        <f t="shared" si="5"/>
        <v>0</v>
      </c>
    </row>
    <row r="109" spans="1:6" x14ac:dyDescent="0.25">
      <c r="A109" s="2" t="s">
        <v>10</v>
      </c>
      <c r="B109" s="2">
        <v>2005</v>
      </c>
      <c r="D109">
        <v>2007</v>
      </c>
      <c r="E109">
        <f t="shared" si="4"/>
        <v>4</v>
      </c>
      <c r="F109">
        <f t="shared" si="5"/>
        <v>0</v>
      </c>
    </row>
    <row r="110" spans="1:6" x14ac:dyDescent="0.25">
      <c r="A110" s="2" t="s">
        <v>14</v>
      </c>
      <c r="B110" s="2">
        <v>2005</v>
      </c>
      <c r="D110">
        <v>2008</v>
      </c>
      <c r="E110">
        <f t="shared" si="4"/>
        <v>1</v>
      </c>
      <c r="F110">
        <f t="shared" si="5"/>
        <v>1</v>
      </c>
    </row>
    <row r="111" spans="1:6" x14ac:dyDescent="0.25">
      <c r="A111" s="1" t="s">
        <v>14</v>
      </c>
      <c r="B111" s="1">
        <v>2005</v>
      </c>
      <c r="D111">
        <v>2009</v>
      </c>
      <c r="E111">
        <f t="shared" si="4"/>
        <v>2</v>
      </c>
      <c r="F111">
        <f t="shared" si="5"/>
        <v>0</v>
      </c>
    </row>
    <row r="112" spans="1:6" x14ac:dyDescent="0.25">
      <c r="A112" s="1" t="s">
        <v>10</v>
      </c>
      <c r="B112" s="1">
        <v>2005</v>
      </c>
      <c r="D112">
        <v>2010</v>
      </c>
      <c r="E112">
        <f t="shared" si="4"/>
        <v>10</v>
      </c>
      <c r="F112">
        <f t="shared" si="5"/>
        <v>6</v>
      </c>
    </row>
    <row r="113" spans="1:6" x14ac:dyDescent="0.25">
      <c r="A113" s="2" t="s">
        <v>10</v>
      </c>
      <c r="B113" s="2">
        <v>2006</v>
      </c>
      <c r="D113">
        <v>2011</v>
      </c>
      <c r="E113">
        <f t="shared" si="4"/>
        <v>3</v>
      </c>
      <c r="F113">
        <f t="shared" si="5"/>
        <v>0</v>
      </c>
    </row>
    <row r="114" spans="1:6" x14ac:dyDescent="0.25">
      <c r="A114" s="2" t="s">
        <v>10</v>
      </c>
      <c r="B114" s="2">
        <v>2006</v>
      </c>
      <c r="D114">
        <v>2012</v>
      </c>
      <c r="E114">
        <f t="shared" si="4"/>
        <v>2</v>
      </c>
      <c r="F114">
        <f t="shared" si="5"/>
        <v>2</v>
      </c>
    </row>
    <row r="115" spans="1:6" x14ac:dyDescent="0.25">
      <c r="A115" s="1" t="s">
        <v>10</v>
      </c>
      <c r="B115" s="1">
        <v>2007</v>
      </c>
      <c r="D115">
        <v>2013</v>
      </c>
      <c r="E115">
        <f t="shared" si="4"/>
        <v>18</v>
      </c>
      <c r="F115">
        <f t="shared" si="5"/>
        <v>6</v>
      </c>
    </row>
    <row r="116" spans="1:6" x14ac:dyDescent="0.25">
      <c r="A116" s="2" t="s">
        <v>10</v>
      </c>
      <c r="B116" s="2">
        <v>2007</v>
      </c>
      <c r="D116">
        <v>2014</v>
      </c>
      <c r="E116">
        <f t="shared" si="4"/>
        <v>2</v>
      </c>
      <c r="F116">
        <f t="shared" si="5"/>
        <v>1</v>
      </c>
    </row>
    <row r="117" spans="1:6" x14ac:dyDescent="0.25">
      <c r="A117" s="2" t="s">
        <v>10</v>
      </c>
      <c r="B117" s="2">
        <v>2007</v>
      </c>
      <c r="D117">
        <v>2015</v>
      </c>
      <c r="E117">
        <f t="shared" si="4"/>
        <v>2</v>
      </c>
      <c r="F117">
        <f t="shared" si="5"/>
        <v>0</v>
      </c>
    </row>
    <row r="118" spans="1:6" x14ac:dyDescent="0.25">
      <c r="A118" s="1" t="s">
        <v>10</v>
      </c>
      <c r="B118" s="1">
        <v>2007</v>
      </c>
    </row>
    <row r="119" spans="1:6" x14ac:dyDescent="0.25">
      <c r="A119" s="2" t="s">
        <v>10</v>
      </c>
      <c r="B119" s="2">
        <v>2008</v>
      </c>
    </row>
    <row r="120" spans="1:6" x14ac:dyDescent="0.25">
      <c r="A120" s="2" t="s">
        <v>14</v>
      </c>
      <c r="B120" s="2">
        <v>2008</v>
      </c>
    </row>
    <row r="121" spans="1:6" x14ac:dyDescent="0.25">
      <c r="A121" s="1" t="s">
        <v>10</v>
      </c>
      <c r="B121" s="1">
        <v>2009</v>
      </c>
    </row>
    <row r="122" spans="1:6" x14ac:dyDescent="0.25">
      <c r="A122" s="1" t="s">
        <v>10</v>
      </c>
      <c r="B122" s="1">
        <v>2009</v>
      </c>
    </row>
    <row r="123" spans="1:6" x14ac:dyDescent="0.25">
      <c r="A123" s="2" t="s">
        <v>10</v>
      </c>
      <c r="B123" s="2">
        <v>2010</v>
      </c>
    </row>
    <row r="124" spans="1:6" x14ac:dyDescent="0.25">
      <c r="A124" s="2" t="s">
        <v>10</v>
      </c>
      <c r="B124" s="2">
        <v>2010</v>
      </c>
    </row>
    <row r="125" spans="1:6" x14ac:dyDescent="0.25">
      <c r="A125" s="1" t="s">
        <v>14</v>
      </c>
      <c r="B125" s="1">
        <v>2010</v>
      </c>
    </row>
    <row r="126" spans="1:6" x14ac:dyDescent="0.25">
      <c r="A126" s="2" t="s">
        <v>10</v>
      </c>
      <c r="B126" s="2">
        <v>2010</v>
      </c>
    </row>
    <row r="127" spans="1:6" x14ac:dyDescent="0.25">
      <c r="A127" s="1" t="s">
        <v>10</v>
      </c>
      <c r="B127" s="1">
        <v>2010</v>
      </c>
    </row>
    <row r="128" spans="1:6" x14ac:dyDescent="0.25">
      <c r="A128" s="2" t="s">
        <v>10</v>
      </c>
      <c r="B128" s="2">
        <v>2010</v>
      </c>
    </row>
    <row r="129" spans="1:2" x14ac:dyDescent="0.25">
      <c r="A129" s="2" t="s">
        <v>14</v>
      </c>
      <c r="B129" s="2">
        <v>2010</v>
      </c>
    </row>
    <row r="130" spans="1:2" x14ac:dyDescent="0.25">
      <c r="A130" s="1" t="s">
        <v>14</v>
      </c>
      <c r="B130" s="1">
        <v>2010</v>
      </c>
    </row>
    <row r="131" spans="1:2" x14ac:dyDescent="0.25">
      <c r="A131" s="1" t="s">
        <v>14</v>
      </c>
      <c r="B131" s="1">
        <v>2010</v>
      </c>
    </row>
    <row r="132" spans="1:2" x14ac:dyDescent="0.25">
      <c r="A132" s="1" t="s">
        <v>10</v>
      </c>
      <c r="B132" s="1">
        <v>2010</v>
      </c>
    </row>
    <row r="133" spans="1:2" x14ac:dyDescent="0.25">
      <c r="A133" s="2" t="s">
        <v>10</v>
      </c>
      <c r="B133" s="2">
        <v>2010</v>
      </c>
    </row>
    <row r="134" spans="1:2" x14ac:dyDescent="0.25">
      <c r="A134" s="2" t="s">
        <v>14</v>
      </c>
      <c r="B134" s="2">
        <v>2010</v>
      </c>
    </row>
    <row r="135" spans="1:2" x14ac:dyDescent="0.25">
      <c r="A135" s="2" t="s">
        <v>10</v>
      </c>
      <c r="B135" s="2">
        <v>2010</v>
      </c>
    </row>
    <row r="136" spans="1:2" x14ac:dyDescent="0.25">
      <c r="A136" s="1" t="s">
        <v>10</v>
      </c>
      <c r="B136" s="1">
        <v>2010</v>
      </c>
    </row>
    <row r="137" spans="1:2" x14ac:dyDescent="0.25">
      <c r="A137" s="1" t="s">
        <v>10</v>
      </c>
      <c r="B137" s="1">
        <v>2010</v>
      </c>
    </row>
    <row r="138" spans="1:2" x14ac:dyDescent="0.25">
      <c r="A138" s="1" t="s">
        <v>14</v>
      </c>
      <c r="B138" s="1">
        <v>2010</v>
      </c>
    </row>
    <row r="139" spans="1:2" x14ac:dyDescent="0.25">
      <c r="A139" s="2" t="s">
        <v>10</v>
      </c>
      <c r="B139" s="2">
        <v>2011</v>
      </c>
    </row>
    <row r="140" spans="1:2" x14ac:dyDescent="0.25">
      <c r="A140" s="2" t="s">
        <v>10</v>
      </c>
      <c r="B140" s="2">
        <v>2011</v>
      </c>
    </row>
    <row r="141" spans="1:2" x14ac:dyDescent="0.25">
      <c r="A141" s="1" t="s">
        <v>10</v>
      </c>
      <c r="B141" s="1">
        <v>2011</v>
      </c>
    </row>
    <row r="142" spans="1:2" x14ac:dyDescent="0.25">
      <c r="A142" s="2" t="s">
        <v>10</v>
      </c>
      <c r="B142" s="2">
        <v>2012</v>
      </c>
    </row>
    <row r="143" spans="1:2" x14ac:dyDescent="0.25">
      <c r="A143" s="2" t="s">
        <v>14</v>
      </c>
      <c r="B143" s="2">
        <v>2012</v>
      </c>
    </row>
    <row r="144" spans="1:2" x14ac:dyDescent="0.25">
      <c r="A144" s="1" t="s">
        <v>10</v>
      </c>
      <c r="B144" s="1">
        <v>2012</v>
      </c>
    </row>
    <row r="145" spans="1:2" x14ac:dyDescent="0.25">
      <c r="A145" s="1" t="s">
        <v>14</v>
      </c>
      <c r="B145" s="1">
        <v>2012</v>
      </c>
    </row>
    <row r="146" spans="1:2" x14ac:dyDescent="0.25">
      <c r="A146" s="1" t="s">
        <v>14</v>
      </c>
      <c r="B146" s="1">
        <v>2013</v>
      </c>
    </row>
    <row r="147" spans="1:2" x14ac:dyDescent="0.25">
      <c r="A147" s="2" t="s">
        <v>14</v>
      </c>
      <c r="B147" s="2">
        <v>2013</v>
      </c>
    </row>
    <row r="148" spans="1:2" x14ac:dyDescent="0.25">
      <c r="A148" s="2" t="s">
        <v>14</v>
      </c>
      <c r="B148" s="2">
        <v>2013</v>
      </c>
    </row>
    <row r="149" spans="1:2" x14ac:dyDescent="0.25">
      <c r="A149" s="1" t="s">
        <v>14</v>
      </c>
      <c r="B149" s="1">
        <v>2013</v>
      </c>
    </row>
    <row r="150" spans="1:2" x14ac:dyDescent="0.25">
      <c r="A150" s="2" t="s">
        <v>10</v>
      </c>
      <c r="B150" s="2">
        <v>2013</v>
      </c>
    </row>
    <row r="151" spans="1:2" x14ac:dyDescent="0.25">
      <c r="A151" s="1" t="s">
        <v>10</v>
      </c>
      <c r="B151" s="1">
        <v>2013</v>
      </c>
    </row>
    <row r="152" spans="1:2" x14ac:dyDescent="0.25">
      <c r="A152" s="1" t="s">
        <v>10</v>
      </c>
      <c r="B152" s="1">
        <v>2013</v>
      </c>
    </row>
    <row r="153" spans="1:2" x14ac:dyDescent="0.25">
      <c r="A153" s="1" t="s">
        <v>10</v>
      </c>
      <c r="B153" s="1">
        <v>2013</v>
      </c>
    </row>
    <row r="154" spans="1:2" x14ac:dyDescent="0.25">
      <c r="A154" s="1" t="s">
        <v>10</v>
      </c>
      <c r="B154" s="1">
        <v>2013</v>
      </c>
    </row>
    <row r="155" spans="1:2" x14ac:dyDescent="0.25">
      <c r="A155" s="1" t="s">
        <v>10</v>
      </c>
      <c r="B155" s="1">
        <v>2013</v>
      </c>
    </row>
    <row r="156" spans="1:2" x14ac:dyDescent="0.25">
      <c r="A156" s="1" t="s">
        <v>14</v>
      </c>
      <c r="B156" s="1">
        <v>2013</v>
      </c>
    </row>
    <row r="157" spans="1:2" x14ac:dyDescent="0.25">
      <c r="A157" s="1" t="s">
        <v>10</v>
      </c>
      <c r="B157" s="1">
        <v>2013</v>
      </c>
    </row>
    <row r="158" spans="1:2" x14ac:dyDescent="0.25">
      <c r="A158" s="1" t="s">
        <v>10</v>
      </c>
      <c r="B158" s="1">
        <v>2013</v>
      </c>
    </row>
    <row r="159" spans="1:2" x14ac:dyDescent="0.25">
      <c r="A159" s="2" t="s">
        <v>10</v>
      </c>
      <c r="B159" s="2">
        <v>2013</v>
      </c>
    </row>
    <row r="160" spans="1:2" x14ac:dyDescent="0.25">
      <c r="A160" s="1" t="s">
        <v>14</v>
      </c>
      <c r="B160" s="1">
        <v>2013</v>
      </c>
    </row>
    <row r="161" spans="1:2" x14ac:dyDescent="0.25">
      <c r="A161" s="1" t="s">
        <v>10</v>
      </c>
      <c r="B161" s="1">
        <v>2013</v>
      </c>
    </row>
    <row r="162" spans="1:2" x14ac:dyDescent="0.25">
      <c r="A162" s="1" t="s">
        <v>10</v>
      </c>
      <c r="B162" s="1">
        <v>2013</v>
      </c>
    </row>
    <row r="163" spans="1:2" x14ac:dyDescent="0.25">
      <c r="A163" s="2" t="s">
        <v>10</v>
      </c>
      <c r="B163" s="2">
        <v>2013</v>
      </c>
    </row>
    <row r="164" spans="1:2" x14ac:dyDescent="0.25">
      <c r="A164" s="1" t="s">
        <v>10</v>
      </c>
      <c r="B164" s="1">
        <v>2013</v>
      </c>
    </row>
    <row r="165" spans="1:2" x14ac:dyDescent="0.25">
      <c r="A165" s="1" t="s">
        <v>10</v>
      </c>
      <c r="B165" s="1">
        <v>2013</v>
      </c>
    </row>
    <row r="166" spans="1:2" x14ac:dyDescent="0.25">
      <c r="A166" s="1" t="s">
        <v>10</v>
      </c>
      <c r="B166" s="1">
        <v>2013</v>
      </c>
    </row>
    <row r="167" spans="1:2" x14ac:dyDescent="0.25">
      <c r="A167" s="2" t="s">
        <v>10</v>
      </c>
      <c r="B167" s="2">
        <v>2013</v>
      </c>
    </row>
    <row r="168" spans="1:2" x14ac:dyDescent="0.25">
      <c r="A168" s="1" t="s">
        <v>10</v>
      </c>
      <c r="B168" s="1">
        <v>2013</v>
      </c>
    </row>
    <row r="169" spans="1:2" x14ac:dyDescent="0.25">
      <c r="A169" s="1" t="s">
        <v>10</v>
      </c>
      <c r="B169" s="1">
        <v>2013</v>
      </c>
    </row>
    <row r="170" spans="1:2" x14ac:dyDescent="0.25">
      <c r="A170" s="2" t="s">
        <v>10</v>
      </c>
      <c r="B170" s="2">
        <v>2014</v>
      </c>
    </row>
    <row r="171" spans="1:2" x14ac:dyDescent="0.25">
      <c r="A171" s="1" t="s">
        <v>14</v>
      </c>
      <c r="B171" s="1">
        <v>2014</v>
      </c>
    </row>
    <row r="172" spans="1:2" x14ac:dyDescent="0.25">
      <c r="A172" s="2" t="s">
        <v>10</v>
      </c>
      <c r="B172" s="2">
        <v>2014</v>
      </c>
    </row>
    <row r="173" spans="1:2" x14ac:dyDescent="0.25">
      <c r="A173" s="1" t="s">
        <v>10</v>
      </c>
      <c r="B173" s="1">
        <v>2015</v>
      </c>
    </row>
    <row r="174" spans="1:2" x14ac:dyDescent="0.25">
      <c r="A174" s="2" t="s">
        <v>10</v>
      </c>
      <c r="B174" s="2">
        <v>2015</v>
      </c>
    </row>
  </sheetData>
  <autoFilter ref="A1:F1" xr:uid="{CFD71740-BEF2-4C58-89B6-1D91AD008BDF}"/>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59D9-CB95-4791-B9CC-995866ADA904}">
  <dimension ref="A2:F25"/>
  <sheetViews>
    <sheetView workbookViewId="0">
      <selection activeCell="P16" sqref="P16"/>
    </sheetView>
  </sheetViews>
  <sheetFormatPr defaultRowHeight="15" x14ac:dyDescent="0.25"/>
  <cols>
    <col min="1" max="1" width="24" bestFit="1" customWidth="1"/>
    <col min="2" max="2" width="19.5703125" bestFit="1" customWidth="1"/>
    <col min="3" max="3" width="12" bestFit="1" customWidth="1"/>
    <col min="4" max="4" width="9.140625" bestFit="1" customWidth="1"/>
    <col min="5" max="5" width="12.42578125" bestFit="1" customWidth="1"/>
    <col min="6" max="6" width="10.7109375" bestFit="1" customWidth="1"/>
  </cols>
  <sheetData>
    <row r="2" spans="1:6" x14ac:dyDescent="0.25">
      <c r="B2" s="4" t="s">
        <v>196</v>
      </c>
    </row>
    <row r="3" spans="1:6" x14ac:dyDescent="0.25">
      <c r="B3" t="s">
        <v>130</v>
      </c>
      <c r="C3" t="s">
        <v>11</v>
      </c>
      <c r="D3" t="s">
        <v>5</v>
      </c>
      <c r="E3" t="s">
        <v>85</v>
      </c>
      <c r="F3" t="s">
        <v>197</v>
      </c>
    </row>
    <row r="4" spans="1:6" x14ac:dyDescent="0.25">
      <c r="A4" t="s">
        <v>199</v>
      </c>
      <c r="B4" s="6">
        <v>9.8265895953757232E-2</v>
      </c>
      <c r="C4" s="6">
        <v>0.79768786127167635</v>
      </c>
      <c r="D4" s="6">
        <v>9.2485549132947972E-2</v>
      </c>
      <c r="E4" s="6">
        <v>1.1560693641618497E-2</v>
      </c>
      <c r="F4" s="6">
        <v>1</v>
      </c>
    </row>
    <row r="9" spans="1:6" x14ac:dyDescent="0.25">
      <c r="A9" s="24" t="s">
        <v>200</v>
      </c>
      <c r="B9" s="24"/>
      <c r="C9" s="24"/>
      <c r="D9" s="24"/>
      <c r="E9" s="24"/>
      <c r="F9" s="24"/>
    </row>
    <row r="10" spans="1:6" x14ac:dyDescent="0.25">
      <c r="A10" s="3"/>
      <c r="B10" s="3" t="s">
        <v>130</v>
      </c>
      <c r="C10" s="3" t="s">
        <v>11</v>
      </c>
      <c r="D10" s="3" t="s">
        <v>5</v>
      </c>
      <c r="E10" s="3" t="s">
        <v>85</v>
      </c>
      <c r="F10" s="3"/>
    </row>
    <row r="11" spans="1:6" x14ac:dyDescent="0.25">
      <c r="A11" s="9" t="s">
        <v>14</v>
      </c>
      <c r="B11">
        <v>9</v>
      </c>
      <c r="C11">
        <v>43</v>
      </c>
      <c r="D11">
        <v>6</v>
      </c>
    </row>
    <row r="12" spans="1:6" x14ac:dyDescent="0.25">
      <c r="A12" s="9" t="s">
        <v>10</v>
      </c>
      <c r="B12">
        <v>8</v>
      </c>
      <c r="C12">
        <v>95</v>
      </c>
      <c r="D12">
        <v>10</v>
      </c>
      <c r="E12">
        <v>2</v>
      </c>
    </row>
    <row r="13" spans="1:6" x14ac:dyDescent="0.25">
      <c r="A13" s="9"/>
    </row>
    <row r="15" spans="1:6" x14ac:dyDescent="0.25">
      <c r="A15" s="25" t="s">
        <v>210</v>
      </c>
      <c r="B15" s="25"/>
      <c r="C15" s="25"/>
      <c r="D15" s="25"/>
      <c r="E15" s="25"/>
      <c r="F15" s="25"/>
    </row>
    <row r="16" spans="1:6" x14ac:dyDescent="0.25">
      <c r="A16" s="10" t="s">
        <v>130</v>
      </c>
      <c r="B16" s="10" t="s">
        <v>11</v>
      </c>
      <c r="C16" s="10" t="s">
        <v>5</v>
      </c>
      <c r="D16" s="10" t="s">
        <v>85</v>
      </c>
      <c r="E16" s="10"/>
      <c r="F16" s="9"/>
    </row>
    <row r="17" spans="1:6" x14ac:dyDescent="0.25">
      <c r="A17" s="11">
        <v>9.8265895953757232E-2</v>
      </c>
      <c r="B17" s="11">
        <v>0.79768786127167635</v>
      </c>
      <c r="C17" s="11">
        <v>9.2485549132947972E-2</v>
      </c>
      <c r="D17" s="11">
        <v>1.1560693641618497E-2</v>
      </c>
      <c r="E17" s="11"/>
      <c r="F17" s="12"/>
    </row>
    <row r="18" spans="1:6" x14ac:dyDescent="0.25">
      <c r="A18" s="3"/>
      <c r="B18" s="7"/>
      <c r="C18" s="7"/>
      <c r="D18" s="7"/>
      <c r="E18" s="7"/>
      <c r="F18" s="7"/>
    </row>
    <row r="19" spans="1:6" x14ac:dyDescent="0.25">
      <c r="A19" s="3"/>
      <c r="B19" s="7"/>
      <c r="C19" s="7"/>
      <c r="D19" s="7"/>
      <c r="E19" s="7"/>
      <c r="F19" s="7"/>
    </row>
    <row r="21" spans="1:6" x14ac:dyDescent="0.25">
      <c r="A21" s="24" t="s">
        <v>201</v>
      </c>
      <c r="B21" s="24"/>
      <c r="C21" s="24"/>
      <c r="D21" s="24"/>
      <c r="E21" s="24"/>
      <c r="F21" s="24"/>
    </row>
    <row r="22" spans="1:6" x14ac:dyDescent="0.25">
      <c r="A22" s="3"/>
      <c r="B22" s="3" t="s">
        <v>130</v>
      </c>
      <c r="C22" s="3" t="s">
        <v>11</v>
      </c>
      <c r="D22" s="3" t="s">
        <v>5</v>
      </c>
      <c r="E22" s="3" t="s">
        <v>85</v>
      </c>
      <c r="F22" s="3"/>
    </row>
    <row r="23" spans="1:6" x14ac:dyDescent="0.25">
      <c r="A23" s="3" t="s">
        <v>14</v>
      </c>
      <c r="B23">
        <v>0.52941176470588236</v>
      </c>
      <c r="C23">
        <v>0.31159420289855072</v>
      </c>
      <c r="D23">
        <v>0.375</v>
      </c>
      <c r="E23">
        <v>0</v>
      </c>
    </row>
    <row r="24" spans="1:6" x14ac:dyDescent="0.25">
      <c r="A24" s="3" t="s">
        <v>10</v>
      </c>
      <c r="B24">
        <v>0.47058823529411764</v>
      </c>
      <c r="C24">
        <v>0.68840579710144922</v>
      </c>
      <c r="D24">
        <v>0.625</v>
      </c>
      <c r="E24">
        <v>1</v>
      </c>
    </row>
    <row r="25" spans="1:6" x14ac:dyDescent="0.25">
      <c r="A25" s="3"/>
    </row>
  </sheetData>
  <mergeCells count="3">
    <mergeCell ref="A9:F9"/>
    <mergeCell ref="A15:F15"/>
    <mergeCell ref="A21:F21"/>
  </mergeCells>
  <pageMargins left="0.511811024" right="0.511811024" top="0.78740157499999996" bottom="0.78740157499999996" header="0.31496062000000002" footer="0.31496062000000002"/>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499F-03E2-4A87-85F5-919018600003}">
  <dimension ref="A1:E16"/>
  <sheetViews>
    <sheetView workbookViewId="0">
      <selection activeCell="S17" sqref="S17"/>
    </sheetView>
  </sheetViews>
  <sheetFormatPr defaultRowHeight="15" x14ac:dyDescent="0.25"/>
  <cols>
    <col min="1" max="1" width="18" bestFit="1" customWidth="1"/>
    <col min="2" max="2" width="16.140625" bestFit="1" customWidth="1"/>
    <col min="4" max="4" width="15.7109375" bestFit="1" customWidth="1"/>
    <col min="5" max="5" width="16.140625" bestFit="1" customWidth="1"/>
  </cols>
  <sheetData>
    <row r="1" spans="1:5" x14ac:dyDescent="0.25">
      <c r="A1" s="4" t="s">
        <v>198</v>
      </c>
      <c r="B1" t="s">
        <v>208</v>
      </c>
    </row>
    <row r="2" spans="1:5" x14ac:dyDescent="0.25">
      <c r="A2" s="5" t="s">
        <v>14</v>
      </c>
      <c r="B2">
        <v>16</v>
      </c>
    </row>
    <row r="3" spans="1:5" x14ac:dyDescent="0.25">
      <c r="A3" s="5" t="s">
        <v>10</v>
      </c>
      <c r="B3">
        <v>30</v>
      </c>
    </row>
    <row r="4" spans="1:5" x14ac:dyDescent="0.25">
      <c r="A4" s="5" t="s">
        <v>197</v>
      </c>
      <c r="B4">
        <v>46</v>
      </c>
    </row>
    <row r="6" spans="1:5" x14ac:dyDescent="0.25">
      <c r="A6" s="24" t="s">
        <v>207</v>
      </c>
      <c r="B6" s="24"/>
      <c r="D6" s="24" t="s">
        <v>209</v>
      </c>
      <c r="E6" s="24"/>
    </row>
    <row r="7" spans="1:5" x14ac:dyDescent="0.25">
      <c r="A7" s="3" t="s">
        <v>14</v>
      </c>
      <c r="B7">
        <v>21</v>
      </c>
      <c r="D7" s="3" t="s">
        <v>14</v>
      </c>
      <c r="E7">
        <v>16</v>
      </c>
    </row>
    <row r="8" spans="1:5" x14ac:dyDescent="0.25">
      <c r="A8" s="3" t="s">
        <v>10</v>
      </c>
      <c r="B8">
        <v>48</v>
      </c>
      <c r="D8" s="3" t="s">
        <v>10</v>
      </c>
      <c r="E8">
        <v>30</v>
      </c>
    </row>
    <row r="9" spans="1:5" x14ac:dyDescent="0.25">
      <c r="A9" s="3"/>
    </row>
    <row r="10" spans="1:5" x14ac:dyDescent="0.25">
      <c r="A10" s="3"/>
    </row>
    <row r="11" spans="1:5" x14ac:dyDescent="0.25">
      <c r="A11" s="24" t="s">
        <v>207</v>
      </c>
      <c r="B11" s="24"/>
      <c r="D11" s="24" t="s">
        <v>209</v>
      </c>
      <c r="E11" s="24"/>
    </row>
    <row r="12" spans="1:5" x14ac:dyDescent="0.25">
      <c r="A12" s="3" t="s">
        <v>14</v>
      </c>
      <c r="B12" s="8">
        <v>0.30434782608695654</v>
      </c>
      <c r="D12" s="3" t="s">
        <v>14</v>
      </c>
      <c r="E12" s="8">
        <f>E7/B7</f>
        <v>0.76190476190476186</v>
      </c>
    </row>
    <row r="13" spans="1:5" x14ac:dyDescent="0.25">
      <c r="A13" s="3" t="s">
        <v>10</v>
      </c>
      <c r="B13" s="8">
        <v>0.69565217391304346</v>
      </c>
      <c r="D13" s="3" t="s">
        <v>10</v>
      </c>
      <c r="E13" s="8">
        <f>E8/B8</f>
        <v>0.625</v>
      </c>
    </row>
    <row r="14" spans="1:5" x14ac:dyDescent="0.25">
      <c r="A14" s="3"/>
    </row>
    <row r="15" spans="1:5" x14ac:dyDescent="0.25">
      <c r="A15" s="3"/>
    </row>
    <row r="16" spans="1:5" x14ac:dyDescent="0.25">
      <c r="A16" s="3"/>
    </row>
  </sheetData>
  <mergeCells count="4">
    <mergeCell ref="A6:B6"/>
    <mergeCell ref="A11:B11"/>
    <mergeCell ref="D6:E6"/>
    <mergeCell ref="D11:E11"/>
  </mergeCells>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03E9-96AC-47F6-954D-693B80BF8AD6}">
  <dimension ref="A1:H174"/>
  <sheetViews>
    <sheetView workbookViewId="0">
      <selection activeCell="E9" sqref="E9"/>
    </sheetView>
  </sheetViews>
  <sheetFormatPr defaultRowHeight="15" x14ac:dyDescent="0.25"/>
  <cols>
    <col min="1" max="1" width="35.140625" style="14" bestFit="1" customWidth="1"/>
    <col min="2" max="4" width="9.140625" style="14"/>
    <col min="7" max="7" width="18" bestFit="1" customWidth="1"/>
    <col min="8" max="9" width="16.85546875" bestFit="1" customWidth="1"/>
    <col min="10" max="11" width="3.42578125" bestFit="1" customWidth="1"/>
    <col min="12" max="12" width="10.7109375" bestFit="1" customWidth="1"/>
  </cols>
  <sheetData>
    <row r="1" spans="1:8" x14ac:dyDescent="0.25">
      <c r="A1" s="16" t="s">
        <v>211</v>
      </c>
      <c r="B1" s="16" t="s">
        <v>212</v>
      </c>
      <c r="C1" s="16" t="s">
        <v>217</v>
      </c>
      <c r="D1" s="16" t="s">
        <v>218</v>
      </c>
      <c r="G1" s="26" t="s">
        <v>222</v>
      </c>
      <c r="H1" s="26"/>
    </row>
    <row r="2" spans="1:8" x14ac:dyDescent="0.25">
      <c r="A2" s="15" t="s">
        <v>91</v>
      </c>
      <c r="B2" s="15">
        <v>18</v>
      </c>
      <c r="C2" s="14" t="str">
        <f t="shared" ref="C2:C33" si="0">IF(B2&lt;=$G$2,$H$2,IF(B2&lt;=$G$3,$H$3,IF(B2&lt;=$G$4,$H$4,"Q4")))</f>
        <v>Q1</v>
      </c>
      <c r="D2" s="15">
        <v>1</v>
      </c>
      <c r="G2">
        <f>_xlfn.QUARTILE.EXC($B$2:$B$174,1)</f>
        <v>56.5</v>
      </c>
      <c r="H2" t="s">
        <v>213</v>
      </c>
    </row>
    <row r="3" spans="1:8" x14ac:dyDescent="0.25">
      <c r="A3" s="14" t="s">
        <v>172</v>
      </c>
      <c r="B3" s="14">
        <v>29</v>
      </c>
      <c r="C3" s="14" t="str">
        <f t="shared" si="0"/>
        <v>Q1</v>
      </c>
      <c r="D3" s="14">
        <v>0</v>
      </c>
      <c r="G3">
        <f>_xlfn.QUARTILE.EXC($B$2:$B$174,2)</f>
        <v>132</v>
      </c>
      <c r="H3" t="s">
        <v>214</v>
      </c>
    </row>
    <row r="4" spans="1:8" x14ac:dyDescent="0.25">
      <c r="A4" s="15" t="s">
        <v>137</v>
      </c>
      <c r="B4" s="15">
        <v>73</v>
      </c>
      <c r="C4" s="14" t="str">
        <f t="shared" si="0"/>
        <v>Q2</v>
      </c>
      <c r="D4" s="15">
        <v>0</v>
      </c>
      <c r="G4">
        <f>_xlfn.QUARTILE.EXC($B$2:$B$174,3)</f>
        <v>504</v>
      </c>
      <c r="H4" t="s">
        <v>215</v>
      </c>
    </row>
    <row r="5" spans="1:8" x14ac:dyDescent="0.25">
      <c r="A5" s="14" t="s">
        <v>152</v>
      </c>
      <c r="B5" s="14">
        <v>592</v>
      </c>
      <c r="C5" s="14" t="str">
        <f t="shared" si="0"/>
        <v>Q4</v>
      </c>
      <c r="D5" s="14">
        <v>0</v>
      </c>
      <c r="G5">
        <f>AVERAGE(B:B)</f>
        <v>414.05202312138726</v>
      </c>
      <c r="H5" t="s">
        <v>216</v>
      </c>
    </row>
    <row r="6" spans="1:8" x14ac:dyDescent="0.25">
      <c r="A6" s="15" t="s">
        <v>170</v>
      </c>
      <c r="B6" s="15">
        <v>13</v>
      </c>
      <c r="C6" s="14" t="str">
        <f t="shared" si="0"/>
        <v>Q1</v>
      </c>
      <c r="D6" s="15">
        <v>0</v>
      </c>
    </row>
    <row r="7" spans="1:8" x14ac:dyDescent="0.25">
      <c r="A7" s="14" t="s">
        <v>108</v>
      </c>
      <c r="B7" s="14">
        <v>121</v>
      </c>
      <c r="C7" s="14" t="str">
        <f t="shared" si="0"/>
        <v>Q2</v>
      </c>
      <c r="D7" s="14">
        <v>1</v>
      </c>
    </row>
    <row r="8" spans="1:8" x14ac:dyDescent="0.25">
      <c r="A8" s="15" t="s">
        <v>116</v>
      </c>
      <c r="B8" s="15">
        <v>108</v>
      </c>
      <c r="C8" s="14" t="str">
        <f t="shared" si="0"/>
        <v>Q2</v>
      </c>
      <c r="D8" s="15">
        <v>0</v>
      </c>
    </row>
    <row r="9" spans="1:8" x14ac:dyDescent="0.25">
      <c r="A9" s="14" t="s">
        <v>162</v>
      </c>
      <c r="B9" s="14">
        <v>22</v>
      </c>
      <c r="C9" s="14" t="str">
        <f t="shared" si="0"/>
        <v>Q1</v>
      </c>
      <c r="D9" s="14">
        <v>0</v>
      </c>
      <c r="G9" s="4" t="s">
        <v>198</v>
      </c>
      <c r="H9" t="s">
        <v>220</v>
      </c>
    </row>
    <row r="10" spans="1:8" x14ac:dyDescent="0.25">
      <c r="A10" s="15" t="s">
        <v>92</v>
      </c>
      <c r="B10" s="15">
        <v>330</v>
      </c>
      <c r="C10" s="14" t="str">
        <f t="shared" si="0"/>
        <v>Q3</v>
      </c>
      <c r="D10" s="15">
        <v>0</v>
      </c>
      <c r="G10" s="5" t="s">
        <v>213</v>
      </c>
      <c r="H10" s="6">
        <v>0.20289855072463769</v>
      </c>
    </row>
    <row r="11" spans="1:8" x14ac:dyDescent="0.25">
      <c r="A11" s="14" t="s">
        <v>158</v>
      </c>
      <c r="B11" s="14">
        <v>877</v>
      </c>
      <c r="C11" s="14" t="str">
        <f t="shared" si="0"/>
        <v>Q4</v>
      </c>
      <c r="D11" s="14">
        <v>0</v>
      </c>
      <c r="G11" s="5" t="s">
        <v>214</v>
      </c>
      <c r="H11" s="6">
        <v>0.20289855072463769</v>
      </c>
    </row>
    <row r="12" spans="1:8" x14ac:dyDescent="0.25">
      <c r="A12" s="15" t="s">
        <v>15</v>
      </c>
      <c r="B12" s="15">
        <v>3068</v>
      </c>
      <c r="C12" s="14" t="str">
        <f t="shared" si="0"/>
        <v>Q4</v>
      </c>
      <c r="D12" s="15">
        <v>1</v>
      </c>
      <c r="G12" s="5" t="s">
        <v>215</v>
      </c>
      <c r="H12" s="6">
        <v>0.28985507246376813</v>
      </c>
    </row>
    <row r="13" spans="1:8" x14ac:dyDescent="0.25">
      <c r="A13" s="14" t="s">
        <v>90</v>
      </c>
      <c r="B13" s="14">
        <v>27</v>
      </c>
      <c r="C13" s="14" t="str">
        <f t="shared" si="0"/>
        <v>Q1</v>
      </c>
      <c r="D13" s="14">
        <v>1</v>
      </c>
      <c r="G13" s="5" t="s">
        <v>219</v>
      </c>
      <c r="H13" s="6">
        <v>0.30434782608695654</v>
      </c>
    </row>
    <row r="14" spans="1:8" x14ac:dyDescent="0.25">
      <c r="A14" s="15" t="s">
        <v>64</v>
      </c>
      <c r="B14" s="15">
        <v>158</v>
      </c>
      <c r="C14" s="14" t="str">
        <f t="shared" si="0"/>
        <v>Q3</v>
      </c>
      <c r="D14" s="15">
        <v>1</v>
      </c>
      <c r="G14" s="5" t="s">
        <v>197</v>
      </c>
      <c r="H14" s="6">
        <v>1</v>
      </c>
    </row>
    <row r="15" spans="1:8" x14ac:dyDescent="0.25">
      <c r="A15" s="14" t="s">
        <v>142</v>
      </c>
      <c r="B15" s="14">
        <v>108</v>
      </c>
      <c r="C15" s="14" t="str">
        <f t="shared" si="0"/>
        <v>Q2</v>
      </c>
      <c r="D15" s="14">
        <v>0</v>
      </c>
    </row>
    <row r="16" spans="1:8" x14ac:dyDescent="0.25">
      <c r="A16" s="15" t="s">
        <v>112</v>
      </c>
      <c r="B16" s="15">
        <v>236</v>
      </c>
      <c r="C16" s="14" t="str">
        <f t="shared" si="0"/>
        <v>Q3</v>
      </c>
      <c r="D16" s="15">
        <v>1</v>
      </c>
    </row>
    <row r="17" spans="1:8" x14ac:dyDescent="0.25">
      <c r="A17" s="14" t="s">
        <v>72</v>
      </c>
      <c r="B17" s="14">
        <v>36</v>
      </c>
      <c r="C17" s="14" t="str">
        <f t="shared" si="0"/>
        <v>Q1</v>
      </c>
      <c r="D17" s="14">
        <v>0</v>
      </c>
      <c r="G17" s="13" t="s">
        <v>217</v>
      </c>
      <c r="H17" s="13" t="s">
        <v>221</v>
      </c>
    </row>
    <row r="18" spans="1:8" x14ac:dyDescent="0.25">
      <c r="A18" s="15" t="s">
        <v>174</v>
      </c>
      <c r="B18" s="15">
        <v>49</v>
      </c>
      <c r="C18" s="14" t="str">
        <f t="shared" si="0"/>
        <v>Q1</v>
      </c>
      <c r="D18" s="15">
        <v>0</v>
      </c>
      <c r="G18" s="5">
        <v>1</v>
      </c>
      <c r="H18" s="6">
        <v>0.20289855072463769</v>
      </c>
    </row>
    <row r="19" spans="1:8" x14ac:dyDescent="0.25">
      <c r="A19" s="14" t="s">
        <v>51</v>
      </c>
      <c r="B19" s="14">
        <v>374</v>
      </c>
      <c r="C19" s="14" t="str">
        <f t="shared" si="0"/>
        <v>Q3</v>
      </c>
      <c r="D19" s="14">
        <v>1</v>
      </c>
      <c r="G19" s="5">
        <v>2</v>
      </c>
      <c r="H19" s="6">
        <v>0.20289855072463769</v>
      </c>
    </row>
    <row r="20" spans="1:8" x14ac:dyDescent="0.25">
      <c r="A20" s="15" t="s">
        <v>185</v>
      </c>
      <c r="B20" s="15">
        <v>25</v>
      </c>
      <c r="C20" s="14" t="str">
        <f t="shared" si="0"/>
        <v>Q1</v>
      </c>
      <c r="D20" s="15">
        <v>1</v>
      </c>
      <c r="G20" s="5">
        <v>3</v>
      </c>
      <c r="H20" s="6">
        <v>0.28985507246376813</v>
      </c>
    </row>
    <row r="21" spans="1:8" x14ac:dyDescent="0.25">
      <c r="A21" s="14" t="s">
        <v>53</v>
      </c>
      <c r="B21" s="14">
        <v>2305</v>
      </c>
      <c r="C21" s="14" t="str">
        <f t="shared" si="0"/>
        <v>Q4</v>
      </c>
      <c r="D21" s="14">
        <v>1</v>
      </c>
      <c r="G21" s="5">
        <v>4</v>
      </c>
      <c r="H21" s="6">
        <v>0.30434782608695654</v>
      </c>
    </row>
    <row r="22" spans="1:8" x14ac:dyDescent="0.25">
      <c r="A22" s="15" t="s">
        <v>54</v>
      </c>
      <c r="B22" s="15">
        <v>83</v>
      </c>
      <c r="C22" s="14" t="str">
        <f t="shared" si="0"/>
        <v>Q2</v>
      </c>
      <c r="D22" s="15">
        <v>0</v>
      </c>
    </row>
    <row r="23" spans="1:8" x14ac:dyDescent="0.25">
      <c r="A23" s="14" t="s">
        <v>143</v>
      </c>
      <c r="B23" s="14">
        <v>64</v>
      </c>
      <c r="C23" s="14" t="str">
        <f t="shared" si="0"/>
        <v>Q2</v>
      </c>
      <c r="D23" s="14">
        <v>0</v>
      </c>
    </row>
    <row r="24" spans="1:8" x14ac:dyDescent="0.25">
      <c r="A24" s="15" t="s">
        <v>29</v>
      </c>
      <c r="B24" s="15">
        <v>160</v>
      </c>
      <c r="C24" s="14" t="str">
        <f t="shared" si="0"/>
        <v>Q3</v>
      </c>
      <c r="D24" s="15">
        <v>1</v>
      </c>
    </row>
    <row r="25" spans="1:8" x14ac:dyDescent="0.25">
      <c r="A25" s="14" t="s">
        <v>123</v>
      </c>
      <c r="B25" s="14">
        <v>545</v>
      </c>
      <c r="C25" s="14" t="str">
        <f t="shared" si="0"/>
        <v>Q4</v>
      </c>
      <c r="D25" s="14">
        <v>0</v>
      </c>
    </row>
    <row r="26" spans="1:8" x14ac:dyDescent="0.25">
      <c r="A26" s="15" t="s">
        <v>121</v>
      </c>
      <c r="B26" s="15">
        <v>369</v>
      </c>
      <c r="C26" s="14" t="str">
        <f t="shared" si="0"/>
        <v>Q3</v>
      </c>
      <c r="D26" s="15">
        <v>0</v>
      </c>
    </row>
    <row r="27" spans="1:8" x14ac:dyDescent="0.25">
      <c r="A27" s="14" t="s">
        <v>183</v>
      </c>
      <c r="B27" s="14">
        <v>55</v>
      </c>
      <c r="C27" s="14" t="str">
        <f t="shared" si="0"/>
        <v>Q1</v>
      </c>
      <c r="D27" s="14">
        <v>0</v>
      </c>
    </row>
    <row r="28" spans="1:8" x14ac:dyDescent="0.25">
      <c r="A28" s="15" t="s">
        <v>97</v>
      </c>
      <c r="B28" s="15">
        <v>886</v>
      </c>
      <c r="C28" s="14" t="str">
        <f t="shared" si="0"/>
        <v>Q4</v>
      </c>
      <c r="D28" s="15">
        <v>0</v>
      </c>
    </row>
    <row r="29" spans="1:8" x14ac:dyDescent="0.25">
      <c r="A29" s="14" t="s">
        <v>43</v>
      </c>
      <c r="B29" s="14">
        <v>935</v>
      </c>
      <c r="C29" s="14" t="str">
        <f t="shared" si="0"/>
        <v>Q4</v>
      </c>
      <c r="D29" s="14">
        <v>0</v>
      </c>
    </row>
    <row r="30" spans="1:8" x14ac:dyDescent="0.25">
      <c r="A30" s="15" t="s">
        <v>106</v>
      </c>
      <c r="B30" s="15">
        <v>160</v>
      </c>
      <c r="C30" s="14" t="str">
        <f t="shared" si="0"/>
        <v>Q3</v>
      </c>
      <c r="D30" s="15">
        <v>1</v>
      </c>
    </row>
    <row r="31" spans="1:8" x14ac:dyDescent="0.25">
      <c r="A31" s="14" t="s">
        <v>38</v>
      </c>
      <c r="B31" s="14">
        <v>132</v>
      </c>
      <c r="C31" s="14" t="str">
        <f t="shared" si="0"/>
        <v>Q2</v>
      </c>
      <c r="D31" s="14">
        <v>0</v>
      </c>
    </row>
    <row r="32" spans="1:8" x14ac:dyDescent="0.25">
      <c r="A32" s="15" t="s">
        <v>61</v>
      </c>
      <c r="B32" s="15">
        <v>168</v>
      </c>
      <c r="C32" s="14" t="str">
        <f t="shared" si="0"/>
        <v>Q3</v>
      </c>
      <c r="D32" s="15">
        <v>0</v>
      </c>
    </row>
    <row r="33" spans="1:4" x14ac:dyDescent="0.25">
      <c r="A33" s="14" t="s">
        <v>81</v>
      </c>
      <c r="B33" s="14">
        <v>237</v>
      </c>
      <c r="C33" s="14" t="str">
        <f t="shared" si="0"/>
        <v>Q3</v>
      </c>
      <c r="D33" s="14">
        <v>0</v>
      </c>
    </row>
    <row r="34" spans="1:4" x14ac:dyDescent="0.25">
      <c r="A34" s="15" t="s">
        <v>20</v>
      </c>
      <c r="B34" s="15">
        <v>1456</v>
      </c>
      <c r="C34" s="14" t="str">
        <f t="shared" ref="C34:C65" si="1">IF(B34&lt;=$G$2,$H$2,IF(B34&lt;=$G$3,$H$3,IF(B34&lt;=$G$4,$H$4,"Q4")))</f>
        <v>Q4</v>
      </c>
      <c r="D34" s="15">
        <v>1</v>
      </c>
    </row>
    <row r="35" spans="1:4" x14ac:dyDescent="0.25">
      <c r="A35" s="14" t="s">
        <v>75</v>
      </c>
      <c r="B35" s="14">
        <v>33</v>
      </c>
      <c r="C35" s="14" t="str">
        <f t="shared" si="1"/>
        <v>Q1</v>
      </c>
      <c r="D35" s="14">
        <v>0</v>
      </c>
    </row>
    <row r="36" spans="1:4" x14ac:dyDescent="0.25">
      <c r="A36" s="15" t="s">
        <v>87</v>
      </c>
      <c r="B36" s="15">
        <v>517</v>
      </c>
      <c r="C36" s="14" t="str">
        <f t="shared" si="1"/>
        <v>Q4</v>
      </c>
      <c r="D36" s="15">
        <v>0</v>
      </c>
    </row>
    <row r="37" spans="1:4" x14ac:dyDescent="0.25">
      <c r="A37" s="14" t="s">
        <v>147</v>
      </c>
      <c r="B37" s="14">
        <v>81</v>
      </c>
      <c r="C37" s="14" t="str">
        <f t="shared" si="1"/>
        <v>Q2</v>
      </c>
      <c r="D37" s="14">
        <v>0</v>
      </c>
    </row>
    <row r="38" spans="1:4" x14ac:dyDescent="0.25">
      <c r="A38" s="15" t="s">
        <v>27</v>
      </c>
      <c r="B38" s="15">
        <v>482</v>
      </c>
      <c r="C38" s="14" t="str">
        <f t="shared" si="1"/>
        <v>Q3</v>
      </c>
      <c r="D38" s="15">
        <v>0</v>
      </c>
    </row>
    <row r="39" spans="1:4" x14ac:dyDescent="0.25">
      <c r="A39" s="14" t="s">
        <v>110</v>
      </c>
      <c r="B39" s="14">
        <v>629</v>
      </c>
      <c r="C39" s="14" t="str">
        <f t="shared" si="1"/>
        <v>Q4</v>
      </c>
      <c r="D39" s="14">
        <v>0</v>
      </c>
    </row>
    <row r="40" spans="1:4" x14ac:dyDescent="0.25">
      <c r="A40" s="15" t="s">
        <v>164</v>
      </c>
      <c r="B40" s="15">
        <v>115</v>
      </c>
      <c r="C40" s="14" t="str">
        <f t="shared" si="1"/>
        <v>Q2</v>
      </c>
      <c r="D40" s="15">
        <v>0</v>
      </c>
    </row>
    <row r="41" spans="1:4" x14ac:dyDescent="0.25">
      <c r="A41" s="14" t="s">
        <v>182</v>
      </c>
      <c r="B41" s="14">
        <v>50</v>
      </c>
      <c r="C41" s="14" t="str">
        <f t="shared" si="1"/>
        <v>Q1</v>
      </c>
      <c r="D41" s="14">
        <v>1</v>
      </c>
    </row>
    <row r="42" spans="1:4" x14ac:dyDescent="0.25">
      <c r="A42" s="15" t="s">
        <v>93</v>
      </c>
      <c r="B42" s="15">
        <v>101</v>
      </c>
      <c r="C42" s="14" t="str">
        <f t="shared" si="1"/>
        <v>Q2</v>
      </c>
      <c r="D42" s="15">
        <v>0</v>
      </c>
    </row>
    <row r="43" spans="1:4" x14ac:dyDescent="0.25">
      <c r="A43" s="14" t="s">
        <v>73</v>
      </c>
      <c r="B43" s="14">
        <v>31</v>
      </c>
      <c r="C43" s="14" t="str">
        <f t="shared" si="1"/>
        <v>Q1</v>
      </c>
      <c r="D43" s="14">
        <v>1</v>
      </c>
    </row>
    <row r="44" spans="1:4" x14ac:dyDescent="0.25">
      <c r="A44" s="15" t="s">
        <v>68</v>
      </c>
      <c r="B44" s="15">
        <v>70</v>
      </c>
      <c r="C44" s="14" t="str">
        <f t="shared" si="1"/>
        <v>Q2</v>
      </c>
      <c r="D44" s="15">
        <v>1</v>
      </c>
    </row>
    <row r="45" spans="1:4" x14ac:dyDescent="0.25">
      <c r="A45" s="14" t="s">
        <v>124</v>
      </c>
      <c r="B45" s="14">
        <v>6</v>
      </c>
      <c r="C45" s="14" t="str">
        <f t="shared" si="1"/>
        <v>Q1</v>
      </c>
      <c r="D45" s="14">
        <v>1</v>
      </c>
    </row>
    <row r="46" spans="1:4" x14ac:dyDescent="0.25">
      <c r="A46" s="15" t="s">
        <v>178</v>
      </c>
      <c r="B46" s="15">
        <v>22</v>
      </c>
      <c r="C46" s="14" t="str">
        <f t="shared" si="1"/>
        <v>Q1</v>
      </c>
      <c r="D46" s="15">
        <v>1</v>
      </c>
    </row>
    <row r="47" spans="1:4" x14ac:dyDescent="0.25">
      <c r="A47" s="14" t="s">
        <v>111</v>
      </c>
      <c r="B47" s="14">
        <v>1324</v>
      </c>
      <c r="C47" s="14" t="str">
        <f t="shared" si="1"/>
        <v>Q4</v>
      </c>
      <c r="D47" s="14">
        <v>0</v>
      </c>
    </row>
    <row r="48" spans="1:4" x14ac:dyDescent="0.25">
      <c r="A48" s="15" t="s">
        <v>187</v>
      </c>
      <c r="B48" s="15">
        <v>14</v>
      </c>
      <c r="C48" s="14" t="str">
        <f t="shared" si="1"/>
        <v>Q1</v>
      </c>
      <c r="D48" s="15">
        <v>0</v>
      </c>
    </row>
    <row r="49" spans="1:4" x14ac:dyDescent="0.25">
      <c r="A49" s="14" t="s">
        <v>77</v>
      </c>
      <c r="B49" s="14">
        <v>47</v>
      </c>
      <c r="C49" s="14" t="str">
        <f t="shared" si="1"/>
        <v>Q1</v>
      </c>
      <c r="D49" s="14">
        <v>0</v>
      </c>
    </row>
    <row r="50" spans="1:4" x14ac:dyDescent="0.25">
      <c r="A50" s="15" t="s">
        <v>105</v>
      </c>
      <c r="B50" s="15">
        <v>110</v>
      </c>
      <c r="C50" s="14" t="str">
        <f t="shared" si="1"/>
        <v>Q2</v>
      </c>
      <c r="D50" s="15">
        <v>0</v>
      </c>
    </row>
    <row r="51" spans="1:4" x14ac:dyDescent="0.25">
      <c r="A51" s="14" t="s">
        <v>78</v>
      </c>
      <c r="B51" s="14">
        <v>3</v>
      </c>
      <c r="C51" s="14" t="str">
        <f t="shared" si="1"/>
        <v>Q1</v>
      </c>
      <c r="D51" s="14">
        <v>1</v>
      </c>
    </row>
    <row r="52" spans="1:4" x14ac:dyDescent="0.25">
      <c r="A52" s="15" t="s">
        <v>155</v>
      </c>
      <c r="B52" s="15">
        <v>65</v>
      </c>
      <c r="C52" s="14" t="str">
        <f t="shared" si="1"/>
        <v>Q2</v>
      </c>
      <c r="D52" s="15">
        <v>0</v>
      </c>
    </row>
    <row r="53" spans="1:4" x14ac:dyDescent="0.25">
      <c r="A53" s="14" t="s">
        <v>103</v>
      </c>
      <c r="B53" s="14">
        <v>103</v>
      </c>
      <c r="C53" s="14" t="str">
        <f t="shared" si="1"/>
        <v>Q2</v>
      </c>
      <c r="D53" s="14">
        <v>0</v>
      </c>
    </row>
    <row r="54" spans="1:4" x14ac:dyDescent="0.25">
      <c r="A54" s="15" t="s">
        <v>84</v>
      </c>
      <c r="B54" s="15">
        <v>158</v>
      </c>
      <c r="C54" s="14" t="str">
        <f t="shared" si="1"/>
        <v>Q3</v>
      </c>
      <c r="D54" s="15">
        <v>0</v>
      </c>
    </row>
    <row r="55" spans="1:4" x14ac:dyDescent="0.25">
      <c r="A55" s="14" t="s">
        <v>131</v>
      </c>
      <c r="B55" s="14">
        <v>26</v>
      </c>
      <c r="C55" s="14" t="str">
        <f t="shared" si="1"/>
        <v>Q1</v>
      </c>
      <c r="D55" s="14">
        <v>0</v>
      </c>
    </row>
    <row r="56" spans="1:4" x14ac:dyDescent="0.25">
      <c r="A56" s="15" t="s">
        <v>171</v>
      </c>
      <c r="B56" s="15">
        <v>198</v>
      </c>
      <c r="C56" s="14" t="str">
        <f t="shared" si="1"/>
        <v>Q3</v>
      </c>
      <c r="D56" s="15">
        <v>0</v>
      </c>
    </row>
    <row r="57" spans="1:4" x14ac:dyDescent="0.25">
      <c r="A57" s="14" t="s">
        <v>88</v>
      </c>
      <c r="B57" s="14">
        <v>202</v>
      </c>
      <c r="C57" s="14" t="str">
        <f t="shared" si="1"/>
        <v>Q3</v>
      </c>
      <c r="D57" s="14">
        <v>1</v>
      </c>
    </row>
    <row r="58" spans="1:4" x14ac:dyDescent="0.25">
      <c r="A58" s="15" t="s">
        <v>120</v>
      </c>
      <c r="B58" s="15">
        <v>88</v>
      </c>
      <c r="C58" s="14" t="str">
        <f t="shared" si="1"/>
        <v>Q2</v>
      </c>
      <c r="D58" s="15">
        <v>1</v>
      </c>
    </row>
    <row r="59" spans="1:4" x14ac:dyDescent="0.25">
      <c r="A59" s="14" t="s">
        <v>49</v>
      </c>
      <c r="B59" s="14">
        <v>206</v>
      </c>
      <c r="C59" s="14" t="str">
        <f t="shared" si="1"/>
        <v>Q3</v>
      </c>
      <c r="D59" s="14">
        <v>0</v>
      </c>
    </row>
    <row r="60" spans="1:4" x14ac:dyDescent="0.25">
      <c r="A60" s="15" t="s">
        <v>184</v>
      </c>
      <c r="B60" s="15">
        <v>24</v>
      </c>
      <c r="C60" s="14" t="str">
        <f t="shared" si="1"/>
        <v>Q1</v>
      </c>
      <c r="D60" s="15">
        <v>1</v>
      </c>
    </row>
    <row r="61" spans="1:4" x14ac:dyDescent="0.25">
      <c r="A61" s="14" t="s">
        <v>133</v>
      </c>
      <c r="B61" s="14">
        <v>2</v>
      </c>
      <c r="C61" s="14" t="str">
        <f t="shared" si="1"/>
        <v>Q1</v>
      </c>
      <c r="D61" s="14">
        <v>0</v>
      </c>
    </row>
    <row r="62" spans="1:4" x14ac:dyDescent="0.25">
      <c r="A62" s="15" t="s">
        <v>150</v>
      </c>
      <c r="B62" s="15">
        <v>746</v>
      </c>
      <c r="C62" s="14" t="str">
        <f t="shared" si="1"/>
        <v>Q4</v>
      </c>
      <c r="D62" s="15">
        <v>0</v>
      </c>
    </row>
    <row r="63" spans="1:4" x14ac:dyDescent="0.25">
      <c r="A63" s="14" t="s">
        <v>76</v>
      </c>
      <c r="B63" s="14">
        <v>4</v>
      </c>
      <c r="C63" s="14" t="str">
        <f t="shared" si="1"/>
        <v>Q1</v>
      </c>
      <c r="D63" s="14">
        <v>0</v>
      </c>
    </row>
    <row r="64" spans="1:4" x14ac:dyDescent="0.25">
      <c r="A64" s="15" t="s">
        <v>177</v>
      </c>
      <c r="B64" s="15">
        <v>61</v>
      </c>
      <c r="C64" s="14" t="str">
        <f t="shared" si="1"/>
        <v>Q2</v>
      </c>
      <c r="D64" s="15">
        <v>1</v>
      </c>
    </row>
    <row r="65" spans="1:4" x14ac:dyDescent="0.25">
      <c r="A65" s="14" t="s">
        <v>46</v>
      </c>
      <c r="B65" s="14">
        <v>355</v>
      </c>
      <c r="C65" s="14" t="str">
        <f t="shared" si="1"/>
        <v>Q3</v>
      </c>
      <c r="D65" s="14">
        <v>0</v>
      </c>
    </row>
    <row r="66" spans="1:4" x14ac:dyDescent="0.25">
      <c r="A66" s="15" t="s">
        <v>80</v>
      </c>
      <c r="B66" s="15">
        <v>58</v>
      </c>
      <c r="C66" s="14" t="str">
        <f t="shared" ref="C66:C97" si="2">IF(B66&lt;=$G$2,$H$2,IF(B66&lt;=$G$3,$H$3,IF(B66&lt;=$G$4,$H$4,"Q4")))</f>
        <v>Q2</v>
      </c>
      <c r="D66" s="15">
        <v>0</v>
      </c>
    </row>
    <row r="67" spans="1:4" x14ac:dyDescent="0.25">
      <c r="A67" s="14" t="s">
        <v>31</v>
      </c>
      <c r="B67" s="14">
        <v>332</v>
      </c>
      <c r="C67" s="14" t="str">
        <f t="shared" si="2"/>
        <v>Q3</v>
      </c>
      <c r="D67" s="14">
        <v>1</v>
      </c>
    </row>
    <row r="68" spans="1:4" x14ac:dyDescent="0.25">
      <c r="A68" s="15" t="s">
        <v>8</v>
      </c>
      <c r="B68" s="15">
        <v>1269</v>
      </c>
      <c r="C68" s="14" t="str">
        <f t="shared" si="2"/>
        <v>Q4</v>
      </c>
      <c r="D68" s="15">
        <v>1</v>
      </c>
    </row>
    <row r="69" spans="1:4" x14ac:dyDescent="0.25">
      <c r="A69" s="14" t="s">
        <v>30</v>
      </c>
      <c r="B69" s="14">
        <v>1886</v>
      </c>
      <c r="C69" s="14" t="str">
        <f t="shared" si="2"/>
        <v>Q4</v>
      </c>
      <c r="D69" s="14">
        <v>0</v>
      </c>
    </row>
    <row r="70" spans="1:4" x14ac:dyDescent="0.25">
      <c r="A70" s="15" t="s">
        <v>24</v>
      </c>
      <c r="B70" s="15">
        <v>741</v>
      </c>
      <c r="C70" s="14" t="str">
        <f t="shared" si="2"/>
        <v>Q4</v>
      </c>
      <c r="D70" s="15">
        <v>0</v>
      </c>
    </row>
    <row r="71" spans="1:4" x14ac:dyDescent="0.25">
      <c r="A71" s="14" t="s">
        <v>139</v>
      </c>
      <c r="B71" s="14">
        <v>66</v>
      </c>
      <c r="C71" s="14" t="str">
        <f t="shared" si="2"/>
        <v>Q2</v>
      </c>
      <c r="D71" s="14">
        <v>1</v>
      </c>
    </row>
    <row r="72" spans="1:4" x14ac:dyDescent="0.25">
      <c r="A72" s="15" t="s">
        <v>156</v>
      </c>
      <c r="B72" s="15">
        <v>44</v>
      </c>
      <c r="C72" s="14" t="str">
        <f t="shared" si="2"/>
        <v>Q1</v>
      </c>
      <c r="D72" s="15">
        <v>0</v>
      </c>
    </row>
    <row r="73" spans="1:4" x14ac:dyDescent="0.25">
      <c r="A73" s="14" t="s">
        <v>23</v>
      </c>
      <c r="B73" s="14">
        <v>115</v>
      </c>
      <c r="C73" s="14" t="str">
        <f t="shared" si="2"/>
        <v>Q2</v>
      </c>
      <c r="D73" s="14">
        <v>1</v>
      </c>
    </row>
    <row r="74" spans="1:4" x14ac:dyDescent="0.25">
      <c r="A74" s="15" t="s">
        <v>99</v>
      </c>
      <c r="B74" s="15">
        <v>3130</v>
      </c>
      <c r="C74" s="14" t="str">
        <f t="shared" si="2"/>
        <v>Q4</v>
      </c>
      <c r="D74" s="15">
        <v>1</v>
      </c>
    </row>
    <row r="75" spans="1:4" x14ac:dyDescent="0.25">
      <c r="A75" s="14" t="s">
        <v>113</v>
      </c>
      <c r="B75" s="14">
        <v>663</v>
      </c>
      <c r="C75" s="14" t="str">
        <f t="shared" si="2"/>
        <v>Q4</v>
      </c>
      <c r="D75" s="14">
        <v>0</v>
      </c>
    </row>
    <row r="76" spans="1:4" x14ac:dyDescent="0.25">
      <c r="A76" s="15" t="s">
        <v>50</v>
      </c>
      <c r="B76" s="15">
        <v>533</v>
      </c>
      <c r="C76" s="14" t="str">
        <f t="shared" si="2"/>
        <v>Q4</v>
      </c>
      <c r="D76" s="15">
        <v>0</v>
      </c>
    </row>
    <row r="77" spans="1:4" x14ac:dyDescent="0.25">
      <c r="A77" s="14" t="s">
        <v>129</v>
      </c>
      <c r="B77" s="14">
        <v>40</v>
      </c>
      <c r="C77" s="14" t="str">
        <f t="shared" si="2"/>
        <v>Q1</v>
      </c>
      <c r="D77" s="14">
        <v>0</v>
      </c>
    </row>
    <row r="78" spans="1:4" x14ac:dyDescent="0.25">
      <c r="A78" s="15" t="s">
        <v>13</v>
      </c>
      <c r="B78" s="15">
        <v>1165</v>
      </c>
      <c r="C78" s="14" t="str">
        <f t="shared" si="2"/>
        <v>Q4</v>
      </c>
      <c r="D78" s="15">
        <v>1</v>
      </c>
    </row>
    <row r="79" spans="1:4" x14ac:dyDescent="0.25">
      <c r="A79" s="14" t="s">
        <v>132</v>
      </c>
      <c r="B79" s="14">
        <v>63</v>
      </c>
      <c r="C79" s="14" t="str">
        <f t="shared" si="2"/>
        <v>Q2</v>
      </c>
      <c r="D79" s="14">
        <v>0</v>
      </c>
    </row>
    <row r="80" spans="1:4" x14ac:dyDescent="0.25">
      <c r="A80" s="15" t="s">
        <v>134</v>
      </c>
      <c r="B80" s="15">
        <v>73</v>
      </c>
      <c r="C80" s="14" t="str">
        <f t="shared" si="2"/>
        <v>Q2</v>
      </c>
      <c r="D80" s="15">
        <v>0</v>
      </c>
    </row>
    <row r="81" spans="1:4" x14ac:dyDescent="0.25">
      <c r="A81" s="14" t="s">
        <v>47</v>
      </c>
      <c r="B81" s="14">
        <v>933</v>
      </c>
      <c r="C81" s="14" t="str">
        <f t="shared" si="2"/>
        <v>Q4</v>
      </c>
      <c r="D81" s="14">
        <v>1</v>
      </c>
    </row>
    <row r="82" spans="1:4" x14ac:dyDescent="0.25">
      <c r="A82" s="15" t="s">
        <v>115</v>
      </c>
      <c r="B82" s="15">
        <v>205</v>
      </c>
      <c r="C82" s="14" t="str">
        <f t="shared" si="2"/>
        <v>Q3</v>
      </c>
      <c r="D82" s="15">
        <v>0</v>
      </c>
    </row>
    <row r="83" spans="1:4" x14ac:dyDescent="0.25">
      <c r="A83" s="14" t="s">
        <v>114</v>
      </c>
      <c r="B83" s="14">
        <v>525</v>
      </c>
      <c r="C83" s="14" t="str">
        <f t="shared" si="2"/>
        <v>Q4</v>
      </c>
      <c r="D83" s="14">
        <v>0</v>
      </c>
    </row>
    <row r="84" spans="1:4" x14ac:dyDescent="0.25">
      <c r="A84" s="15" t="s">
        <v>57</v>
      </c>
      <c r="B84" s="15">
        <v>565</v>
      </c>
      <c r="C84" s="14" t="str">
        <f t="shared" si="2"/>
        <v>Q4</v>
      </c>
      <c r="D84" s="15">
        <v>1</v>
      </c>
    </row>
    <row r="85" spans="1:4" x14ac:dyDescent="0.25">
      <c r="A85" s="14" t="s">
        <v>45</v>
      </c>
      <c r="B85" s="14">
        <v>141</v>
      </c>
      <c r="C85" s="14" t="str">
        <f t="shared" si="2"/>
        <v>Q3</v>
      </c>
      <c r="D85" s="14">
        <v>1</v>
      </c>
    </row>
    <row r="86" spans="1:4" x14ac:dyDescent="0.25">
      <c r="A86" s="15" t="s">
        <v>127</v>
      </c>
      <c r="B86" s="15">
        <v>31</v>
      </c>
      <c r="C86" s="14" t="str">
        <f t="shared" si="2"/>
        <v>Q1</v>
      </c>
      <c r="D86" s="15">
        <v>0</v>
      </c>
    </row>
    <row r="87" spans="1:4" x14ac:dyDescent="0.25">
      <c r="A87" s="14" t="s">
        <v>56</v>
      </c>
      <c r="B87" s="14">
        <v>352</v>
      </c>
      <c r="C87" s="14" t="str">
        <f t="shared" si="2"/>
        <v>Q3</v>
      </c>
      <c r="D87" s="14">
        <v>0</v>
      </c>
    </row>
    <row r="88" spans="1:4" x14ac:dyDescent="0.25">
      <c r="A88" s="15" t="s">
        <v>140</v>
      </c>
      <c r="B88" s="15">
        <v>43</v>
      </c>
      <c r="C88" s="14" t="str">
        <f t="shared" si="2"/>
        <v>Q1</v>
      </c>
      <c r="D88" s="15">
        <v>0</v>
      </c>
    </row>
    <row r="89" spans="1:4" x14ac:dyDescent="0.25">
      <c r="A89" s="14" t="s">
        <v>95</v>
      </c>
      <c r="B89" s="14">
        <v>126</v>
      </c>
      <c r="C89" s="14" t="str">
        <f t="shared" si="2"/>
        <v>Q2</v>
      </c>
      <c r="D89" s="14">
        <v>1</v>
      </c>
    </row>
    <row r="90" spans="1:4" x14ac:dyDescent="0.25">
      <c r="A90" s="15" t="s">
        <v>59</v>
      </c>
      <c r="B90" s="15">
        <v>218</v>
      </c>
      <c r="C90" s="14" t="str">
        <f t="shared" si="2"/>
        <v>Q3</v>
      </c>
      <c r="D90" s="15">
        <v>0</v>
      </c>
    </row>
    <row r="91" spans="1:4" x14ac:dyDescent="0.25">
      <c r="A91" s="14" t="s">
        <v>136</v>
      </c>
      <c r="B91" s="14">
        <v>153</v>
      </c>
      <c r="C91" s="14" t="str">
        <f t="shared" si="2"/>
        <v>Q3</v>
      </c>
      <c r="D91" s="14">
        <v>0</v>
      </c>
    </row>
    <row r="92" spans="1:4" x14ac:dyDescent="0.25">
      <c r="A92" s="15" t="s">
        <v>175</v>
      </c>
      <c r="B92" s="15">
        <v>35</v>
      </c>
      <c r="C92" s="14" t="str">
        <f t="shared" si="2"/>
        <v>Q1</v>
      </c>
      <c r="D92" s="15">
        <v>0</v>
      </c>
    </row>
    <row r="93" spans="1:4" x14ac:dyDescent="0.25">
      <c r="A93" s="14" t="s">
        <v>107</v>
      </c>
      <c r="B93" s="14">
        <v>132</v>
      </c>
      <c r="C93" s="14" t="str">
        <f t="shared" si="2"/>
        <v>Q2</v>
      </c>
      <c r="D93" s="14">
        <v>0</v>
      </c>
    </row>
    <row r="94" spans="1:4" x14ac:dyDescent="0.25">
      <c r="A94" s="15" t="s">
        <v>96</v>
      </c>
      <c r="B94" s="15">
        <v>24</v>
      </c>
      <c r="C94" s="14" t="str">
        <f t="shared" si="2"/>
        <v>Q1</v>
      </c>
      <c r="D94" s="15">
        <v>0</v>
      </c>
    </row>
    <row r="95" spans="1:4" x14ac:dyDescent="0.25">
      <c r="A95" s="14" t="s">
        <v>138</v>
      </c>
      <c r="B95" s="14">
        <v>59</v>
      </c>
      <c r="C95" s="14" t="str">
        <f t="shared" si="2"/>
        <v>Q2</v>
      </c>
      <c r="D95" s="14">
        <v>1</v>
      </c>
    </row>
    <row r="96" spans="1:4" x14ac:dyDescent="0.25">
      <c r="A96" s="15" t="s">
        <v>160</v>
      </c>
      <c r="B96" s="15">
        <v>44</v>
      </c>
      <c r="C96" s="14" t="str">
        <f t="shared" si="2"/>
        <v>Q1</v>
      </c>
      <c r="D96" s="15">
        <v>1</v>
      </c>
    </row>
    <row r="97" spans="1:4" x14ac:dyDescent="0.25">
      <c r="A97" s="14" t="s">
        <v>144</v>
      </c>
      <c r="B97" s="14">
        <v>62</v>
      </c>
      <c r="C97" s="14" t="str">
        <f t="shared" si="2"/>
        <v>Q2</v>
      </c>
      <c r="D97" s="14">
        <v>0</v>
      </c>
    </row>
    <row r="98" spans="1:4" x14ac:dyDescent="0.25">
      <c r="A98" s="15" t="s">
        <v>163</v>
      </c>
      <c r="B98" s="15">
        <v>77</v>
      </c>
      <c r="C98" s="14" t="str">
        <f t="shared" ref="C98:C129" si="3">IF(B98&lt;=$G$2,$H$2,IF(B98&lt;=$G$3,$H$3,IF(B98&lt;=$G$4,$H$4,"Q4")))</f>
        <v>Q2</v>
      </c>
      <c r="D98" s="15">
        <v>0</v>
      </c>
    </row>
    <row r="99" spans="1:4" x14ac:dyDescent="0.25">
      <c r="A99" s="14" t="s">
        <v>141</v>
      </c>
      <c r="B99" s="14">
        <v>55</v>
      </c>
      <c r="C99" s="14" t="str">
        <f t="shared" si="3"/>
        <v>Q1</v>
      </c>
      <c r="D99" s="14">
        <v>0</v>
      </c>
    </row>
    <row r="100" spans="1:4" x14ac:dyDescent="0.25">
      <c r="A100" s="15" t="s">
        <v>55</v>
      </c>
      <c r="B100" s="15">
        <v>402</v>
      </c>
      <c r="C100" s="14" t="str">
        <f t="shared" si="3"/>
        <v>Q3</v>
      </c>
      <c r="D100" s="15">
        <v>0</v>
      </c>
    </row>
    <row r="101" spans="1:4" x14ac:dyDescent="0.25">
      <c r="A101" s="14" t="s">
        <v>157</v>
      </c>
      <c r="B101" s="14">
        <v>65</v>
      </c>
      <c r="C101" s="14" t="str">
        <f t="shared" si="3"/>
        <v>Q2</v>
      </c>
      <c r="D101" s="14">
        <v>1</v>
      </c>
    </row>
    <row r="102" spans="1:4" x14ac:dyDescent="0.25">
      <c r="A102" s="15" t="s">
        <v>94</v>
      </c>
      <c r="B102" s="15">
        <v>43</v>
      </c>
      <c r="C102" s="14" t="str">
        <f t="shared" si="3"/>
        <v>Q1</v>
      </c>
      <c r="D102" s="15">
        <v>0</v>
      </c>
    </row>
    <row r="103" spans="1:4" x14ac:dyDescent="0.25">
      <c r="A103" s="14" t="s">
        <v>117</v>
      </c>
      <c r="B103" s="14">
        <v>359</v>
      </c>
      <c r="C103" s="14" t="str">
        <f t="shared" si="3"/>
        <v>Q3</v>
      </c>
      <c r="D103" s="14">
        <v>0</v>
      </c>
    </row>
    <row r="104" spans="1:4" x14ac:dyDescent="0.25">
      <c r="A104" s="15" t="s">
        <v>65</v>
      </c>
      <c r="B104" s="15">
        <v>86</v>
      </c>
      <c r="C104" s="14" t="str">
        <f t="shared" si="3"/>
        <v>Q2</v>
      </c>
      <c r="D104" s="15">
        <v>1</v>
      </c>
    </row>
    <row r="105" spans="1:4" x14ac:dyDescent="0.25">
      <c r="A105" s="14" t="s">
        <v>37</v>
      </c>
      <c r="B105" s="14">
        <v>100</v>
      </c>
      <c r="C105" s="14" t="str">
        <f t="shared" si="3"/>
        <v>Q2</v>
      </c>
      <c r="D105" s="14">
        <v>0</v>
      </c>
    </row>
    <row r="106" spans="1:4" x14ac:dyDescent="0.25">
      <c r="A106" s="15" t="s">
        <v>42</v>
      </c>
      <c r="B106" s="15">
        <v>254</v>
      </c>
      <c r="C106" s="14" t="str">
        <f t="shared" si="3"/>
        <v>Q3</v>
      </c>
      <c r="D106" s="15">
        <v>1</v>
      </c>
    </row>
    <row r="107" spans="1:4" x14ac:dyDescent="0.25">
      <c r="A107" s="14" t="s">
        <v>149</v>
      </c>
      <c r="B107" s="14">
        <v>1375</v>
      </c>
      <c r="C107" s="14" t="str">
        <f t="shared" si="3"/>
        <v>Q4</v>
      </c>
      <c r="D107" s="14">
        <v>0</v>
      </c>
    </row>
    <row r="108" spans="1:4" x14ac:dyDescent="0.25">
      <c r="A108" s="15" t="s">
        <v>33</v>
      </c>
      <c r="B108" s="15">
        <v>197</v>
      </c>
      <c r="C108" s="14" t="str">
        <f t="shared" si="3"/>
        <v>Q3</v>
      </c>
      <c r="D108" s="15">
        <v>1</v>
      </c>
    </row>
    <row r="109" spans="1:4" x14ac:dyDescent="0.25">
      <c r="A109" s="14" t="s">
        <v>101</v>
      </c>
      <c r="B109" s="14">
        <v>67</v>
      </c>
      <c r="C109" s="14" t="str">
        <f t="shared" si="3"/>
        <v>Q2</v>
      </c>
      <c r="D109" s="14">
        <v>1</v>
      </c>
    </row>
    <row r="110" spans="1:4" x14ac:dyDescent="0.25">
      <c r="A110" s="15" t="s">
        <v>181</v>
      </c>
      <c r="B110" s="15">
        <v>28</v>
      </c>
      <c r="C110" s="14" t="str">
        <f t="shared" si="3"/>
        <v>Q1</v>
      </c>
      <c r="D110" s="15">
        <v>0</v>
      </c>
    </row>
    <row r="111" spans="1:4" x14ac:dyDescent="0.25">
      <c r="A111" s="14" t="s">
        <v>145</v>
      </c>
      <c r="B111" s="14">
        <v>94</v>
      </c>
      <c r="C111" s="14" t="str">
        <f t="shared" si="3"/>
        <v>Q2</v>
      </c>
      <c r="D111" s="14">
        <v>0</v>
      </c>
    </row>
    <row r="112" spans="1:4" x14ac:dyDescent="0.25">
      <c r="A112" s="15" t="s">
        <v>58</v>
      </c>
      <c r="B112" s="15">
        <v>112</v>
      </c>
      <c r="C112" s="14" t="str">
        <f t="shared" si="3"/>
        <v>Q2</v>
      </c>
      <c r="D112" s="15">
        <v>0</v>
      </c>
    </row>
    <row r="113" spans="1:4" x14ac:dyDescent="0.25">
      <c r="A113" s="14" t="s">
        <v>52</v>
      </c>
      <c r="B113" s="14">
        <v>2</v>
      </c>
      <c r="C113" s="14" t="str">
        <f t="shared" si="3"/>
        <v>Q1</v>
      </c>
      <c r="D113" s="14">
        <v>1</v>
      </c>
    </row>
    <row r="114" spans="1:4" x14ac:dyDescent="0.25">
      <c r="A114" s="15" t="s">
        <v>169</v>
      </c>
      <c r="B114" s="15">
        <v>12</v>
      </c>
      <c r="C114" s="14" t="str">
        <f t="shared" si="3"/>
        <v>Q1</v>
      </c>
      <c r="D114" s="15">
        <v>0</v>
      </c>
    </row>
    <row r="115" spans="1:4" x14ac:dyDescent="0.25">
      <c r="A115" s="14" t="s">
        <v>48</v>
      </c>
      <c r="B115" s="14">
        <v>348</v>
      </c>
      <c r="C115" s="14" t="str">
        <f t="shared" si="3"/>
        <v>Q3</v>
      </c>
      <c r="D115" s="14">
        <v>0</v>
      </c>
    </row>
    <row r="116" spans="1:4" x14ac:dyDescent="0.25">
      <c r="A116" s="15" t="s">
        <v>179</v>
      </c>
      <c r="B116" s="15">
        <v>7</v>
      </c>
      <c r="C116" s="14" t="str">
        <f t="shared" si="3"/>
        <v>Q1</v>
      </c>
      <c r="D116" s="15">
        <v>1</v>
      </c>
    </row>
    <row r="117" spans="1:4" x14ac:dyDescent="0.25">
      <c r="A117" s="14" t="s">
        <v>62</v>
      </c>
      <c r="B117" s="14">
        <v>1561</v>
      </c>
      <c r="C117" s="14" t="str">
        <f t="shared" si="3"/>
        <v>Q4</v>
      </c>
      <c r="D117" s="14">
        <v>1</v>
      </c>
    </row>
    <row r="118" spans="1:4" x14ac:dyDescent="0.25">
      <c r="A118" s="15" t="s">
        <v>28</v>
      </c>
      <c r="B118" s="15">
        <v>1112</v>
      </c>
      <c r="C118" s="14" t="str">
        <f t="shared" si="3"/>
        <v>Q4</v>
      </c>
      <c r="D118" s="15">
        <v>1</v>
      </c>
    </row>
    <row r="119" spans="1:4" x14ac:dyDescent="0.25">
      <c r="A119" s="14" t="s">
        <v>102</v>
      </c>
      <c r="B119" s="14">
        <v>23</v>
      </c>
      <c r="C119" s="14" t="str">
        <f t="shared" si="3"/>
        <v>Q1</v>
      </c>
      <c r="D119" s="14">
        <v>0</v>
      </c>
    </row>
    <row r="120" spans="1:4" x14ac:dyDescent="0.25">
      <c r="A120" s="15" t="s">
        <v>165</v>
      </c>
      <c r="B120" s="15">
        <v>77</v>
      </c>
      <c r="C120" s="14" t="str">
        <f t="shared" si="3"/>
        <v>Q2</v>
      </c>
      <c r="D120" s="15">
        <v>0</v>
      </c>
    </row>
    <row r="121" spans="1:4" x14ac:dyDescent="0.25">
      <c r="A121" s="14" t="s">
        <v>39</v>
      </c>
      <c r="B121" s="14">
        <v>108</v>
      </c>
      <c r="C121" s="14" t="str">
        <f t="shared" si="3"/>
        <v>Q2</v>
      </c>
      <c r="D121" s="14">
        <v>0</v>
      </c>
    </row>
    <row r="122" spans="1:4" x14ac:dyDescent="0.25">
      <c r="A122" s="15" t="s">
        <v>186</v>
      </c>
      <c r="B122" s="15">
        <v>35</v>
      </c>
      <c r="C122" s="14" t="str">
        <f t="shared" si="3"/>
        <v>Q1</v>
      </c>
      <c r="D122" s="15">
        <v>1</v>
      </c>
    </row>
    <row r="123" spans="1:4" x14ac:dyDescent="0.25">
      <c r="A123" s="14" t="s">
        <v>125</v>
      </c>
      <c r="B123" s="14">
        <v>126</v>
      </c>
      <c r="C123" s="14" t="str">
        <f t="shared" si="3"/>
        <v>Q2</v>
      </c>
      <c r="D123" s="14">
        <v>0</v>
      </c>
    </row>
    <row r="124" spans="1:4" x14ac:dyDescent="0.25">
      <c r="A124" s="15" t="s">
        <v>148</v>
      </c>
      <c r="B124" s="15">
        <v>1598</v>
      </c>
      <c r="C124" s="14" t="str">
        <f t="shared" si="3"/>
        <v>Q4</v>
      </c>
      <c r="D124" s="15">
        <v>0</v>
      </c>
    </row>
    <row r="125" spans="1:4" x14ac:dyDescent="0.25">
      <c r="A125" s="14" t="s">
        <v>151</v>
      </c>
      <c r="B125" s="14">
        <v>561</v>
      </c>
      <c r="C125" s="14" t="str">
        <f t="shared" si="3"/>
        <v>Q4</v>
      </c>
      <c r="D125" s="14">
        <v>1</v>
      </c>
    </row>
    <row r="126" spans="1:4" x14ac:dyDescent="0.25">
      <c r="A126" s="15" t="s">
        <v>32</v>
      </c>
      <c r="B126" s="15">
        <v>557</v>
      </c>
      <c r="C126" s="14" t="str">
        <f t="shared" si="3"/>
        <v>Q4</v>
      </c>
      <c r="D126" s="15">
        <v>1</v>
      </c>
    </row>
    <row r="127" spans="1:4" x14ac:dyDescent="0.25">
      <c r="A127" s="14" t="s">
        <v>82</v>
      </c>
      <c r="B127" s="14">
        <v>4333</v>
      </c>
      <c r="C127" s="14" t="str">
        <f t="shared" si="3"/>
        <v>Q4</v>
      </c>
      <c r="D127" s="14">
        <v>1</v>
      </c>
    </row>
    <row r="128" spans="1:4" x14ac:dyDescent="0.25">
      <c r="A128" s="15" t="s">
        <v>166</v>
      </c>
      <c r="B128" s="15">
        <v>69</v>
      </c>
      <c r="C128" s="14" t="str">
        <f t="shared" si="3"/>
        <v>Q2</v>
      </c>
      <c r="D128" s="15">
        <v>0</v>
      </c>
    </row>
    <row r="129" spans="1:4" x14ac:dyDescent="0.25">
      <c r="A129" s="14" t="s">
        <v>89</v>
      </c>
      <c r="B129" s="14">
        <v>31</v>
      </c>
      <c r="C129" s="14" t="str">
        <f t="shared" si="3"/>
        <v>Q1</v>
      </c>
      <c r="D129" s="14">
        <v>0</v>
      </c>
    </row>
    <row r="130" spans="1:4" x14ac:dyDescent="0.25">
      <c r="A130" s="15" t="s">
        <v>21</v>
      </c>
      <c r="B130" s="15">
        <v>769</v>
      </c>
      <c r="C130" s="14" t="str">
        <f t="shared" ref="C130:C161" si="4">IF(B130&lt;=$G$2,$H$2,IF(B130&lt;=$G$3,$H$3,IF(B130&lt;=$G$4,$H$4,"Q4")))</f>
        <v>Q4</v>
      </c>
      <c r="D130" s="15">
        <v>1</v>
      </c>
    </row>
    <row r="131" spans="1:4" x14ac:dyDescent="0.25">
      <c r="A131" s="14" t="s">
        <v>66</v>
      </c>
      <c r="B131" s="14">
        <v>41</v>
      </c>
      <c r="C131" s="14" t="str">
        <f t="shared" si="4"/>
        <v>Q1</v>
      </c>
      <c r="D131" s="14">
        <v>1</v>
      </c>
    </row>
    <row r="132" spans="1:4" x14ac:dyDescent="0.25">
      <c r="A132" s="15" t="s">
        <v>69</v>
      </c>
      <c r="B132" s="15">
        <v>2125</v>
      </c>
      <c r="C132" s="14" t="str">
        <f t="shared" si="4"/>
        <v>Q4</v>
      </c>
      <c r="D132" s="15">
        <v>0</v>
      </c>
    </row>
    <row r="133" spans="1:4" x14ac:dyDescent="0.25">
      <c r="A133" s="14" t="s">
        <v>18</v>
      </c>
      <c r="B133" s="14">
        <v>612</v>
      </c>
      <c r="C133" s="14" t="str">
        <f t="shared" si="4"/>
        <v>Q4</v>
      </c>
      <c r="D133" s="14">
        <v>0</v>
      </c>
    </row>
    <row r="134" spans="1:4" x14ac:dyDescent="0.25">
      <c r="A134" s="15" t="s">
        <v>122</v>
      </c>
      <c r="B134" s="15">
        <v>380</v>
      </c>
      <c r="C134" s="14" t="str">
        <f t="shared" si="4"/>
        <v>Q3</v>
      </c>
      <c r="D134" s="15">
        <v>1</v>
      </c>
    </row>
    <row r="135" spans="1:4" x14ac:dyDescent="0.25">
      <c r="A135" s="14" t="s">
        <v>67</v>
      </c>
      <c r="B135" s="14">
        <v>68</v>
      </c>
      <c r="C135" s="14" t="str">
        <f t="shared" si="4"/>
        <v>Q2</v>
      </c>
      <c r="D135" s="14">
        <v>1</v>
      </c>
    </row>
    <row r="136" spans="1:4" x14ac:dyDescent="0.25">
      <c r="A136" s="15" t="s">
        <v>118</v>
      </c>
      <c r="B136" s="15">
        <v>299</v>
      </c>
      <c r="C136" s="14" t="str">
        <f t="shared" si="4"/>
        <v>Q3</v>
      </c>
      <c r="D136" s="15">
        <v>0</v>
      </c>
    </row>
    <row r="137" spans="1:4" x14ac:dyDescent="0.25">
      <c r="A137" s="14" t="s">
        <v>16</v>
      </c>
      <c r="B137" s="14">
        <v>2089</v>
      </c>
      <c r="C137" s="14" t="str">
        <f t="shared" si="4"/>
        <v>Q4</v>
      </c>
      <c r="D137" s="14">
        <v>1</v>
      </c>
    </row>
    <row r="138" spans="1:4" x14ac:dyDescent="0.25">
      <c r="A138" s="15" t="s">
        <v>34</v>
      </c>
      <c r="B138" s="15">
        <v>106</v>
      </c>
      <c r="C138" s="14" t="str">
        <f t="shared" si="4"/>
        <v>Q2</v>
      </c>
      <c r="D138" s="15">
        <v>1</v>
      </c>
    </row>
    <row r="139" spans="1:4" x14ac:dyDescent="0.25">
      <c r="A139" s="14" t="s">
        <v>100</v>
      </c>
      <c r="B139" s="14">
        <v>241</v>
      </c>
      <c r="C139" s="14" t="str">
        <f t="shared" si="4"/>
        <v>Q3</v>
      </c>
      <c r="D139" s="14">
        <v>1</v>
      </c>
    </row>
    <row r="140" spans="1:4" x14ac:dyDescent="0.25">
      <c r="A140" s="15" t="s">
        <v>154</v>
      </c>
      <c r="B140" s="15">
        <v>491</v>
      </c>
      <c r="C140" s="14" t="str">
        <f t="shared" si="4"/>
        <v>Q3</v>
      </c>
      <c r="D140" s="15">
        <v>0</v>
      </c>
    </row>
    <row r="141" spans="1:4" x14ac:dyDescent="0.25">
      <c r="A141" s="14" t="s">
        <v>161</v>
      </c>
      <c r="B141" s="14">
        <v>78</v>
      </c>
      <c r="C141" s="14" t="str">
        <f t="shared" si="4"/>
        <v>Q2</v>
      </c>
      <c r="D141" s="14">
        <v>0</v>
      </c>
    </row>
    <row r="142" spans="1:4" x14ac:dyDescent="0.25">
      <c r="A142" s="15" t="s">
        <v>153</v>
      </c>
      <c r="B142" s="15">
        <v>679</v>
      </c>
      <c r="C142" s="14" t="str">
        <f t="shared" si="4"/>
        <v>Q4</v>
      </c>
      <c r="D142" s="15">
        <v>0</v>
      </c>
    </row>
    <row r="143" spans="1:4" x14ac:dyDescent="0.25">
      <c r="A143" s="14" t="s">
        <v>44</v>
      </c>
      <c r="B143" s="14">
        <v>576</v>
      </c>
      <c r="C143" s="14" t="str">
        <f t="shared" si="4"/>
        <v>Q4</v>
      </c>
      <c r="D143" s="14">
        <v>0</v>
      </c>
    </row>
    <row r="144" spans="1:4" x14ac:dyDescent="0.25">
      <c r="A144" s="15" t="s">
        <v>63</v>
      </c>
      <c r="B144" s="15">
        <v>217</v>
      </c>
      <c r="C144" s="14" t="str">
        <f t="shared" si="4"/>
        <v>Q3</v>
      </c>
      <c r="D144" s="15">
        <v>1</v>
      </c>
    </row>
    <row r="145" spans="1:4" x14ac:dyDescent="0.25">
      <c r="A145" s="14" t="s">
        <v>128</v>
      </c>
      <c r="B145" s="14">
        <v>310</v>
      </c>
      <c r="C145" s="14" t="str">
        <f t="shared" si="4"/>
        <v>Q3</v>
      </c>
      <c r="D145" s="14">
        <v>0</v>
      </c>
    </row>
    <row r="146" spans="1:4" x14ac:dyDescent="0.25">
      <c r="A146" s="15" t="s">
        <v>119</v>
      </c>
      <c r="B146" s="15">
        <v>333</v>
      </c>
      <c r="C146" s="14" t="str">
        <f t="shared" si="4"/>
        <v>Q3</v>
      </c>
      <c r="D146" s="15">
        <v>1</v>
      </c>
    </row>
    <row r="147" spans="1:4" x14ac:dyDescent="0.25">
      <c r="A147" s="14" t="s">
        <v>159</v>
      </c>
      <c r="B147" s="14">
        <v>176</v>
      </c>
      <c r="C147" s="14" t="str">
        <f t="shared" si="4"/>
        <v>Q3</v>
      </c>
      <c r="D147" s="14">
        <v>1</v>
      </c>
    </row>
    <row r="148" spans="1:4" x14ac:dyDescent="0.25">
      <c r="A148" s="15" t="s">
        <v>35</v>
      </c>
      <c r="B148" s="15">
        <v>692</v>
      </c>
      <c r="C148" s="14" t="str">
        <f t="shared" si="4"/>
        <v>Q4</v>
      </c>
      <c r="D148" s="15">
        <v>1</v>
      </c>
    </row>
    <row r="149" spans="1:4" x14ac:dyDescent="0.25">
      <c r="A149" s="14" t="s">
        <v>40</v>
      </c>
      <c r="B149" s="14">
        <v>100</v>
      </c>
      <c r="C149" s="14" t="str">
        <f t="shared" si="4"/>
        <v>Q2</v>
      </c>
      <c r="D149" s="14">
        <v>0</v>
      </c>
    </row>
    <row r="150" spans="1:4" x14ac:dyDescent="0.25">
      <c r="A150" s="15" t="s">
        <v>19</v>
      </c>
      <c r="B150" s="15">
        <v>3458</v>
      </c>
      <c r="C150" s="14" t="str">
        <f t="shared" si="4"/>
        <v>Q4</v>
      </c>
      <c r="D150" s="15">
        <v>1</v>
      </c>
    </row>
    <row r="151" spans="1:4" x14ac:dyDescent="0.25">
      <c r="A151" s="14" t="s">
        <v>70</v>
      </c>
      <c r="B151" s="14">
        <v>1761</v>
      </c>
      <c r="C151" s="14" t="str">
        <f t="shared" si="4"/>
        <v>Q4</v>
      </c>
      <c r="D151" s="14">
        <v>0</v>
      </c>
    </row>
    <row r="152" spans="1:4" x14ac:dyDescent="0.25">
      <c r="A152" s="15" t="s">
        <v>146</v>
      </c>
      <c r="B152" s="15">
        <v>18</v>
      </c>
      <c r="C152" s="14" t="str">
        <f t="shared" si="4"/>
        <v>Q1</v>
      </c>
      <c r="D152" s="15">
        <v>0</v>
      </c>
    </row>
    <row r="153" spans="1:4" x14ac:dyDescent="0.25">
      <c r="A153" s="14" t="s">
        <v>25</v>
      </c>
      <c r="B153" s="14">
        <v>780</v>
      </c>
      <c r="C153" s="14" t="str">
        <f t="shared" si="4"/>
        <v>Q4</v>
      </c>
      <c r="D153" s="14">
        <v>0</v>
      </c>
    </row>
    <row r="154" spans="1:4" x14ac:dyDescent="0.25">
      <c r="A154" s="15" t="s">
        <v>126</v>
      </c>
      <c r="B154" s="15">
        <v>417</v>
      </c>
      <c r="C154" s="14" t="str">
        <f t="shared" si="4"/>
        <v>Q3</v>
      </c>
      <c r="D154" s="15">
        <v>1</v>
      </c>
    </row>
    <row r="155" spans="1:4" x14ac:dyDescent="0.25">
      <c r="A155" s="14" t="s">
        <v>109</v>
      </c>
      <c r="B155" s="14">
        <v>59</v>
      </c>
      <c r="C155" s="14" t="str">
        <f t="shared" si="4"/>
        <v>Q2</v>
      </c>
      <c r="D155" s="14">
        <v>0</v>
      </c>
    </row>
    <row r="156" spans="1:4" x14ac:dyDescent="0.25">
      <c r="A156" s="15" t="s">
        <v>17</v>
      </c>
      <c r="B156" s="15">
        <v>2402</v>
      </c>
      <c r="C156" s="14" t="str">
        <f t="shared" si="4"/>
        <v>Q4</v>
      </c>
      <c r="D156" s="15">
        <v>1</v>
      </c>
    </row>
    <row r="157" spans="1:4" x14ac:dyDescent="0.25">
      <c r="A157" s="14" t="s">
        <v>180</v>
      </c>
      <c r="B157" s="14">
        <v>16</v>
      </c>
      <c r="C157" s="14" t="str">
        <f t="shared" si="4"/>
        <v>Q1</v>
      </c>
      <c r="D157" s="14">
        <v>0</v>
      </c>
    </row>
    <row r="158" spans="1:4" x14ac:dyDescent="0.25">
      <c r="A158" s="15" t="s">
        <v>167</v>
      </c>
      <c r="B158" s="15">
        <v>173</v>
      </c>
      <c r="C158" s="14" t="str">
        <f t="shared" si="4"/>
        <v>Q3</v>
      </c>
      <c r="D158" s="15">
        <v>0</v>
      </c>
    </row>
    <row r="159" spans="1:4" x14ac:dyDescent="0.25">
      <c r="A159" s="14" t="s">
        <v>74</v>
      </c>
      <c r="B159" s="14">
        <v>34</v>
      </c>
      <c r="C159" s="14" t="str">
        <f t="shared" si="4"/>
        <v>Q1</v>
      </c>
      <c r="D159" s="14">
        <v>0</v>
      </c>
    </row>
    <row r="160" spans="1:4" x14ac:dyDescent="0.25">
      <c r="A160" s="15" t="s">
        <v>188</v>
      </c>
      <c r="B160" s="15">
        <v>156</v>
      </c>
      <c r="C160" s="14" t="str">
        <f t="shared" si="4"/>
        <v>Q3</v>
      </c>
      <c r="D160" s="15">
        <v>0</v>
      </c>
    </row>
    <row r="161" spans="1:4" x14ac:dyDescent="0.25">
      <c r="A161" s="14" t="s">
        <v>41</v>
      </c>
      <c r="B161" s="14">
        <v>302</v>
      </c>
      <c r="C161" s="14" t="str">
        <f t="shared" si="4"/>
        <v>Q3</v>
      </c>
      <c r="D161" s="14">
        <v>0</v>
      </c>
    </row>
    <row r="162" spans="1:4" x14ac:dyDescent="0.25">
      <c r="A162" s="15" t="s">
        <v>98</v>
      </c>
      <c r="B162" s="15">
        <v>159</v>
      </c>
      <c r="C162" s="14" t="str">
        <f t="shared" ref="C162:C193" si="5">IF(B162&lt;=$G$2,$H$2,IF(B162&lt;=$G$3,$H$3,IF(B162&lt;=$G$4,$H$4,"Q4")))</f>
        <v>Q3</v>
      </c>
      <c r="D162" s="15">
        <v>1</v>
      </c>
    </row>
    <row r="163" spans="1:4" x14ac:dyDescent="0.25">
      <c r="A163" s="14" t="s">
        <v>173</v>
      </c>
      <c r="B163" s="14">
        <v>45</v>
      </c>
      <c r="C163" s="14" t="str">
        <f t="shared" si="5"/>
        <v>Q1</v>
      </c>
      <c r="D163" s="14">
        <v>0</v>
      </c>
    </row>
    <row r="164" spans="1:4" x14ac:dyDescent="0.25">
      <c r="A164" s="15" t="s">
        <v>168</v>
      </c>
      <c r="B164" s="15">
        <v>75</v>
      </c>
      <c r="C164" s="14" t="str">
        <f t="shared" si="5"/>
        <v>Q2</v>
      </c>
      <c r="D164" s="15">
        <v>1</v>
      </c>
    </row>
    <row r="165" spans="1:4" x14ac:dyDescent="0.25">
      <c r="A165" s="14" t="s">
        <v>26</v>
      </c>
      <c r="B165" s="14">
        <v>1036</v>
      </c>
      <c r="C165" s="14" t="str">
        <f t="shared" si="5"/>
        <v>Q4</v>
      </c>
      <c r="D165" s="14">
        <v>1</v>
      </c>
    </row>
    <row r="166" spans="1:4" x14ac:dyDescent="0.25">
      <c r="A166" s="15" t="s">
        <v>79</v>
      </c>
      <c r="B166" s="15">
        <v>575</v>
      </c>
      <c r="C166" s="14" t="str">
        <f t="shared" si="5"/>
        <v>Q4</v>
      </c>
      <c r="D166" s="15">
        <v>1</v>
      </c>
    </row>
    <row r="167" spans="1:4" x14ac:dyDescent="0.25">
      <c r="A167" s="14" t="s">
        <v>83</v>
      </c>
      <c r="B167" s="14">
        <v>126</v>
      </c>
      <c r="C167" s="14" t="str">
        <f t="shared" si="5"/>
        <v>Q2</v>
      </c>
      <c r="D167" s="14">
        <v>0</v>
      </c>
    </row>
    <row r="168" spans="1:4" x14ac:dyDescent="0.25">
      <c r="A168" s="15" t="s">
        <v>22</v>
      </c>
      <c r="B168" s="15">
        <v>1214</v>
      </c>
      <c r="C168" s="14" t="str">
        <f t="shared" si="5"/>
        <v>Q4</v>
      </c>
      <c r="D168" s="15">
        <v>1</v>
      </c>
    </row>
    <row r="169" spans="1:4" x14ac:dyDescent="0.25">
      <c r="A169" s="14" t="s">
        <v>71</v>
      </c>
      <c r="B169" s="14">
        <v>293</v>
      </c>
      <c r="C169" s="14" t="str">
        <f t="shared" si="5"/>
        <v>Q3</v>
      </c>
      <c r="D169" s="14">
        <v>1</v>
      </c>
    </row>
    <row r="170" spans="1:4" x14ac:dyDescent="0.25">
      <c r="A170" s="15" t="s">
        <v>104</v>
      </c>
      <c r="B170" s="15">
        <v>123</v>
      </c>
      <c r="C170" s="14" t="str">
        <f t="shared" si="5"/>
        <v>Q2</v>
      </c>
      <c r="D170" s="15">
        <v>0</v>
      </c>
    </row>
    <row r="171" spans="1:4" x14ac:dyDescent="0.25">
      <c r="A171" s="14" t="s">
        <v>86</v>
      </c>
      <c r="B171" s="14">
        <v>355</v>
      </c>
      <c r="C171" s="14" t="str">
        <f t="shared" si="5"/>
        <v>Q3</v>
      </c>
      <c r="D171" s="14">
        <v>1</v>
      </c>
    </row>
    <row r="172" spans="1:4" x14ac:dyDescent="0.25">
      <c r="A172" s="15" t="s">
        <v>60</v>
      </c>
      <c r="B172" s="15">
        <v>149</v>
      </c>
      <c r="C172" s="14" t="str">
        <f t="shared" si="5"/>
        <v>Q3</v>
      </c>
      <c r="D172" s="15">
        <v>1</v>
      </c>
    </row>
    <row r="173" spans="1:4" x14ac:dyDescent="0.25">
      <c r="A173" s="14" t="s">
        <v>36</v>
      </c>
      <c r="B173" s="14">
        <v>109</v>
      </c>
      <c r="C173" s="14" t="str">
        <f t="shared" si="5"/>
        <v>Q2</v>
      </c>
      <c r="D173" s="14">
        <v>0</v>
      </c>
    </row>
    <row r="174" spans="1:4" x14ac:dyDescent="0.25">
      <c r="A174" s="15" t="s">
        <v>135</v>
      </c>
      <c r="B174" s="15">
        <v>22</v>
      </c>
      <c r="C174" s="14" t="str">
        <f t="shared" si="5"/>
        <v>Q1</v>
      </c>
      <c r="D174" s="15">
        <v>0</v>
      </c>
    </row>
  </sheetData>
  <mergeCells count="1">
    <mergeCell ref="G1:H1"/>
  </mergeCells>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8A49-D1DC-42CF-8918-E1F4B7A9F557}">
  <dimension ref="A2:D14"/>
  <sheetViews>
    <sheetView workbookViewId="0">
      <selection activeCell="F14" sqref="F14"/>
    </sheetView>
  </sheetViews>
  <sheetFormatPr defaultRowHeight="15" x14ac:dyDescent="0.25"/>
  <cols>
    <col min="1" max="1" width="21.7109375" bestFit="1" customWidth="1"/>
    <col min="2" max="2" width="18.7109375" customWidth="1"/>
    <col min="3" max="3" width="21.5703125" customWidth="1"/>
    <col min="4" max="4" width="12" bestFit="1" customWidth="1"/>
  </cols>
  <sheetData>
    <row r="2" spans="1:4" x14ac:dyDescent="0.25">
      <c r="A2" s="4" t="s">
        <v>223</v>
      </c>
      <c r="B2" s="4" t="s">
        <v>196</v>
      </c>
    </row>
    <row r="3" spans="1:4" x14ac:dyDescent="0.25">
      <c r="A3" s="4" t="s">
        <v>198</v>
      </c>
      <c r="B3">
        <v>0</v>
      </c>
      <c r="C3">
        <v>1</v>
      </c>
      <c r="D3" t="s">
        <v>197</v>
      </c>
    </row>
    <row r="4" spans="1:4" x14ac:dyDescent="0.25">
      <c r="A4" s="5" t="s">
        <v>14</v>
      </c>
      <c r="B4">
        <v>223.08108108108109</v>
      </c>
      <c r="C4">
        <v>334.23809523809524</v>
      </c>
      <c r="D4">
        <v>263.32758620689657</v>
      </c>
    </row>
    <row r="5" spans="1:4" x14ac:dyDescent="0.25">
      <c r="A5" s="5" t="s">
        <v>10</v>
      </c>
      <c r="B5">
        <v>338.58208955223881</v>
      </c>
      <c r="C5">
        <v>701.52083333333337</v>
      </c>
      <c r="D5">
        <v>490.0695652173913</v>
      </c>
    </row>
    <row r="6" spans="1:4" x14ac:dyDescent="0.25">
      <c r="A6" s="5" t="s">
        <v>197</v>
      </c>
      <c r="B6">
        <v>297.49038461538464</v>
      </c>
      <c r="C6">
        <v>589.73913043478262</v>
      </c>
      <c r="D6">
        <v>414.05202312138726</v>
      </c>
    </row>
    <row r="10" spans="1:4" x14ac:dyDescent="0.25">
      <c r="A10" s="27" t="s">
        <v>226</v>
      </c>
      <c r="B10" s="27"/>
      <c r="C10" s="27"/>
    </row>
    <row r="11" spans="1:4" x14ac:dyDescent="0.25">
      <c r="A11" s="10"/>
      <c r="B11" s="19" t="s">
        <v>225</v>
      </c>
      <c r="C11" s="19" t="s">
        <v>224</v>
      </c>
    </row>
    <row r="12" spans="1:4" ht="61.5" customHeight="1" x14ac:dyDescent="0.25">
      <c r="A12" s="18" t="s">
        <v>14</v>
      </c>
      <c r="B12" s="20">
        <v>223.08108108108109</v>
      </c>
      <c r="C12" s="20">
        <v>334.23809523809524</v>
      </c>
    </row>
    <row r="13" spans="1:4" ht="69.75" customHeight="1" x14ac:dyDescent="0.25">
      <c r="A13" s="18" t="s">
        <v>10</v>
      </c>
      <c r="B13" s="20">
        <v>338.58208955223881</v>
      </c>
      <c r="C13" s="20">
        <v>701.52083333333337</v>
      </c>
    </row>
    <row r="14" spans="1:4" x14ac:dyDescent="0.25">
      <c r="A14" s="17"/>
      <c r="B14" s="19"/>
      <c r="C14" s="19"/>
    </row>
  </sheetData>
  <mergeCells count="1">
    <mergeCell ref="A10:C10"/>
  </mergeCells>
  <conditionalFormatting sqref="B12:C13">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B 6 E 3 W p d m 6 f u m A A A A 9 g A A A B I A H A B D b 2 5 m a W c v U G F j a 2 F n Z S 5 4 b W w g o h g A K K A U A A A A A A A A A A A A A A A A A A A A A A A A A A A A h Y 9 L D o I w G I S v Q r q n p Z D 4 I D 8 l 0 a 0 k R h P j t i k V G q E Q W i x 3 c + G R v I I Y R d 2 5 n J l v k p n 7 9 Q b p U F f e R X Z G N T p B F A f I k 1 o 0 u d J F g n p 7 8 h c o Z b D l 4 s w L 6 Y 2 w N v F g V I J K a 9 u Y E O c c d h F u u o K E Q U D J M d v s R S l r 7 i t t L N d C o k 8 r / 9 9 C D A 6 v M S z E N F p i O p / h A M h k Q q b 0 F w j H v c / 0 x 4 R 1 X 9 m + k 6 y 1 / m o H Z J J A 3 h / Y A 1 B L A w Q U A A I A C A A H o T 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6 E 3 W j n 0 6 v m 0 A Q A A u A M A A B M A H A B G b 3 J t d W x h c y 9 T Z W N 0 a W 9 u M S 5 t I K I Y A C i g F A A A A A A A A A A A A A A A A A A A A A A A A A A A A H W S w W r b Q B C G 7 w a / w 6 B e b F g U 7 C Y 5 N I g g 5 L o p F L e 1 n U O J c l h L 0 3 j L a s f s r k S N y a F P 0 w f J i 2 U k 1 6 R h o 7 1 o + e f b m X 8 0 4 7 D w i g y s j t / J 1 X A w H L i t t F i C b N A 8 o H W Q g E Y / H A C f O R m P L G S u i W d U 1 B U a P 5 o r j X H W R o x 3 o y j 7 k N 8 6 f p d X 0 m O d f z U 4 s 6 r B / O m P R Q k l w t r K j d R b y k 8 V 4 s I 1 0 V j c z V C r S n m 0 S S Q i A R n p u j I u m U 4 E f D Q F l c o 8 J J P p x V T A 9 5 o 8 r v x e Y / J y j R d k 8 H 4 s j l b f R Z n c 4 N P f t p K D b 5 Y q a l R J L m L 7 a 7 l h v N M 8 3 q A s 2 c S o 6 0 3 A 3 T 8 5 1 X p V S C 2 t S 7 y t / 8 + 7 V j u C V L N P W d J L O m 7 L u J 9 k q 6 P v 9 X 6 H b t T r Q h w O 0 e 3 y C 7 f p G Q S P v / 2 j g E O 0 k B W e p V p J F 4 T S 3 Q 4 l F y m w j X 0 2 / v I 8 b q t 0 w a y 2 l v / / d f D q E x p u L 5 D Z y k a 2 M 5 d 2 3 + a y p E 9 M y X P r m H m t 9 d k S e Z g N Q n p a h w 4 O 2 B 9 s L X T V q g 6 c Y s / w i 5 T h C Y b Q D R m y b C P w O E P p t 5 N A X q K v r Q n 1 D p / 2 4 K H e 4 e 9 7 8 F D v 8 P M e P N Q 7 / K I H D / U F b 9 z r i T + O h w N l 3 t 6 5 q 2 d Q S w E C L Q A U A A I A C A A H o T d a l 2 b p + 6 Y A A A D 2 A A A A E g A A A A A A A A A A A A A A A A A A A A A A Q 2 9 u Z m l n L 1 B h Y 2 t h Z 2 U u e G 1 s U E s B A i 0 A F A A C A A g A B 6 E 3 W g / K 6 a u k A A A A 6 Q A A A B M A A A A A A A A A A A A A A A A A 8 g A A A F t D b 2 5 0 Z W 5 0 X 1 R 5 c G V z X S 5 4 b W x Q S w E C L Q A U A A I A C A A H o T d a O f T q + b Q B A A C 4 A w A A E w A A A A A A A A A A A A A A A A D j A Q A A R m 9 y b X V s Y X M v U 2 V j d G l v b j E u b V B L B Q Y A A A A A A w A D A M I A A A D 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F A A A A A A A A F w 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X Z l b m d 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M W V m N G M x M y 0 w M D A z L T Q z Y T k t O W V i M S 0 5 O T Q w Z D Q 1 Y m E w Z m Q i I C 8 + P E V u d H J 5 I F R 5 c G U 9 I k J 1 Z m Z l c k 5 l e H R S Z W Z y Z X N o I i B W Y W x 1 Z T 0 i b D E i I C 8 + P E V u d H J 5 I F R 5 c G U 9 I l J l c 3 V s d F R 5 c G U i I F Z h b H V l P S J z V G F i b G U i I C 8 + P E V u d H J 5 I F R 5 c G U 9 I k 5 h b W V V c G R h d G V k Q W Z 0 Z X J G a W x s I i B W Y W x 1 Z T 0 i b D A i I C 8 + P E V u d H J 5 I F R 5 c G U 9 I k Z p b G x U Y X J n Z X Q i I F Z h b H V l P S J z Y X Z l b m d l c n M i I C 8 + P E V u d H J 5 I F R 5 c G U 9 I k Z p b G x l Z E N v b X B s Z X R l U m V z d W x 0 V G 9 X b 3 J r c 2 h l Z X Q i I F Z h b H V l P S J s M S I g L z 4 8 R W 5 0 c n k g V H l w Z T 0 i Q W R k Z W R U b 0 R h d G F N b 2 R l b C I g V m F s d W U 9 I m w w I i A v P j x F b n R y e S B U e X B l P S J G a W x s Q 2 9 1 b n Q i I F Z h b H V l P S J s M T c z I i A v P j x F b n R y e S B U e X B l P S J G a W x s R X J y b 3 J D b 2 R l I i B W Y W x 1 Z T 0 i c 1 V u a 2 5 v d 2 4 i I C 8 + P E V u d H J 5 I F R 5 c G U 9 I k Z p b G x F c n J v c k N v d W 5 0 I i B W Y W x 1 Z T 0 i b D A i I C 8 + P E V u d H J 5 I F R 5 c G U 9 I k Z p b G x M Y X N 0 V X B k Y X R l Z C I g V m F s d W U 9 I m Q y M D I 1 L T A x L T I z V D I z O j A 4 O j E 0 L j M 1 M D M 4 M z V a I i A v P j x F b n R y e S B U e X B l P S J G a W x s Q 2 9 s d W 1 u V H l w Z X M i I F Z h b H V l P S J z Q m d Z R E J n W U p D U U 1 E Q m d Z R 0 J n W U d C Z 1 l H Q m d Z R y I g L z 4 8 R W 5 0 c n k g V H l w Z T 0 i R m l s b E N v b H V t b k 5 h b W V z I i B W Y W x 1 Z T 0 i c 1 s m c X V v d D t V U k w m c X V v d D s s J n F 1 b 3 Q 7 T m F t Z S 9 B b G l h c y Z x d W 9 0 O y w m c X V v d D t B c H B l Y X J h b m N l c y Z x d W 9 0 O y w m c X V v d D t D d X J y Z W 5 0 P y Z x d W 9 0 O y w m c X V v d D t H Z W 5 k Z X I m c X V v d D s s J n F 1 b 3 Q 7 U H J v Y m F 0 a W 9 u Y X J 5 I E l u d H J v b C Z x d W 9 0 O y w m c X V v d D t G d W x s L 1 J l c 2 V y d m U g Q X Z l b m d l c n M g S W 5 0 c m 8 m c X V v d D s s J n F 1 b 3 Q 7 W W V h c i Z x d W 9 0 O y w m c X V v d D t Z Z W F y c y B z a W 5 j Z S B q b 2 l u a W 5 n J n F 1 b 3 Q 7 L C Z x d W 9 0 O 0 h v b m 9 y Y X J 5 J n F 1 b 3 Q 7 L C Z x d W 9 0 O 0 R l Y X R o M S Z x d W 9 0 O y w m c X V v d D t S Z X R 1 c m 4 x J n F 1 b 3 Q 7 L C Z x d W 9 0 O 0 R l Y X R o M i Z x d W 9 0 O y w m c X V v d D t S Z X R 1 c m 4 y J n F 1 b 3 Q 7 L C Z x d W 9 0 O 0 R l Y X R o M y Z x d W 9 0 O y w m c X V v d D t S Z X R 1 c m 4 z J n F 1 b 3 Q 7 L C Z x d W 9 0 O 0 R l Y X R o N C Z x d W 9 0 O y w m c X V v d D t S Z X R 1 c m 4 0 J n F 1 b 3 Q 7 L C Z x d W 9 0 O 0 R l Y X R o N S Z x d W 9 0 O y w m c X V v d D t S Z X R 1 c m 4 1 J n F 1 b 3 Q 7 L C Z x d W 9 0 O 0 5 v d G V 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F 2 Z W 5 n Z X J z L 0 F 1 d G 9 S Z W 1 v d m V k Q 2 9 s d W 1 u c z E u e 1 V S T C w w f S Z x d W 9 0 O y w m c X V v d D t T Z W N 0 a W 9 u M S 9 h d m V u Z 2 V y c y 9 B d X R v U m V t b 3 Z l Z E N v b H V t b n M x L n t O Y W 1 l L 0 F s a W F z L D F 9 J n F 1 b 3 Q 7 L C Z x d W 9 0 O 1 N l Y 3 R p b 2 4 x L 2 F 2 Z W 5 n Z X J z L 0 F 1 d G 9 S Z W 1 v d m V k Q 2 9 s d W 1 u c z E u e 0 F w c G V h c m F u Y 2 V z L D J 9 J n F 1 b 3 Q 7 L C Z x d W 9 0 O 1 N l Y 3 R p b 2 4 x L 2 F 2 Z W 5 n Z X J z L 0 F 1 d G 9 S Z W 1 v d m V k Q 2 9 s d W 1 u c z E u e 0 N 1 c n J l b n Q / L D N 9 J n F 1 b 3 Q 7 L C Z x d W 9 0 O 1 N l Y 3 R p b 2 4 x L 2 F 2 Z W 5 n Z X J z L 0 F 1 d G 9 S Z W 1 v d m V k Q 2 9 s d W 1 u c z E u e 0 d l b m R l c i w 0 f S Z x d W 9 0 O y w m c X V v d D t T Z W N 0 a W 9 u M S 9 h d m V u Z 2 V y c y 9 B d X R v U m V t b 3 Z l Z E N v b H V t b n M x L n t Q c m 9 i Y X R p b 2 5 h c n k g S W 5 0 c m 9 s L D V 9 J n F 1 b 3 Q 7 L C Z x d W 9 0 O 1 N l Y 3 R p b 2 4 x L 2 F 2 Z W 5 n Z X J z L 0 F 1 d G 9 S Z W 1 v d m V k Q 2 9 s d W 1 u c z E u e 0 Z 1 b G w v U m V z Z X J 2 Z S B B d m V u Z 2 V y c y B J b n R y b y w 2 f S Z x d W 9 0 O y w m c X V v d D t T Z W N 0 a W 9 u M S 9 h d m V u Z 2 V y c y 9 B d X R v U m V t b 3 Z l Z E N v b H V t b n M x L n t Z Z W F y L D d 9 J n F 1 b 3 Q 7 L C Z x d W 9 0 O 1 N l Y 3 R p b 2 4 x L 2 F 2 Z W 5 n Z X J z L 0 F 1 d G 9 S Z W 1 v d m V k Q 2 9 s d W 1 u c z E u e 1 l l Y X J z I H N p b m N l I G p v a W 5 p b m c s O H 0 m c X V v d D s s J n F 1 b 3 Q 7 U 2 V j d G l v b j E v Y X Z l b m d l c n M v Q X V 0 b 1 J l b W 9 2 Z W R D b 2 x 1 b W 5 z M S 5 7 S G 9 u b 3 J h c n k s O X 0 m c X V v d D s s J n F 1 b 3 Q 7 U 2 V j d G l v b j E v Y X Z l b m d l c n M v Q X V 0 b 1 J l b W 9 2 Z W R D b 2 x 1 b W 5 z M S 5 7 R G V h d G g x L D E w f S Z x d W 9 0 O y w m c X V v d D t T Z W N 0 a W 9 u M S 9 h d m V u Z 2 V y c y 9 B d X R v U m V t b 3 Z l Z E N v b H V t b n M x L n t S Z X R 1 c m 4 x L D E x f S Z x d W 9 0 O y w m c X V v d D t T Z W N 0 a W 9 u M S 9 h d m V u Z 2 V y c y 9 B d X R v U m V t b 3 Z l Z E N v b H V t b n M x L n t E Z W F 0 a D I s M T J 9 J n F 1 b 3 Q 7 L C Z x d W 9 0 O 1 N l Y 3 R p b 2 4 x L 2 F 2 Z W 5 n Z X J z L 0 F 1 d G 9 S Z W 1 v d m V k Q 2 9 s d W 1 u c z E u e 1 J l d H V y b j I s M T N 9 J n F 1 b 3 Q 7 L C Z x d W 9 0 O 1 N l Y 3 R p b 2 4 x L 2 F 2 Z W 5 n Z X J z L 0 F 1 d G 9 S Z W 1 v d m V k Q 2 9 s d W 1 u c z E u e 0 R l Y X R o M y w x N H 0 m c X V v d D s s J n F 1 b 3 Q 7 U 2 V j d G l v b j E v Y X Z l b m d l c n M v Q X V 0 b 1 J l b W 9 2 Z W R D b 2 x 1 b W 5 z M S 5 7 U m V 0 d X J u M y w x N X 0 m c X V v d D s s J n F 1 b 3 Q 7 U 2 V j d G l v b j E v Y X Z l b m d l c n M v Q X V 0 b 1 J l b W 9 2 Z W R D b 2 x 1 b W 5 z M S 5 7 R G V h d G g 0 L D E 2 f S Z x d W 9 0 O y w m c X V v d D t T Z W N 0 a W 9 u M S 9 h d m V u Z 2 V y c y 9 B d X R v U m V t b 3 Z l Z E N v b H V t b n M x L n t S Z X R 1 c m 4 0 L D E 3 f S Z x d W 9 0 O y w m c X V v d D t T Z W N 0 a W 9 u M S 9 h d m V u Z 2 V y c y 9 B d X R v U m V t b 3 Z l Z E N v b H V t b n M x L n t E Z W F 0 a D U s M T h 9 J n F 1 b 3 Q 7 L C Z x d W 9 0 O 1 N l Y 3 R p b 2 4 x L 2 F 2 Z W 5 n Z X J z L 0 F 1 d G 9 S Z W 1 v d m V k Q 2 9 s d W 1 u c z E u e 1 J l d H V y b j U s M T l 9 J n F 1 b 3 Q 7 L C Z x d W 9 0 O 1 N l Y 3 R p b 2 4 x L 2 F 2 Z W 5 n Z X J z L 0 F 1 d G 9 S Z W 1 v d m V k Q 2 9 s d W 1 u c z E u e 0 5 v d G V z L D I w f S Z x d W 9 0 O 1 0 s J n F 1 b 3 Q 7 Q 2 9 s d W 1 u Q 2 9 1 b n Q m c X V v d D s 6 M j E s J n F 1 b 3 Q 7 S 2 V 5 Q 2 9 s d W 1 u T m F t Z X M m c X V v d D s 6 W 1 0 s J n F 1 b 3 Q 7 Q 2 9 s d W 1 u S W R l b n R p d G l l c y Z x d W 9 0 O z p b J n F 1 b 3 Q 7 U 2 V j d G l v b j E v Y X Z l b m d l c n M v Q X V 0 b 1 J l b W 9 2 Z W R D b 2 x 1 b W 5 z M S 5 7 V V J M L D B 9 J n F 1 b 3 Q 7 L C Z x d W 9 0 O 1 N l Y 3 R p b 2 4 x L 2 F 2 Z W 5 n Z X J z L 0 F 1 d G 9 S Z W 1 v d m V k Q 2 9 s d W 1 u c z E u e 0 5 h b W U v Q W x p Y X M s M X 0 m c X V v d D s s J n F 1 b 3 Q 7 U 2 V j d G l v b j E v Y X Z l b m d l c n M v Q X V 0 b 1 J l b W 9 2 Z W R D b 2 x 1 b W 5 z M S 5 7 Q X B w Z W F y Y W 5 j Z X M s M n 0 m c X V v d D s s J n F 1 b 3 Q 7 U 2 V j d G l v b j E v Y X Z l b m d l c n M v Q X V 0 b 1 J l b W 9 2 Z W R D b 2 x 1 b W 5 z M S 5 7 Q 3 V y c m V u d D 8 s M 3 0 m c X V v d D s s J n F 1 b 3 Q 7 U 2 V j d G l v b j E v Y X Z l b m d l c n M v Q X V 0 b 1 J l b W 9 2 Z W R D b 2 x 1 b W 5 z M S 5 7 R 2 V u Z G V y L D R 9 J n F 1 b 3 Q 7 L C Z x d W 9 0 O 1 N l Y 3 R p b 2 4 x L 2 F 2 Z W 5 n Z X J z L 0 F 1 d G 9 S Z W 1 v d m V k Q 2 9 s d W 1 u c z E u e 1 B y b 2 J h d G l v b m F y e S B J b n R y b 2 w s N X 0 m c X V v d D s s J n F 1 b 3 Q 7 U 2 V j d G l v b j E v Y X Z l b m d l c n M v Q X V 0 b 1 J l b W 9 2 Z W R D b 2 x 1 b W 5 z M S 5 7 R n V s b C 9 S Z X N l c n Z l I E F 2 Z W 5 n Z X J z I E l u d H J v L D Z 9 J n F 1 b 3 Q 7 L C Z x d W 9 0 O 1 N l Y 3 R p b 2 4 x L 2 F 2 Z W 5 n Z X J z L 0 F 1 d G 9 S Z W 1 v d m V k Q 2 9 s d W 1 u c z E u e 1 l l Y X I s N 3 0 m c X V v d D s s J n F 1 b 3 Q 7 U 2 V j d G l v b j E v Y X Z l b m d l c n M v Q X V 0 b 1 J l b W 9 2 Z W R D b 2 x 1 b W 5 z M S 5 7 W W V h c n M g c 2 l u Y 2 U g a m 9 p b m l u Z y w 4 f S Z x d W 9 0 O y w m c X V v d D t T Z W N 0 a W 9 u M S 9 h d m V u Z 2 V y c y 9 B d X R v U m V t b 3 Z l Z E N v b H V t b n M x L n t I b 2 5 v c m F y e S w 5 f S Z x d W 9 0 O y w m c X V v d D t T Z W N 0 a W 9 u M S 9 h d m V u Z 2 V y c y 9 B d X R v U m V t b 3 Z l Z E N v b H V t b n M x L n t E Z W F 0 a D E s M T B 9 J n F 1 b 3 Q 7 L C Z x d W 9 0 O 1 N l Y 3 R p b 2 4 x L 2 F 2 Z W 5 n Z X J z L 0 F 1 d G 9 S Z W 1 v d m V k Q 2 9 s d W 1 u c z E u e 1 J l d H V y b j E s M T F 9 J n F 1 b 3 Q 7 L C Z x d W 9 0 O 1 N l Y 3 R p b 2 4 x L 2 F 2 Z W 5 n Z X J z L 0 F 1 d G 9 S Z W 1 v d m V k Q 2 9 s d W 1 u c z E u e 0 R l Y X R o M i w x M n 0 m c X V v d D s s J n F 1 b 3 Q 7 U 2 V j d G l v b j E v Y X Z l b m d l c n M v Q X V 0 b 1 J l b W 9 2 Z W R D b 2 x 1 b W 5 z M S 5 7 U m V 0 d X J u M i w x M 3 0 m c X V v d D s s J n F 1 b 3 Q 7 U 2 V j d G l v b j E v Y X Z l b m d l c n M v Q X V 0 b 1 J l b W 9 2 Z W R D b 2 x 1 b W 5 z M S 5 7 R G V h d G g z L D E 0 f S Z x d W 9 0 O y w m c X V v d D t T Z W N 0 a W 9 u M S 9 h d m V u Z 2 V y c y 9 B d X R v U m V t b 3 Z l Z E N v b H V t b n M x L n t S Z X R 1 c m 4 z L D E 1 f S Z x d W 9 0 O y w m c X V v d D t T Z W N 0 a W 9 u M S 9 h d m V u Z 2 V y c y 9 B d X R v U m V t b 3 Z l Z E N v b H V t b n M x L n t E Z W F 0 a D Q s M T Z 9 J n F 1 b 3 Q 7 L C Z x d W 9 0 O 1 N l Y 3 R p b 2 4 x L 2 F 2 Z W 5 n Z X J z L 0 F 1 d G 9 S Z W 1 v d m V k Q 2 9 s d W 1 u c z E u e 1 J l d H V y b j Q s M T d 9 J n F 1 b 3 Q 7 L C Z x d W 9 0 O 1 N l Y 3 R p b 2 4 x L 2 F 2 Z W 5 n Z X J z L 0 F 1 d G 9 S Z W 1 v d m V k Q 2 9 s d W 1 u c z E u e 0 R l Y X R o N S w x O H 0 m c X V v d D s s J n F 1 b 3 Q 7 U 2 V j d G l v b j E v Y X Z l b m d l c n M v Q X V 0 b 1 J l b W 9 2 Z W R D b 2 x 1 b W 5 z M S 5 7 U m V 0 d X J u N S w x O X 0 m c X V v d D s s J n F 1 b 3 Q 7 U 2 V j d G l v b j E v Y X Z l b m d l c n M v Q X V 0 b 1 J l b W 9 2 Z W R D b 2 x 1 b W 5 z M S 5 7 T m 9 0 Z X M s M j B 9 J n F 1 b 3 Q 7 X S w m c X V v d D t S Z W x h d G l v b n N o a X B J b m Z v J n F 1 b 3 Q 7 O l t d f S I g L z 4 8 L 1 N 0 Y W J s Z U V u d H J p Z X M + P C 9 J d G V t P j x J d G V t P j x J d G V t T G 9 j Y X R p b 2 4 + P E l 0 Z W 1 U e X B l P k Z v c m 1 1 b G E 8 L 0 l 0 Z W 1 U e X B l P j x J d G V t U G F 0 a D 5 T Z W N 0 a W 9 u M S 9 h d m V u Z 2 V y c y 9 G b 2 5 0 Z T w v S X R l b V B h d G g + P C 9 J d G V t T G 9 j Y X R p b 2 4 + P F N 0 Y W J s Z U V u d H J p Z X M g L z 4 8 L 0 l 0 Z W 0 + P E l 0 Z W 0 + P E l 0 Z W 1 M b 2 N h d G l v b j 4 8 S X R l b V R 5 c G U + R m 9 y b X V s Y T w v S X R l b V R 5 c G U + P E l 0 Z W 1 Q Y X R o P l N l Y 3 R p b 2 4 x L 2 F 2 Z W 5 n Z X J z L 0 N h Y m U l Q z M l Q T d h b G h v c y U y M F B y b 2 1 v d m l k b 3 M 8 L 0 l 0 Z W 1 Q Y X R o P j w v S X R l b U x v Y 2 F 0 a W 9 u P j x T d G F i b G V F b n R y a W V z I C 8 + P C 9 J d G V t P j x J d G V t P j x J d G V t T G 9 j Y X R p b 2 4 + P E l 0 Z W 1 U e X B l P k Z v c m 1 1 b G E 8 L 0 l 0 Z W 1 U e X B l P j x J d G V t U G F 0 a D 5 T Z W N 0 a W 9 u M S 9 h d m V u Z 2 V y c y 9 U a X B v J T I w Q W x 0 Z X J h Z G 8 8 L 0 l 0 Z W 1 Q Y X R o P j w v S X R l b U x v Y 2 F 0 a W 9 u P j x T d G F i b G V F b n R y a W V z I C 8 + P C 9 J d G V t P j w v S X R l b X M + P C 9 M b 2 N h b F B h Y 2 t h Z 2 V N Z X R h Z G F 0 Y U Z p b G U + F g A A A F B L B Q Y A A A A A A A A A A A A A A A A A A A A A A A A m A Q A A A Q A A A N C M n d 8 B F d E R j H o A w E / C l + s B A A A A L u I 3 6 c 9 j Q E S z A I G m u 2 h W N g A A A A A C A A A A A A A Q Z g A A A A E A A C A A A A A W c B f c g v 0 X v 3 / 6 3 7 0 H j 0 J S z G L n Z 8 4 E y K x 2 q e n c C 4 g w x w A A A A A O g A A A A A I A A C A A A A B H Z 3 h R i a Y 9 K 5 K A I g v D i W k q y t 5 6 v M e V R 1 2 Y C H D m + u V c q l A A A A B V u K 5 z Y d 5 h y f M V y f h t Z B F u H f I J d i G / t V V I w 7 B Y m 1 i 0 d 2 n y n N q / l o h A F K d L s N B d V o K O n v 9 s i Z 0 w x F f y 6 u x P S f 5 6 o 0 I a 7 S Z z L 0 Q E m / H s Y b y k k 0 A A A A D 3 Q i x 6 q P O d V e O L y X r C I I 5 Q 1 1 c q N K s C b F m L n 7 o F u N Q 6 0 U 5 1 G y 9 a Q A J 0 5 p 0 h Q T C r 9 C N 7 U 2 3 S T j h A K t a k 5 R l l y / y z < / D a t a M a s h u p > 
</file>

<file path=customXml/itemProps1.xml><?xml version="1.0" encoding="utf-8"?>
<ds:datastoreItem xmlns:ds="http://schemas.openxmlformats.org/officeDocument/2006/customXml" ds:itemID="{C8F0BAE2-351B-408C-84BD-DA42C21DF4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Dataset</vt:lpstr>
      <vt:lpstr>Distribuição por Genero</vt:lpstr>
      <vt:lpstr>Aparições</vt:lpstr>
      <vt:lpstr>Criação de Personagens</vt:lpstr>
      <vt:lpstr>Criação de Personagens Genero</vt:lpstr>
      <vt:lpstr>Distribuição por Classe e Gêner</vt:lpstr>
      <vt:lpstr>Mortes por Generos</vt:lpstr>
      <vt:lpstr>Percentual Mortes por Quartil</vt:lpstr>
      <vt:lpstr>Análise Multivariada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Assis</dc:creator>
  <cp:lastModifiedBy>Mateus Assis</cp:lastModifiedBy>
  <dcterms:created xsi:type="dcterms:W3CDTF">2025-01-23T23:07:16Z</dcterms:created>
  <dcterms:modified xsi:type="dcterms:W3CDTF">2025-01-24T17:31:16Z</dcterms:modified>
</cp:coreProperties>
</file>