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араметры" sheetId="1" r:id="rId4"/>
    <sheet state="visible" name="Дефекты" sheetId="2" r:id="rId5"/>
    <sheet state="visible" name="Стоимость АТС" sheetId="3" r:id="rId6"/>
  </sheets>
  <definedNames/>
  <calcPr/>
  <extLst>
    <ext uri="GoogleSheetsCustomDataVersion2">
      <go:sheetsCustomData xmlns:go="http://customooxmlschemas.google.com/" r:id="rId7" roundtripDataChecksum="wCxPusqo7YhDEOIssGWBrJZMlovfB08sz85dAKseTe4="/>
    </ext>
  </extLst>
</workbook>
</file>

<file path=xl/sharedStrings.xml><?xml version="1.0" encoding="utf-8"?>
<sst xmlns="http://schemas.openxmlformats.org/spreadsheetml/2006/main" count="302" uniqueCount="119">
  <si>
    <t>Год изготовления</t>
  </si>
  <si>
    <t>Установленная мощность, кВА</t>
  </si>
  <si>
    <t>Пиковая мощность, кВА</t>
  </si>
  <si>
    <t>Потери ХХ, кВт (паспортные)</t>
  </si>
  <si>
    <t>Потери КЗ, кВт (паспортные)</t>
  </si>
  <si>
    <t>Потери ХХ, кВт (по рез-там измерений)</t>
  </si>
  <si>
    <t>Параметр|Трансформатор</t>
  </si>
  <si>
    <t>Т11</t>
  </si>
  <si>
    <t>Т12</t>
  </si>
  <si>
    <t>Т13</t>
  </si>
  <si>
    <t>Т14</t>
  </si>
  <si>
    <t>Т15</t>
  </si>
  <si>
    <t>Т16</t>
  </si>
  <si>
    <t>Т17</t>
  </si>
  <si>
    <t>Т18</t>
  </si>
  <si>
    <t>Т19</t>
  </si>
  <si>
    <t>Т20</t>
  </si>
  <si>
    <t>Т21</t>
  </si>
  <si>
    <t>Т22</t>
  </si>
  <si>
    <t>Т23</t>
  </si>
  <si>
    <t>Т24</t>
  </si>
  <si>
    <t>Т25</t>
  </si>
  <si>
    <t>Т26</t>
  </si>
  <si>
    <t>Т27</t>
  </si>
  <si>
    <t>Результаты обследования</t>
  </si>
  <si>
    <t xml:space="preserve">Внешний осмотр вводов </t>
  </si>
  <si>
    <t>УД</t>
  </si>
  <si>
    <t>Неудовлетворительное состояние уплотнений</t>
  </si>
  <si>
    <t>Внешний осмотр радиаторов</t>
  </si>
  <si>
    <t>Неудовлетворительное состояние поверхностей</t>
  </si>
  <si>
    <t>Механическое повреждение</t>
  </si>
  <si>
    <t>Количество отсутствующих радиаторов (трубок)</t>
  </si>
  <si>
    <t>Всего радиаторов (трубок) (исходно у исправного трансформатора)</t>
  </si>
  <si>
    <t>N/A</t>
  </si>
  <si>
    <t>Внешний осмотр термосифонного фильтра</t>
  </si>
  <si>
    <t xml:space="preserve">Внешний осмотр бака </t>
  </si>
  <si>
    <t>Внешний осмотр расширителя</t>
  </si>
  <si>
    <t>Внешний осмотр воздухоосушителя</t>
  </si>
  <si>
    <t>Неудовлетворительное состояние силикагеля</t>
  </si>
  <si>
    <t xml:space="preserve">Отсутствие </t>
  </si>
  <si>
    <t>Внешний осмотр предохранительной (выхлопной) трубы</t>
  </si>
  <si>
    <t>Внешний осмотр термосигнализатора</t>
  </si>
  <si>
    <t>Неудовлетворительное состояние металлорукавов</t>
  </si>
  <si>
    <t>Неработоспособность или отсутствие</t>
  </si>
  <si>
    <t>Внешний осмотр мановакууметра</t>
  </si>
  <si>
    <t>Измерение электрических параметров изоляционных промежутков</t>
  </si>
  <si>
    <t>Сопротивление изоляции ВН-К, МОм</t>
  </si>
  <si>
    <t>Сопротивление изоляции НН-К, МОм</t>
  </si>
  <si>
    <t>Сопротивление изоляции ВН-НН, МОм</t>
  </si>
  <si>
    <t>Тангенс угла диэлектрических потерь ВН-К, %</t>
  </si>
  <si>
    <t>Тангенс угла диэлектрических потерь НН-К, %</t>
  </si>
  <si>
    <t>Тангенс угла диэлектрических потерь ВН-НН, %</t>
  </si>
  <si>
    <t>Измерение сопротивлений постоянному току</t>
  </si>
  <si>
    <t>∆Rmax ВН-1, %</t>
  </si>
  <si>
    <t>-</t>
  </si>
  <si>
    <t>∆Rmax ВН-2, %</t>
  </si>
  <si>
    <t>∆Rmax ВН-3, %</t>
  </si>
  <si>
    <t>∆Rmax ВН-4, %</t>
  </si>
  <si>
    <t>∆Rmax ВН-5, %</t>
  </si>
  <si>
    <t>∆Rmin ВН (по всем ответвл.), %</t>
  </si>
  <si>
    <t>∆Rmax ВН (по всем ответвл.), %</t>
  </si>
  <si>
    <t>Сопротивление обмотки НН фазы a, Ом</t>
  </si>
  <si>
    <t>Сопротивление обмотки НН фазы b, Ом</t>
  </si>
  <si>
    <t>Сопротивление обмотки НН фазы c, Ом</t>
  </si>
  <si>
    <t>∆Rmax НН, %</t>
  </si>
  <si>
    <t>Измерение потерь ХХ</t>
  </si>
  <si>
    <t>Потери трехфазным методом, Вт</t>
  </si>
  <si>
    <t>н/д</t>
  </si>
  <si>
    <t>Потери ХХ a-b, Вт</t>
  </si>
  <si>
    <t>Потери ХХ a-c, Вт</t>
  </si>
  <si>
    <t>Потери ХХ b-c, Вт</t>
  </si>
  <si>
    <t>Соотношение потерь ХХ, %</t>
  </si>
  <si>
    <t>Измерение физико-химических показателей трансформаторного масла</t>
  </si>
  <si>
    <t>Пробивное напряжение масла, кВ</t>
  </si>
  <si>
    <t>Влагосодержание масла, г/т</t>
  </si>
  <si>
    <t>Кислотное число мг КОН/г</t>
  </si>
  <si>
    <t>Содержание примесей КПЧ</t>
  </si>
  <si>
    <t>Температура вспышки, градусов</t>
  </si>
  <si>
    <t>Содержание ВРКиЩ</t>
  </si>
  <si>
    <t>Содержание антиокислительной присадки, %</t>
  </si>
  <si>
    <r>
      <rPr>
        <rFont val="Calibri"/>
        <color theme="1"/>
        <sz val="11.0"/>
      </rPr>
      <t>Тангенс угла диэлектрических потерь при 90</t>
    </r>
    <r>
      <rPr>
        <rFont val="Calibri"/>
        <color theme="1"/>
        <sz val="11.0"/>
      </rPr>
      <t>⁰</t>
    </r>
  </si>
  <si>
    <t>Тепловизионное обследование расширителя</t>
  </si>
  <si>
    <t>Низкий уровень масла</t>
  </si>
  <si>
    <t xml:space="preserve">Тепловизионное обследование вводов </t>
  </si>
  <si>
    <t>Перегрев внешних контактов</t>
  </si>
  <si>
    <t xml:space="preserve">Дефекты </t>
  </si>
  <si>
    <t>Компонент</t>
  </si>
  <si>
    <t>Наименование дефекта</t>
  </si>
  <si>
    <t>Индикаторы наличия дефекта</t>
  </si>
  <si>
    <t>Магнитопровод</t>
  </si>
  <si>
    <t xml:space="preserve">Повреждение </t>
  </si>
  <si>
    <t xml:space="preserve">Обмотки </t>
  </si>
  <si>
    <t xml:space="preserve">Увлажнение изоляции </t>
  </si>
  <si>
    <t>Повреждение внутренних контактов обмоток НН</t>
  </si>
  <si>
    <t>Масло</t>
  </si>
  <si>
    <t xml:space="preserve">Увлажнение </t>
  </si>
  <si>
    <t>Загрязнение</t>
  </si>
  <si>
    <r>
      <rPr>
        <rFont val="Calibri"/>
        <color theme="1"/>
        <sz val="11.0"/>
      </rPr>
      <t xml:space="preserve">Недостаток </t>
    </r>
    <r>
      <rPr>
        <rFont val="Calibri"/>
        <i/>
        <color theme="1"/>
        <sz val="11.0"/>
      </rPr>
      <t>антиокислительной</t>
    </r>
    <r>
      <rPr>
        <rFont val="Calibri"/>
        <color theme="1"/>
        <sz val="11.0"/>
      </rPr>
      <t xml:space="preserve"> присадки</t>
    </r>
  </si>
  <si>
    <t xml:space="preserve">Старение </t>
  </si>
  <si>
    <t>Вводы</t>
  </si>
  <si>
    <t xml:space="preserve">Повреждение уплотнений </t>
  </si>
  <si>
    <t>Повреждение внешних контактов</t>
  </si>
  <si>
    <t>ПБН</t>
  </si>
  <si>
    <t>Повреждение контактов</t>
  </si>
  <si>
    <t>Отсутствие неповрежденных ответвлений</t>
  </si>
  <si>
    <t>Радиаторы</t>
  </si>
  <si>
    <t xml:space="preserve">Неудовлетворительное состояние поверхности </t>
  </si>
  <si>
    <t xml:space="preserve">Механическое повреждение </t>
  </si>
  <si>
    <t>Термосифонный фильтр</t>
  </si>
  <si>
    <t>Бак</t>
  </si>
  <si>
    <t xml:space="preserve">Механические повреждения </t>
  </si>
  <si>
    <t>Расширитель</t>
  </si>
  <si>
    <t>Воздухоосушитель</t>
  </si>
  <si>
    <t>Предохранительная труба</t>
  </si>
  <si>
    <t>Неудовлетворительное состояние поверхности</t>
  </si>
  <si>
    <t>Термосигнализатор</t>
  </si>
  <si>
    <t xml:space="preserve">Неудовлетворительное состояние металлоруковов </t>
  </si>
  <si>
    <t>Мановакууметр</t>
  </si>
  <si>
    <t xml:space="preserve">Стоимость отдельных видов обследований, востребованных один раз в пять лет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</si>
</sst>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"/>
    <numFmt numFmtId="166" formatCode="0.0000"/>
    <numFmt numFmtId="167" formatCode="#,##0.00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2F2F2"/>
        <bgColor rgb="FFF2F2F2"/>
      </patternFill>
    </fill>
  </fills>
  <borders count="7">
    <border/>
    <border>
      <left/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2" fontId="2" numFmtId="0" xfId="0" applyAlignment="1" applyBorder="1" applyFont="1">
      <alignment textRotation="90"/>
    </xf>
    <xf borderId="4" fillId="2" fontId="2" numFmtId="0" xfId="0" applyAlignment="1" applyBorder="1" applyFont="1">
      <alignment textRotation="90"/>
    </xf>
    <xf borderId="0" fillId="0" fontId="4" numFmtId="0" xfId="0" applyFont="1"/>
    <xf borderId="0" fillId="0" fontId="2" numFmtId="0" xfId="0" applyFont="1"/>
    <xf borderId="5" fillId="0" fontId="2" numFmtId="0" xfId="0" applyBorder="1" applyFont="1"/>
    <xf borderId="3" fillId="2" fontId="2" numFmtId="0" xfId="0" applyBorder="1" applyFont="1"/>
    <xf borderId="6" fillId="2" fontId="2" numFmtId="0" xfId="0" applyBorder="1" applyFont="1"/>
    <xf borderId="3" fillId="3" fontId="2" numFmtId="0" xfId="0" applyBorder="1" applyFill="1" applyFont="1"/>
    <xf borderId="3" fillId="4" fontId="2" numFmtId="0" xfId="0" applyBorder="1" applyFill="1" applyFont="1"/>
    <xf borderId="6" fillId="4" fontId="2" numFmtId="0" xfId="0" applyBorder="1" applyFont="1"/>
    <xf borderId="3" fillId="4" fontId="2" numFmtId="1" xfId="0" applyBorder="1" applyFont="1" applyNumberFormat="1"/>
    <xf borderId="3" fillId="4" fontId="2" numFmtId="3" xfId="0" applyBorder="1" applyFont="1" applyNumberFormat="1"/>
    <xf borderId="3" fillId="4" fontId="2" numFmtId="2" xfId="0" applyBorder="1" applyFont="1" applyNumberFormat="1"/>
    <xf borderId="6" fillId="4" fontId="2" numFmtId="2" xfId="0" applyBorder="1" applyFont="1" applyNumberFormat="1"/>
    <xf borderId="0" fillId="0" fontId="2" numFmtId="2" xfId="0" applyFont="1" applyNumberFormat="1"/>
    <xf borderId="3" fillId="4" fontId="2" numFmtId="164" xfId="0" applyBorder="1" applyFont="1" applyNumberFormat="1"/>
    <xf borderId="3" fillId="4" fontId="2" numFmtId="164" xfId="0" applyAlignment="1" applyBorder="1" applyFont="1" applyNumberFormat="1">
      <alignment horizontal="center"/>
    </xf>
    <xf borderId="3" fillId="4" fontId="2" numFmtId="164" xfId="0" applyAlignment="1" applyBorder="1" applyFont="1" applyNumberFormat="1">
      <alignment horizontal="center" vertical="center"/>
    </xf>
    <xf borderId="0" fillId="0" fontId="2" numFmtId="164" xfId="0" applyFont="1" applyNumberFormat="1"/>
    <xf borderId="3" fillId="4" fontId="2" numFmtId="165" xfId="0" applyBorder="1" applyFont="1" applyNumberFormat="1"/>
    <xf borderId="3" fillId="4" fontId="2" numFmtId="166" xfId="0" applyBorder="1" applyFont="1" applyNumberFormat="1"/>
    <xf borderId="0" fillId="0" fontId="2" numFmtId="1" xfId="0" applyFont="1" applyNumberFormat="1"/>
    <xf borderId="3" fillId="4" fontId="2" numFmtId="1" xfId="0" applyAlignment="1" applyBorder="1" applyFont="1" applyNumberFormat="1">
      <alignment horizontal="center"/>
    </xf>
    <xf borderId="6" fillId="4" fontId="2" numFmtId="3" xfId="0" applyBorder="1" applyFont="1" applyNumberFormat="1"/>
    <xf borderId="0" fillId="0" fontId="2" numFmtId="3" xfId="0" applyFont="1" applyNumberFormat="1"/>
    <xf borderId="6" fillId="4" fontId="2" numFmtId="4" xfId="0" applyBorder="1" applyFont="1" applyNumberFormat="1"/>
    <xf borderId="0" fillId="0" fontId="2" numFmtId="4" xfId="0" applyFont="1" applyNumberFormat="1"/>
    <xf borderId="3" fillId="4" fontId="2" numFmtId="2" xfId="0" applyAlignment="1" applyBorder="1" applyFont="1" applyNumberFormat="1">
      <alignment horizontal="center"/>
    </xf>
    <xf borderId="6" fillId="4" fontId="2" numFmtId="167" xfId="0" applyBorder="1" applyFont="1" applyNumberFormat="1"/>
    <xf borderId="0" fillId="0" fontId="2" numFmtId="167" xfId="0" applyFont="1" applyNumberFormat="1"/>
    <xf borderId="3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left"/>
    </xf>
    <xf borderId="6" fillId="2" fontId="2" numFmtId="0" xfId="0" applyAlignment="1" applyBorder="1" applyFont="1">
      <alignment horizontal="left"/>
    </xf>
    <xf borderId="3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6248400" cy="3762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43"/>
  </cols>
  <sheetData>
    <row r="1">
      <c r="B1" s="1" t="str">
        <f>'Дефекты'!C1</f>
        <v>Т11</v>
      </c>
      <c r="C1" s="1" t="str">
        <f>'Дефекты'!D1</f>
        <v>Т12</v>
      </c>
      <c r="D1" s="1" t="str">
        <f>'Дефекты'!E1</f>
        <v>Т13</v>
      </c>
      <c r="E1" s="1" t="str">
        <f>'Дефекты'!F1</f>
        <v>Т14</v>
      </c>
      <c r="F1" s="1" t="str">
        <f>'Дефекты'!G1</f>
        <v>Т15</v>
      </c>
      <c r="G1" s="1" t="str">
        <f>'Дефекты'!H1</f>
        <v>Т16</v>
      </c>
      <c r="H1" s="1" t="str">
        <f>'Дефекты'!I1</f>
        <v>Т17</v>
      </c>
      <c r="I1" s="1" t="str">
        <f>'Дефекты'!J1</f>
        <v>Т18</v>
      </c>
      <c r="J1" s="1" t="str">
        <f>'Дефекты'!K1</f>
        <v>Т19</v>
      </c>
      <c r="K1" s="1" t="str">
        <f>'Дефекты'!L1</f>
        <v>Т20</v>
      </c>
      <c r="L1" s="1" t="str">
        <f>'Дефекты'!M1</f>
        <v>Т21</v>
      </c>
      <c r="M1" s="1" t="str">
        <f>'Дефекты'!N1</f>
        <v>Т22</v>
      </c>
      <c r="N1" s="1" t="str">
        <f>'Дефекты'!O1</f>
        <v>Т23</v>
      </c>
      <c r="O1" s="1" t="str">
        <f>'Дефекты'!P1</f>
        <v>Т24</v>
      </c>
      <c r="P1" s="1" t="str">
        <f>'Дефекты'!Q1</f>
        <v>Т25</v>
      </c>
      <c r="Q1" s="1" t="str">
        <f>'Дефекты'!R1</f>
        <v>Т26</v>
      </c>
      <c r="R1" s="1" t="str">
        <f>'Дефекты'!S1</f>
        <v>Т27</v>
      </c>
    </row>
    <row r="2">
      <c r="A2" s="1" t="s">
        <v>0</v>
      </c>
      <c r="B2" s="1">
        <v>1977.0</v>
      </c>
      <c r="C2" s="1">
        <v>1969.0</v>
      </c>
      <c r="D2" s="1">
        <v>1969.0</v>
      </c>
      <c r="E2" s="1">
        <v>1969.0</v>
      </c>
      <c r="F2" s="1">
        <v>1977.0</v>
      </c>
      <c r="G2" s="1">
        <v>1964.0</v>
      </c>
      <c r="H2" s="1">
        <v>1981.0</v>
      </c>
      <c r="I2" s="1">
        <v>1976.0</v>
      </c>
      <c r="J2" s="1">
        <v>1972.0</v>
      </c>
      <c r="K2" s="1">
        <v>1976.0</v>
      </c>
      <c r="L2" s="1">
        <v>1977.0</v>
      </c>
      <c r="M2" s="1">
        <v>1978.0</v>
      </c>
      <c r="N2" s="1">
        <v>1985.0</v>
      </c>
      <c r="O2" s="1">
        <v>1977.0</v>
      </c>
      <c r="P2" s="1">
        <v>1968.0</v>
      </c>
      <c r="Q2" s="1">
        <v>1982.0</v>
      </c>
      <c r="R2" s="1">
        <v>1977.0</v>
      </c>
    </row>
    <row r="3">
      <c r="A3" s="1" t="s">
        <v>1</v>
      </c>
      <c r="B3" s="1">
        <v>400.0</v>
      </c>
      <c r="C3" s="1">
        <v>630.0</v>
      </c>
      <c r="D3" s="1">
        <v>400.0</v>
      </c>
      <c r="E3" s="1">
        <v>400.0</v>
      </c>
      <c r="F3" s="1">
        <v>250.0</v>
      </c>
      <c r="G3" s="1">
        <v>100.0</v>
      </c>
      <c r="H3" s="1">
        <v>400.0</v>
      </c>
      <c r="I3" s="1">
        <v>400.0</v>
      </c>
      <c r="J3" s="1">
        <v>250.0</v>
      </c>
      <c r="K3" s="1">
        <v>250.0</v>
      </c>
      <c r="L3" s="1">
        <v>400.0</v>
      </c>
      <c r="M3" s="1">
        <v>250.0</v>
      </c>
      <c r="N3" s="1">
        <v>250.0</v>
      </c>
      <c r="O3" s="1">
        <v>250.0</v>
      </c>
      <c r="P3" s="1">
        <v>160.0</v>
      </c>
      <c r="Q3" s="1">
        <v>400.0</v>
      </c>
      <c r="R3" s="1">
        <v>250.0</v>
      </c>
    </row>
    <row r="4">
      <c r="A4" s="1" t="s">
        <v>2</v>
      </c>
      <c r="B4" s="1">
        <v>20.0</v>
      </c>
      <c r="C4" s="1">
        <v>116.0</v>
      </c>
      <c r="D4" s="1">
        <v>22.0</v>
      </c>
      <c r="E4" s="1">
        <v>265.0</v>
      </c>
      <c r="F4" s="1">
        <v>168.0</v>
      </c>
      <c r="G4" s="1">
        <v>41.0</v>
      </c>
      <c r="H4" s="1">
        <v>309.0</v>
      </c>
      <c r="I4" s="1">
        <v>150.0</v>
      </c>
      <c r="J4" s="1">
        <v>130.0</v>
      </c>
      <c r="K4" s="1">
        <v>0.0</v>
      </c>
      <c r="L4" s="1">
        <v>26.0</v>
      </c>
      <c r="M4" s="1">
        <v>153.0</v>
      </c>
      <c r="N4" s="1">
        <v>165.0</v>
      </c>
      <c r="O4" s="1">
        <v>105.0</v>
      </c>
      <c r="P4" s="1">
        <v>7.0</v>
      </c>
      <c r="Q4" s="1">
        <v>125.0</v>
      </c>
      <c r="R4" s="1">
        <v>110.0</v>
      </c>
    </row>
    <row r="5">
      <c r="A5" s="1" t="s">
        <v>3</v>
      </c>
      <c r="B5" s="2">
        <v>0.79</v>
      </c>
      <c r="C5" s="2">
        <v>1.09</v>
      </c>
      <c r="D5" s="2">
        <v>0.79</v>
      </c>
      <c r="E5" s="2">
        <v>0.79</v>
      </c>
      <c r="F5" s="2">
        <v>0.5718156175083918</v>
      </c>
      <c r="G5" s="2">
        <v>0.3</v>
      </c>
      <c r="H5" s="2">
        <v>0.7960654622053639</v>
      </c>
      <c r="I5" s="2">
        <v>0.7960654622053639</v>
      </c>
      <c r="J5" s="2">
        <v>0.5718156175083918</v>
      </c>
      <c r="K5" s="2">
        <v>0.5718156175083918</v>
      </c>
      <c r="L5" s="2">
        <v>0.7960654622053639</v>
      </c>
      <c r="M5" s="2">
        <v>0.5718156175083918</v>
      </c>
      <c r="N5" s="2">
        <v>0.5718156175083918</v>
      </c>
      <c r="O5" s="2">
        <v>0.5718156175083918</v>
      </c>
      <c r="P5" s="2">
        <v>0.4176514795140311</v>
      </c>
      <c r="Q5" s="2">
        <v>0.7960654622053639</v>
      </c>
      <c r="R5" s="2">
        <v>0.5718156175083918</v>
      </c>
    </row>
    <row r="6">
      <c r="A6" s="1" t="s">
        <v>4</v>
      </c>
      <c r="B6" s="2">
        <v>5.32</v>
      </c>
      <c r="C6" s="2">
        <v>7.51</v>
      </c>
      <c r="D6" s="2">
        <v>5.32</v>
      </c>
      <c r="E6" s="2">
        <v>5.32</v>
      </c>
      <c r="F6" s="2">
        <v>3.7382000993343225</v>
      </c>
      <c r="G6" s="2">
        <v>1.87</v>
      </c>
      <c r="H6" s="2">
        <v>5.332932864364871</v>
      </c>
      <c r="I6" s="2">
        <v>5.332932864364871</v>
      </c>
      <c r="J6" s="2">
        <v>3.7382000993343225</v>
      </c>
      <c r="K6" s="2">
        <v>3.7382000993343225</v>
      </c>
      <c r="L6" s="2">
        <v>5.332932864364871</v>
      </c>
      <c r="M6" s="2">
        <v>3.7382000993343225</v>
      </c>
      <c r="N6" s="2">
        <v>3.7382000993343225</v>
      </c>
      <c r="O6" s="2">
        <v>3.7382000993343225</v>
      </c>
      <c r="P6" s="2">
        <v>2.6677503053242577</v>
      </c>
      <c r="Q6" s="2">
        <v>5.332932864364871</v>
      </c>
      <c r="R6" s="2">
        <v>3.7382000993343225</v>
      </c>
    </row>
    <row r="7">
      <c r="A7" s="1" t="s">
        <v>5</v>
      </c>
      <c r="B7" s="2">
        <v>1.097</v>
      </c>
      <c r="C7" s="2">
        <v>1.378</v>
      </c>
      <c r="D7" s="2">
        <v>0.585</v>
      </c>
      <c r="E7" s="2">
        <v>1.524</v>
      </c>
      <c r="F7" s="2">
        <v>1.9275</v>
      </c>
      <c r="G7" s="2">
        <v>0.7844</v>
      </c>
      <c r="H7" s="2">
        <v>1.569</v>
      </c>
      <c r="I7" s="2">
        <v>1.89</v>
      </c>
      <c r="J7" s="2">
        <v>1.326</v>
      </c>
      <c r="K7" s="2">
        <v>0.5978</v>
      </c>
      <c r="L7" s="2">
        <v>0.4146</v>
      </c>
      <c r="M7" s="2">
        <v>1.032</v>
      </c>
      <c r="N7" s="2">
        <v>0.4323</v>
      </c>
      <c r="O7" s="2">
        <v>0.6344</v>
      </c>
      <c r="P7" s="2">
        <v>0.4069</v>
      </c>
      <c r="Q7" s="2">
        <v>0.7767999999999999</v>
      </c>
      <c r="R7" s="2">
        <v>0.5056120110617041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5.29"/>
    <col customWidth="1" min="2" max="2" width="21.57"/>
    <col customWidth="1" min="3" max="3" width="7.43"/>
    <col customWidth="1" min="4" max="13" width="7.71"/>
    <col customWidth="1" min="14" max="14" width="8.14"/>
    <col customWidth="1" min="15" max="21" width="7.71"/>
    <col customWidth="1" min="22" max="26" width="8.71"/>
  </cols>
  <sheetData>
    <row r="1">
      <c r="A1" s="3" t="s">
        <v>6</v>
      </c>
      <c r="B1" s="4"/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6"/>
      <c r="U1" s="5"/>
    </row>
    <row r="2">
      <c r="A2" s="7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  <c r="U2" s="8"/>
    </row>
    <row r="3">
      <c r="A3" s="10" t="s">
        <v>25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1" t="s">
        <v>26</v>
      </c>
      <c r="U3" s="10"/>
    </row>
    <row r="4">
      <c r="A4" s="12" t="s">
        <v>27</v>
      </c>
      <c r="B4" s="12"/>
      <c r="C4" s="13">
        <v>2.0</v>
      </c>
      <c r="D4" s="13">
        <v>2.0</v>
      </c>
      <c r="E4" s="13">
        <v>2.0</v>
      </c>
      <c r="F4" s="13">
        <v>2.0</v>
      </c>
      <c r="G4" s="13">
        <v>2.0</v>
      </c>
      <c r="H4" s="13">
        <v>0.0</v>
      </c>
      <c r="I4" s="13">
        <v>0.0</v>
      </c>
      <c r="J4" s="13">
        <v>0.0</v>
      </c>
      <c r="K4" s="13">
        <v>0.0</v>
      </c>
      <c r="L4" s="13">
        <v>0.0</v>
      </c>
      <c r="M4" s="13">
        <v>1.0</v>
      </c>
      <c r="N4" s="13">
        <v>2.0</v>
      </c>
      <c r="O4" s="13">
        <v>2.0</v>
      </c>
      <c r="P4" s="13">
        <v>2.0</v>
      </c>
      <c r="Q4" s="13">
        <v>0.0</v>
      </c>
      <c r="R4" s="13">
        <v>0.0</v>
      </c>
      <c r="S4" s="13">
        <v>0.0</v>
      </c>
      <c r="T4" s="14">
        <v>1.0</v>
      </c>
      <c r="U4" s="8"/>
    </row>
    <row r="5">
      <c r="A5" s="10" t="s">
        <v>28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  <c r="U5" s="10"/>
    </row>
    <row r="6">
      <c r="A6" s="12" t="s">
        <v>29</v>
      </c>
      <c r="B6" s="12"/>
      <c r="C6" s="13">
        <v>1.0</v>
      </c>
      <c r="D6" s="13">
        <v>1.0</v>
      </c>
      <c r="E6" s="13">
        <v>0.0</v>
      </c>
      <c r="F6" s="13">
        <v>1.0</v>
      </c>
      <c r="G6" s="13">
        <v>1.0</v>
      </c>
      <c r="H6" s="13">
        <v>1.0</v>
      </c>
      <c r="I6" s="13">
        <v>0.0</v>
      </c>
      <c r="J6" s="13">
        <v>0.0</v>
      </c>
      <c r="K6" s="13">
        <v>0.0</v>
      </c>
      <c r="L6" s="13">
        <v>0.0</v>
      </c>
      <c r="M6" s="13">
        <v>1.0</v>
      </c>
      <c r="N6" s="13">
        <v>1.0</v>
      </c>
      <c r="O6" s="13">
        <v>1.0</v>
      </c>
      <c r="P6" s="13">
        <v>1.0</v>
      </c>
      <c r="Q6" s="13">
        <v>1.0</v>
      </c>
      <c r="R6" s="13">
        <v>1.0</v>
      </c>
      <c r="S6" s="13">
        <v>0.0</v>
      </c>
      <c r="T6" s="14">
        <v>1.0</v>
      </c>
      <c r="U6" s="8"/>
    </row>
    <row r="7">
      <c r="A7" s="12" t="s">
        <v>30</v>
      </c>
      <c r="B7" s="12"/>
      <c r="C7" s="13">
        <v>0.0</v>
      </c>
      <c r="D7" s="13">
        <v>0.0</v>
      </c>
      <c r="E7" s="13">
        <v>0.0</v>
      </c>
      <c r="F7" s="13">
        <v>0.0</v>
      </c>
      <c r="G7" s="13">
        <v>0.0</v>
      </c>
      <c r="H7" s="13">
        <v>0.0</v>
      </c>
      <c r="I7" s="13">
        <v>0.0</v>
      </c>
      <c r="J7" s="13">
        <v>0.0</v>
      </c>
      <c r="K7" s="13">
        <v>0.0</v>
      </c>
      <c r="L7" s="13">
        <v>0.0</v>
      </c>
      <c r="M7" s="13">
        <v>1.0</v>
      </c>
      <c r="N7" s="13">
        <v>0.0</v>
      </c>
      <c r="O7" s="13">
        <v>0.0</v>
      </c>
      <c r="P7" s="13">
        <v>1.0</v>
      </c>
      <c r="Q7" s="13">
        <v>0.0</v>
      </c>
      <c r="R7" s="13">
        <v>0.0</v>
      </c>
      <c r="S7" s="13">
        <v>0.0</v>
      </c>
      <c r="T7" s="14">
        <v>1.0</v>
      </c>
      <c r="U7" s="8"/>
    </row>
    <row r="8">
      <c r="A8" s="12" t="s">
        <v>31</v>
      </c>
      <c r="B8" s="12"/>
      <c r="C8" s="13">
        <v>0.0</v>
      </c>
      <c r="D8" s="13">
        <v>0.0</v>
      </c>
      <c r="E8" s="13">
        <v>0.0</v>
      </c>
      <c r="F8" s="13">
        <v>0.0</v>
      </c>
      <c r="G8" s="13">
        <v>0.0</v>
      </c>
      <c r="H8" s="13">
        <v>0.0</v>
      </c>
      <c r="I8" s="13">
        <v>0.0</v>
      </c>
      <c r="J8" s="13">
        <v>0.0</v>
      </c>
      <c r="K8" s="13">
        <v>0.0</v>
      </c>
      <c r="L8" s="13">
        <v>0.0</v>
      </c>
      <c r="M8" s="13">
        <v>0.0</v>
      </c>
      <c r="N8" s="13">
        <v>0.0</v>
      </c>
      <c r="O8" s="13">
        <v>0.0</v>
      </c>
      <c r="P8" s="13">
        <v>0.0</v>
      </c>
      <c r="Q8" s="13">
        <v>0.0</v>
      </c>
      <c r="R8" s="13">
        <v>0.0</v>
      </c>
      <c r="S8" s="13">
        <v>0.0</v>
      </c>
      <c r="T8" s="14">
        <v>1.0</v>
      </c>
      <c r="U8" s="8"/>
    </row>
    <row r="9">
      <c r="A9" s="12" t="s">
        <v>32</v>
      </c>
      <c r="B9" s="12"/>
      <c r="C9" s="13">
        <v>2.0</v>
      </c>
      <c r="D9" s="13">
        <v>4.0</v>
      </c>
      <c r="E9" s="13">
        <v>8.0</v>
      </c>
      <c r="F9" s="13">
        <v>4.0</v>
      </c>
      <c r="G9" s="13">
        <v>3.0</v>
      </c>
      <c r="H9" s="13">
        <v>16.0</v>
      </c>
      <c r="I9" s="13">
        <v>3.0</v>
      </c>
      <c r="J9" s="13">
        <v>4.0</v>
      </c>
      <c r="K9" s="13">
        <v>0.0</v>
      </c>
      <c r="L9" s="13">
        <v>0.0</v>
      </c>
      <c r="M9" s="13">
        <v>10.0</v>
      </c>
      <c r="N9" s="13">
        <v>3.0</v>
      </c>
      <c r="O9" s="13">
        <v>3.0</v>
      </c>
      <c r="P9" s="13">
        <v>3.0</v>
      </c>
      <c r="Q9" s="13">
        <v>10.0</v>
      </c>
      <c r="R9" s="13">
        <v>2.0</v>
      </c>
      <c r="S9" s="13">
        <v>3.0</v>
      </c>
      <c r="T9" s="14" t="s">
        <v>33</v>
      </c>
      <c r="U9" s="8"/>
    </row>
    <row r="10">
      <c r="A10" s="12" t="s">
        <v>27</v>
      </c>
      <c r="B10" s="12"/>
      <c r="C10" s="13">
        <v>0.0</v>
      </c>
      <c r="D10" s="13">
        <v>2.0</v>
      </c>
      <c r="E10" s="13">
        <v>0.0</v>
      </c>
      <c r="F10" s="13">
        <v>0.0</v>
      </c>
      <c r="G10" s="13">
        <v>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3">
        <v>0.0</v>
      </c>
      <c r="N10" s="13">
        <v>2.0</v>
      </c>
      <c r="O10" s="13">
        <v>0.0</v>
      </c>
      <c r="P10" s="13">
        <v>0.0</v>
      </c>
      <c r="Q10" s="13">
        <v>0.0</v>
      </c>
      <c r="R10" s="13">
        <v>0.0</v>
      </c>
      <c r="S10" s="13">
        <v>0.0</v>
      </c>
      <c r="T10" s="14">
        <v>1.0</v>
      </c>
      <c r="U10" s="8"/>
    </row>
    <row r="11">
      <c r="A11" s="10" t="s">
        <v>34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1"/>
      <c r="U11" s="10"/>
    </row>
    <row r="12">
      <c r="A12" s="12" t="s">
        <v>29</v>
      </c>
      <c r="B12" s="12"/>
      <c r="C12" s="13">
        <v>1.0</v>
      </c>
      <c r="D12" s="13">
        <v>0.0</v>
      </c>
      <c r="E12" s="13">
        <v>0.0</v>
      </c>
      <c r="F12" s="13">
        <v>0.0</v>
      </c>
      <c r="G12" s="13">
        <v>1.0</v>
      </c>
      <c r="H12" s="13">
        <v>0.0</v>
      </c>
      <c r="I12" s="13">
        <v>1.0</v>
      </c>
      <c r="J12" s="13">
        <v>1.0</v>
      </c>
      <c r="K12" s="13">
        <v>0.0</v>
      </c>
      <c r="L12" s="13">
        <v>0.0</v>
      </c>
      <c r="M12" s="13">
        <v>0.0</v>
      </c>
      <c r="N12" s="13">
        <v>1.0</v>
      </c>
      <c r="O12" s="13">
        <v>1.0</v>
      </c>
      <c r="P12" s="13">
        <v>0.0</v>
      </c>
      <c r="Q12" s="13">
        <v>0.0</v>
      </c>
      <c r="R12" s="13">
        <v>1.0</v>
      </c>
      <c r="S12" s="13">
        <v>0.0</v>
      </c>
      <c r="T12" s="14">
        <v>1.0</v>
      </c>
      <c r="U12" s="8"/>
    </row>
    <row r="13">
      <c r="A13" s="12" t="s">
        <v>27</v>
      </c>
      <c r="B13" s="12"/>
      <c r="C13" s="13">
        <v>2.0</v>
      </c>
      <c r="D13" s="13">
        <v>0.0</v>
      </c>
      <c r="E13" s="13">
        <v>0.0</v>
      </c>
      <c r="F13" s="13">
        <v>0.0</v>
      </c>
      <c r="G13" s="13">
        <v>0.0</v>
      </c>
      <c r="H13" s="13">
        <v>0.0</v>
      </c>
      <c r="I13" s="13">
        <v>0.0</v>
      </c>
      <c r="J13" s="13">
        <v>0.0</v>
      </c>
      <c r="K13" s="13">
        <v>0.0</v>
      </c>
      <c r="L13" s="13">
        <v>0.0</v>
      </c>
      <c r="M13" s="13">
        <v>0.0</v>
      </c>
      <c r="N13" s="13">
        <v>0.0</v>
      </c>
      <c r="O13" s="13">
        <v>0.0</v>
      </c>
      <c r="P13" s="13">
        <v>0.0</v>
      </c>
      <c r="Q13" s="13">
        <v>0.0</v>
      </c>
      <c r="R13" s="13">
        <v>0.0</v>
      </c>
      <c r="S13" s="13">
        <v>0.0</v>
      </c>
      <c r="T13" s="14">
        <v>1.0</v>
      </c>
      <c r="U13" s="8"/>
    </row>
    <row r="14">
      <c r="A14" s="10" t="s">
        <v>35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1"/>
      <c r="U14" s="10"/>
    </row>
    <row r="15">
      <c r="A15" s="12" t="s">
        <v>29</v>
      </c>
      <c r="B15" s="12"/>
      <c r="C15" s="13">
        <v>1.0</v>
      </c>
      <c r="D15" s="13">
        <v>1.0</v>
      </c>
      <c r="E15" s="13">
        <v>1.0</v>
      </c>
      <c r="F15" s="13">
        <v>1.0</v>
      </c>
      <c r="G15" s="13">
        <v>1.0</v>
      </c>
      <c r="H15" s="13">
        <v>1.0</v>
      </c>
      <c r="I15" s="13">
        <v>1.0</v>
      </c>
      <c r="J15" s="13">
        <v>1.0</v>
      </c>
      <c r="K15" s="13">
        <v>0.0</v>
      </c>
      <c r="L15" s="13">
        <v>1.0</v>
      </c>
      <c r="M15" s="13">
        <v>1.0</v>
      </c>
      <c r="N15" s="13">
        <v>1.0</v>
      </c>
      <c r="O15" s="13">
        <v>1.0</v>
      </c>
      <c r="P15" s="13">
        <v>1.0</v>
      </c>
      <c r="Q15" s="13">
        <v>1.0</v>
      </c>
      <c r="R15" s="13">
        <v>1.0</v>
      </c>
      <c r="S15" s="13">
        <v>0.0</v>
      </c>
      <c r="T15" s="14">
        <v>1.0</v>
      </c>
      <c r="U15" s="8"/>
    </row>
    <row r="16">
      <c r="A16" s="12" t="s">
        <v>30</v>
      </c>
      <c r="B16" s="12"/>
      <c r="C16" s="13">
        <v>2.0</v>
      </c>
      <c r="D16" s="13">
        <v>0.0</v>
      </c>
      <c r="E16" s="13">
        <v>0.0</v>
      </c>
      <c r="F16" s="13">
        <v>0.0</v>
      </c>
      <c r="G16" s="13">
        <v>0.0</v>
      </c>
      <c r="H16" s="13">
        <v>0.0</v>
      </c>
      <c r="I16" s="13">
        <v>0.0</v>
      </c>
      <c r="J16" s="13">
        <v>0.0</v>
      </c>
      <c r="K16" s="13">
        <v>0.0</v>
      </c>
      <c r="L16" s="13">
        <v>0.0</v>
      </c>
      <c r="M16" s="13">
        <v>0.0</v>
      </c>
      <c r="N16" s="13">
        <v>0.0</v>
      </c>
      <c r="O16" s="13">
        <v>0.0</v>
      </c>
      <c r="P16" s="13">
        <v>0.0</v>
      </c>
      <c r="Q16" s="13">
        <v>0.0</v>
      </c>
      <c r="R16" s="13">
        <v>0.0</v>
      </c>
      <c r="S16" s="13">
        <v>0.0</v>
      </c>
      <c r="T16" s="14">
        <v>1.0</v>
      </c>
      <c r="U16" s="8"/>
    </row>
    <row r="17">
      <c r="A17" s="10" t="s">
        <v>36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0"/>
    </row>
    <row r="18">
      <c r="A18" s="12" t="s">
        <v>29</v>
      </c>
      <c r="B18" s="12"/>
      <c r="C18" s="13">
        <v>0.0</v>
      </c>
      <c r="D18" s="13">
        <v>1.0</v>
      </c>
      <c r="E18" s="13">
        <v>0.0</v>
      </c>
      <c r="F18" s="13">
        <v>1.0</v>
      </c>
      <c r="G18" s="13">
        <v>1.0</v>
      </c>
      <c r="H18" s="13">
        <v>1.0</v>
      </c>
      <c r="I18" s="13">
        <v>1.0</v>
      </c>
      <c r="J18" s="13">
        <v>1.0</v>
      </c>
      <c r="K18" s="13">
        <v>0.0</v>
      </c>
      <c r="L18" s="13">
        <v>1.0</v>
      </c>
      <c r="M18" s="13">
        <v>1.0</v>
      </c>
      <c r="N18" s="13">
        <v>1.0</v>
      </c>
      <c r="O18" s="13">
        <v>1.0</v>
      </c>
      <c r="P18" s="13">
        <v>0.0</v>
      </c>
      <c r="Q18" s="13">
        <v>1.0</v>
      </c>
      <c r="R18" s="13">
        <v>1.0</v>
      </c>
      <c r="S18" s="13">
        <v>0.0</v>
      </c>
      <c r="T18" s="14">
        <v>1.0</v>
      </c>
      <c r="U18" s="8"/>
    </row>
    <row r="19">
      <c r="A19" s="12" t="s">
        <v>27</v>
      </c>
      <c r="B19" s="12"/>
      <c r="C19" s="13">
        <v>0.0</v>
      </c>
      <c r="D19" s="13">
        <v>1.0</v>
      </c>
      <c r="E19" s="13">
        <v>1.0</v>
      </c>
      <c r="F19" s="13">
        <v>0.0</v>
      </c>
      <c r="G19" s="13">
        <v>0.0</v>
      </c>
      <c r="H19" s="13">
        <v>1.0</v>
      </c>
      <c r="I19" s="13">
        <v>1.0</v>
      </c>
      <c r="J19" s="13">
        <v>1.0</v>
      </c>
      <c r="K19" s="13">
        <v>0.0</v>
      </c>
      <c r="L19" s="13">
        <v>1.0</v>
      </c>
      <c r="M19" s="13">
        <v>0.0</v>
      </c>
      <c r="N19" s="13">
        <v>2.0</v>
      </c>
      <c r="O19" s="13">
        <v>0.0</v>
      </c>
      <c r="P19" s="13">
        <v>0.0</v>
      </c>
      <c r="Q19" s="13">
        <v>0.0</v>
      </c>
      <c r="R19" s="13">
        <v>0.0</v>
      </c>
      <c r="S19" s="13">
        <v>0.0</v>
      </c>
      <c r="T19" s="14">
        <v>1.0</v>
      </c>
      <c r="U19" s="8"/>
    </row>
    <row r="20">
      <c r="A20" s="10" t="s">
        <v>37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1"/>
      <c r="U20" s="10"/>
    </row>
    <row r="21" ht="15.75" customHeight="1">
      <c r="A21" s="12" t="s">
        <v>29</v>
      </c>
      <c r="B21" s="12"/>
      <c r="C21" s="13">
        <v>0.0</v>
      </c>
      <c r="D21" s="13">
        <v>1.0</v>
      </c>
      <c r="E21" s="13">
        <v>0.0</v>
      </c>
      <c r="F21" s="13">
        <v>0.0</v>
      </c>
      <c r="G21" s="13">
        <v>1.0</v>
      </c>
      <c r="H21" s="13">
        <v>0.0</v>
      </c>
      <c r="I21" s="13">
        <v>1.0</v>
      </c>
      <c r="J21" s="13">
        <v>1.0</v>
      </c>
      <c r="K21" s="13">
        <v>0.0</v>
      </c>
      <c r="L21" s="13">
        <v>0.0</v>
      </c>
      <c r="M21" s="13">
        <v>0.0</v>
      </c>
      <c r="N21" s="13">
        <v>1.0</v>
      </c>
      <c r="O21" s="13">
        <v>1.0</v>
      </c>
      <c r="P21" s="13">
        <v>1.0</v>
      </c>
      <c r="Q21" s="13">
        <v>0.0</v>
      </c>
      <c r="R21" s="13">
        <v>1.0</v>
      </c>
      <c r="S21" s="13">
        <v>0.0</v>
      </c>
      <c r="T21" s="14">
        <v>1.0</v>
      </c>
      <c r="U21" s="8"/>
    </row>
    <row r="22" ht="15.75" customHeight="1">
      <c r="A22" s="12" t="s">
        <v>38</v>
      </c>
      <c r="B22" s="12"/>
      <c r="C22" s="13">
        <v>1.0</v>
      </c>
      <c r="D22" s="13">
        <v>1.0</v>
      </c>
      <c r="E22" s="13">
        <v>0.0</v>
      </c>
      <c r="F22" s="13">
        <v>1.0</v>
      </c>
      <c r="G22" s="13">
        <v>1.0</v>
      </c>
      <c r="H22" s="13">
        <v>0.0</v>
      </c>
      <c r="I22" s="13">
        <v>0.0</v>
      </c>
      <c r="J22" s="13">
        <v>0.0</v>
      </c>
      <c r="K22" s="13">
        <v>0.0</v>
      </c>
      <c r="L22" s="13">
        <v>0.0</v>
      </c>
      <c r="M22" s="13">
        <v>0.0</v>
      </c>
      <c r="N22" s="13">
        <v>1.0</v>
      </c>
      <c r="O22" s="13">
        <v>1.0</v>
      </c>
      <c r="P22" s="13">
        <v>1.0</v>
      </c>
      <c r="Q22" s="13">
        <v>0.0</v>
      </c>
      <c r="R22" s="13">
        <v>0.0</v>
      </c>
      <c r="S22" s="13">
        <v>1.0</v>
      </c>
      <c r="T22" s="14">
        <v>1.0</v>
      </c>
      <c r="U22" s="8"/>
    </row>
    <row r="23" ht="15.75" customHeight="1">
      <c r="A23" s="12" t="s">
        <v>39</v>
      </c>
      <c r="B23" s="12"/>
      <c r="C23" s="13">
        <v>0.0</v>
      </c>
      <c r="D23" s="13">
        <v>0.0</v>
      </c>
      <c r="E23" s="13">
        <v>1.0</v>
      </c>
      <c r="F23" s="13">
        <v>1.0</v>
      </c>
      <c r="G23" s="13">
        <v>1.0</v>
      </c>
      <c r="H23" s="13">
        <v>1.0</v>
      </c>
      <c r="I23" s="13">
        <v>0.0</v>
      </c>
      <c r="J23" s="13">
        <v>0.0</v>
      </c>
      <c r="K23" s="13">
        <v>0.0</v>
      </c>
      <c r="L23" s="13">
        <v>0.0</v>
      </c>
      <c r="M23" s="13">
        <v>1.0</v>
      </c>
      <c r="N23" s="13">
        <v>0.0</v>
      </c>
      <c r="O23" s="13">
        <v>0.0</v>
      </c>
      <c r="P23" s="13">
        <v>0.0</v>
      </c>
      <c r="Q23" s="13">
        <v>1.0</v>
      </c>
      <c r="R23" s="13">
        <v>1.0</v>
      </c>
      <c r="S23" s="13">
        <v>0.0</v>
      </c>
      <c r="T23" s="14">
        <v>1.0</v>
      </c>
      <c r="U23" s="8"/>
    </row>
    <row r="24" ht="15.75" customHeight="1">
      <c r="A24" s="10" t="s">
        <v>40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1"/>
      <c r="U24" s="10"/>
    </row>
    <row r="25" ht="15.75" customHeight="1">
      <c r="A25" s="12" t="s">
        <v>29</v>
      </c>
      <c r="B25" s="12"/>
      <c r="C25" s="13">
        <v>0.0</v>
      </c>
      <c r="D25" s="13">
        <v>0.0</v>
      </c>
      <c r="E25" s="13">
        <v>0.0</v>
      </c>
      <c r="F25" s="13">
        <v>0.0</v>
      </c>
      <c r="G25" s="13">
        <v>0.0</v>
      </c>
      <c r="H25" s="13">
        <v>0.0</v>
      </c>
      <c r="I25" s="13">
        <v>0.0</v>
      </c>
      <c r="J25" s="13">
        <v>0.0</v>
      </c>
      <c r="K25" s="13">
        <v>0.0</v>
      </c>
      <c r="L25" s="13">
        <v>0.0</v>
      </c>
      <c r="M25" s="13">
        <v>0.0</v>
      </c>
      <c r="N25" s="13">
        <v>0.0</v>
      </c>
      <c r="O25" s="13">
        <v>0.0</v>
      </c>
      <c r="P25" s="13">
        <v>0.0</v>
      </c>
      <c r="Q25" s="13">
        <v>0.0</v>
      </c>
      <c r="R25" s="13">
        <v>0.0</v>
      </c>
      <c r="S25" s="13">
        <v>0.0</v>
      </c>
      <c r="T25" s="14">
        <v>1.0</v>
      </c>
      <c r="U25" s="8"/>
    </row>
    <row r="26" ht="15.75" customHeight="1">
      <c r="A26" s="12" t="s">
        <v>27</v>
      </c>
      <c r="B26" s="12"/>
      <c r="C26" s="13">
        <v>0.0</v>
      </c>
      <c r="D26" s="13">
        <v>0.0</v>
      </c>
      <c r="E26" s="13">
        <v>0.0</v>
      </c>
      <c r="F26" s="13">
        <v>0.0</v>
      </c>
      <c r="G26" s="13">
        <v>0.0</v>
      </c>
      <c r="H26" s="13">
        <v>0.0</v>
      </c>
      <c r="I26" s="13">
        <v>0.0</v>
      </c>
      <c r="J26" s="13">
        <v>0.0</v>
      </c>
      <c r="K26" s="13">
        <v>0.0</v>
      </c>
      <c r="L26" s="13">
        <v>0.0</v>
      </c>
      <c r="M26" s="13">
        <v>0.0</v>
      </c>
      <c r="N26" s="13">
        <v>2.0</v>
      </c>
      <c r="O26" s="13">
        <v>0.0</v>
      </c>
      <c r="P26" s="13">
        <v>0.0</v>
      </c>
      <c r="Q26" s="13">
        <v>0.0</v>
      </c>
      <c r="R26" s="13">
        <v>0.0</v>
      </c>
      <c r="S26" s="13">
        <v>0.0</v>
      </c>
      <c r="T26" s="14">
        <v>1.0</v>
      </c>
      <c r="U26" s="8"/>
    </row>
    <row r="27" ht="15.75" customHeight="1">
      <c r="A27" s="10" t="s">
        <v>41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1"/>
      <c r="U27" s="10"/>
    </row>
    <row r="28" ht="15.75" customHeight="1">
      <c r="A28" s="12" t="s">
        <v>29</v>
      </c>
      <c r="B28" s="12"/>
      <c r="C28" s="13">
        <v>0.0</v>
      </c>
      <c r="D28" s="13">
        <v>0.0</v>
      </c>
      <c r="E28" s="13">
        <v>0.0</v>
      </c>
      <c r="F28" s="13">
        <v>0.0</v>
      </c>
      <c r="G28" s="13">
        <v>0.0</v>
      </c>
      <c r="H28" s="13">
        <v>0.0</v>
      </c>
      <c r="I28" s="13">
        <v>0.0</v>
      </c>
      <c r="J28" s="13">
        <v>0.0</v>
      </c>
      <c r="K28" s="13">
        <v>0.0</v>
      </c>
      <c r="L28" s="13">
        <v>0.0</v>
      </c>
      <c r="M28" s="13">
        <v>0.0</v>
      </c>
      <c r="N28" s="13">
        <v>0.0</v>
      </c>
      <c r="O28" s="13">
        <v>0.0</v>
      </c>
      <c r="P28" s="13">
        <v>0.0</v>
      </c>
      <c r="Q28" s="13">
        <v>0.0</v>
      </c>
      <c r="R28" s="13">
        <v>0.0</v>
      </c>
      <c r="S28" s="13">
        <v>0.0</v>
      </c>
      <c r="T28" s="14">
        <v>1.0</v>
      </c>
      <c r="U28" s="8"/>
    </row>
    <row r="29" ht="15.75" customHeight="1">
      <c r="A29" s="12" t="s">
        <v>42</v>
      </c>
      <c r="B29" s="12"/>
      <c r="C29" s="13">
        <v>0.0</v>
      </c>
      <c r="D29" s="13">
        <v>0.0</v>
      </c>
      <c r="E29" s="13">
        <v>0.0</v>
      </c>
      <c r="F29" s="13">
        <v>0.0</v>
      </c>
      <c r="G29" s="13">
        <v>0.0</v>
      </c>
      <c r="H29" s="13">
        <v>0.0</v>
      </c>
      <c r="I29" s="13">
        <v>0.0</v>
      </c>
      <c r="J29" s="13">
        <v>0.0</v>
      </c>
      <c r="K29" s="13">
        <v>0.0</v>
      </c>
      <c r="L29" s="13">
        <v>0.0</v>
      </c>
      <c r="M29" s="13">
        <v>0.0</v>
      </c>
      <c r="N29" s="13">
        <v>0.0</v>
      </c>
      <c r="O29" s="13">
        <v>0.0</v>
      </c>
      <c r="P29" s="13">
        <v>0.0</v>
      </c>
      <c r="Q29" s="13">
        <v>0.0</v>
      </c>
      <c r="R29" s="13">
        <v>0.0</v>
      </c>
      <c r="S29" s="13">
        <v>0.0</v>
      </c>
      <c r="T29" s="14">
        <v>1.0</v>
      </c>
      <c r="U29" s="8"/>
    </row>
    <row r="30" ht="15.75" customHeight="1">
      <c r="A30" s="12" t="s">
        <v>43</v>
      </c>
      <c r="B30" s="12"/>
      <c r="C30" s="13">
        <v>1.0</v>
      </c>
      <c r="D30" s="13">
        <v>1.0</v>
      </c>
      <c r="E30" s="13">
        <v>1.0</v>
      </c>
      <c r="F30" s="13">
        <v>1.0</v>
      </c>
      <c r="G30" s="13">
        <v>1.0</v>
      </c>
      <c r="H30" s="13">
        <v>1.0</v>
      </c>
      <c r="I30" s="13">
        <v>1.0</v>
      </c>
      <c r="J30" s="13">
        <v>1.0</v>
      </c>
      <c r="K30" s="13">
        <v>1.0</v>
      </c>
      <c r="L30" s="13">
        <v>1.0</v>
      </c>
      <c r="M30" s="13">
        <v>1.0</v>
      </c>
      <c r="N30" s="13">
        <v>1.0</v>
      </c>
      <c r="O30" s="13">
        <v>1.0</v>
      </c>
      <c r="P30" s="13">
        <v>1.0</v>
      </c>
      <c r="Q30" s="13">
        <v>1.0</v>
      </c>
      <c r="R30" s="13">
        <v>1.0</v>
      </c>
      <c r="S30" s="13">
        <v>1.0</v>
      </c>
      <c r="T30" s="14">
        <v>1.0</v>
      </c>
      <c r="U30" s="8"/>
    </row>
    <row r="31" ht="15.75" customHeight="1">
      <c r="A31" s="10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1"/>
      <c r="U31" s="10"/>
    </row>
    <row r="32" ht="15.75" customHeight="1">
      <c r="A32" s="12" t="s">
        <v>43</v>
      </c>
      <c r="B32" s="12"/>
      <c r="C32" s="13">
        <v>0.0</v>
      </c>
      <c r="D32" s="13">
        <v>0.0</v>
      </c>
      <c r="E32" s="13">
        <v>0.0</v>
      </c>
      <c r="F32" s="13">
        <v>0.0</v>
      </c>
      <c r="G32" s="13">
        <v>0.0</v>
      </c>
      <c r="H32" s="13">
        <v>0.0</v>
      </c>
      <c r="I32" s="13">
        <v>0.0</v>
      </c>
      <c r="J32" s="13">
        <v>0.0</v>
      </c>
      <c r="K32" s="13">
        <v>0.0</v>
      </c>
      <c r="L32" s="13">
        <v>0.0</v>
      </c>
      <c r="M32" s="13">
        <v>0.0</v>
      </c>
      <c r="N32" s="13">
        <v>0.0</v>
      </c>
      <c r="O32" s="13">
        <v>0.0</v>
      </c>
      <c r="P32" s="13">
        <v>0.0</v>
      </c>
      <c r="Q32" s="13">
        <v>0.0</v>
      </c>
      <c r="R32" s="13">
        <v>0.0</v>
      </c>
      <c r="S32" s="13">
        <v>0.0</v>
      </c>
      <c r="T32" s="14">
        <v>1.0</v>
      </c>
      <c r="U32" s="8"/>
    </row>
    <row r="33" ht="15.75" customHeight="1">
      <c r="A33" s="10" t="s">
        <v>45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1"/>
      <c r="U33" s="10"/>
    </row>
    <row r="34" ht="15.75" customHeight="1">
      <c r="A34" s="12" t="s">
        <v>46</v>
      </c>
      <c r="B34" s="12"/>
      <c r="C34" s="15">
        <v>735.0</v>
      </c>
      <c r="D34" s="15">
        <v>336.0</v>
      </c>
      <c r="E34" s="15">
        <v>2840.0</v>
      </c>
      <c r="F34" s="15">
        <v>8390.0</v>
      </c>
      <c r="G34" s="16">
        <v>1630.0</v>
      </c>
      <c r="H34" s="16">
        <v>29.4</v>
      </c>
      <c r="I34" s="16">
        <v>5260.0</v>
      </c>
      <c r="J34" s="16">
        <v>735.0</v>
      </c>
      <c r="K34" s="16">
        <v>609.0</v>
      </c>
      <c r="L34" s="16">
        <v>1590.0</v>
      </c>
      <c r="M34" s="16">
        <v>466.0</v>
      </c>
      <c r="N34" s="16">
        <v>217.0</v>
      </c>
      <c r="O34" s="16">
        <v>2920.0</v>
      </c>
      <c r="P34" s="16">
        <v>249.0</v>
      </c>
      <c r="Q34" s="16">
        <v>73.9</v>
      </c>
      <c r="R34" s="16">
        <v>291.0</v>
      </c>
      <c r="S34" s="16">
        <v>1140.0</v>
      </c>
      <c r="T34" s="14">
        <v>300.0</v>
      </c>
      <c r="U34" s="8"/>
    </row>
    <row r="35" ht="15.75" customHeight="1">
      <c r="A35" s="12" t="s">
        <v>47</v>
      </c>
      <c r="B35" s="12"/>
      <c r="C35" s="15">
        <v>853.0</v>
      </c>
      <c r="D35" s="15">
        <v>503.0</v>
      </c>
      <c r="E35" s="15">
        <v>1810.0</v>
      </c>
      <c r="F35" s="15">
        <v>6500.0</v>
      </c>
      <c r="G35" s="16">
        <v>1280.0</v>
      </c>
      <c r="H35" s="16">
        <v>1060.0</v>
      </c>
      <c r="I35" s="16">
        <v>3110.0</v>
      </c>
      <c r="J35" s="16">
        <v>863.0</v>
      </c>
      <c r="K35" s="16">
        <v>518.0</v>
      </c>
      <c r="L35" s="16">
        <v>1630.0</v>
      </c>
      <c r="M35" s="16">
        <v>309.0</v>
      </c>
      <c r="N35" s="16">
        <v>83.0</v>
      </c>
      <c r="O35" s="16">
        <v>2740.0</v>
      </c>
      <c r="P35" s="16">
        <v>250.0</v>
      </c>
      <c r="Q35" s="16">
        <v>535.0</v>
      </c>
      <c r="R35" s="16">
        <v>221.0</v>
      </c>
      <c r="S35" s="16">
        <v>1340.0</v>
      </c>
      <c r="T35" s="14">
        <v>300.0</v>
      </c>
      <c r="U35" s="8"/>
    </row>
    <row r="36" ht="15.75" customHeight="1">
      <c r="A36" s="12" t="s">
        <v>48</v>
      </c>
      <c r="B36" s="12"/>
      <c r="C36" s="15">
        <v>742.0</v>
      </c>
      <c r="D36" s="15">
        <v>403.0</v>
      </c>
      <c r="E36" s="15">
        <v>2750.0</v>
      </c>
      <c r="F36" s="15">
        <v>2220.0</v>
      </c>
      <c r="G36" s="16">
        <v>1440.0</v>
      </c>
      <c r="H36" s="16">
        <v>1300.0</v>
      </c>
      <c r="I36" s="16">
        <v>4600.0</v>
      </c>
      <c r="J36" s="16">
        <v>1218.0</v>
      </c>
      <c r="K36" s="16">
        <v>648.0</v>
      </c>
      <c r="L36" s="16">
        <v>2270.0</v>
      </c>
      <c r="M36" s="16">
        <v>629.0</v>
      </c>
      <c r="N36" s="16">
        <v>246.0</v>
      </c>
      <c r="O36" s="16">
        <v>3260.0</v>
      </c>
      <c r="P36" s="16">
        <v>279.0</v>
      </c>
      <c r="Q36" s="16">
        <v>567.0</v>
      </c>
      <c r="R36" s="16">
        <v>359.0</v>
      </c>
      <c r="S36" s="16">
        <v>1330.0</v>
      </c>
      <c r="T36" s="14">
        <v>300.0</v>
      </c>
      <c r="U36" s="8"/>
    </row>
    <row r="37" ht="15.75" customHeight="1">
      <c r="A37" s="12" t="s">
        <v>49</v>
      </c>
      <c r="B37" s="12"/>
      <c r="C37" s="17">
        <v>0.85</v>
      </c>
      <c r="D37" s="17">
        <v>1.15</v>
      </c>
      <c r="E37" s="17">
        <v>0.75</v>
      </c>
      <c r="F37" s="17">
        <v>0.55</v>
      </c>
      <c r="G37" s="17">
        <v>1.321</v>
      </c>
      <c r="H37" s="17">
        <v>1.15</v>
      </c>
      <c r="I37" s="17">
        <v>1.235</v>
      </c>
      <c r="J37" s="17">
        <v>0.735</v>
      </c>
      <c r="K37" s="17">
        <v>1.316</v>
      </c>
      <c r="L37" s="17">
        <v>0.789</v>
      </c>
      <c r="M37" s="17">
        <v>1.037</v>
      </c>
      <c r="N37" s="17">
        <v>1.237</v>
      </c>
      <c r="O37" s="17">
        <v>9.037</v>
      </c>
      <c r="P37" s="17">
        <v>1.037</v>
      </c>
      <c r="Q37" s="17">
        <v>1.037</v>
      </c>
      <c r="R37" s="17">
        <v>1.321</v>
      </c>
      <c r="S37" s="17">
        <v>1.32</v>
      </c>
      <c r="T37" s="18">
        <v>1.0</v>
      </c>
      <c r="U37" s="19"/>
    </row>
    <row r="38" ht="15.75" customHeight="1">
      <c r="A38" s="12" t="s">
        <v>50</v>
      </c>
      <c r="B38" s="12"/>
      <c r="C38" s="17">
        <v>0.768</v>
      </c>
      <c r="D38" s="17">
        <v>1.068</v>
      </c>
      <c r="E38" s="17">
        <v>0.668</v>
      </c>
      <c r="F38" s="17">
        <v>0.468</v>
      </c>
      <c r="G38" s="17">
        <v>1.187</v>
      </c>
      <c r="H38" s="17">
        <v>0.978</v>
      </c>
      <c r="I38" s="17">
        <v>0.982</v>
      </c>
      <c r="J38" s="17">
        <v>0.891</v>
      </c>
      <c r="K38" s="17">
        <v>1.236</v>
      </c>
      <c r="L38" s="17">
        <v>0.836</v>
      </c>
      <c r="M38" s="17">
        <v>0.983</v>
      </c>
      <c r="N38" s="17">
        <v>1.083</v>
      </c>
      <c r="O38" s="17">
        <v>0.783</v>
      </c>
      <c r="P38" s="17">
        <v>0.883</v>
      </c>
      <c r="Q38" s="17">
        <v>0.883</v>
      </c>
      <c r="R38" s="17">
        <v>1.144</v>
      </c>
      <c r="S38" s="17">
        <v>1.14</v>
      </c>
      <c r="T38" s="18">
        <v>1.0</v>
      </c>
      <c r="U38" s="19"/>
    </row>
    <row r="39" ht="15.75" customHeight="1">
      <c r="A39" s="12" t="s">
        <v>51</v>
      </c>
      <c r="B39" s="12"/>
      <c r="C39" s="17">
        <v>0.804</v>
      </c>
      <c r="D39" s="17">
        <v>1.104</v>
      </c>
      <c r="E39" s="17">
        <v>0.704</v>
      </c>
      <c r="F39" s="17">
        <v>0.504</v>
      </c>
      <c r="G39" s="17">
        <v>1.093</v>
      </c>
      <c r="H39" s="17">
        <v>0.974</v>
      </c>
      <c r="I39" s="17">
        <v>0.978</v>
      </c>
      <c r="J39" s="17">
        <v>0.978</v>
      </c>
      <c r="K39" s="17">
        <v>1.223</v>
      </c>
      <c r="L39" s="17">
        <v>0.793</v>
      </c>
      <c r="M39" s="17">
        <v>0.939</v>
      </c>
      <c r="N39" s="17">
        <v>0.939</v>
      </c>
      <c r="O39" s="17">
        <v>0.739</v>
      </c>
      <c r="P39" s="17">
        <v>0.839</v>
      </c>
      <c r="Q39" s="17">
        <v>0.839</v>
      </c>
      <c r="R39" s="17">
        <v>1.225</v>
      </c>
      <c r="S39" s="17">
        <v>1.23</v>
      </c>
      <c r="T39" s="18">
        <v>1.0</v>
      </c>
      <c r="U39" s="19"/>
    </row>
    <row r="40" ht="15.75" customHeight="1">
      <c r="A40" s="10" t="s">
        <v>52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1"/>
      <c r="U40" s="10"/>
    </row>
    <row r="41" ht="15.75" customHeight="1">
      <c r="A41" s="12" t="s">
        <v>53</v>
      </c>
      <c r="B41" s="12"/>
      <c r="C41" s="20">
        <v>0.73</v>
      </c>
      <c r="D41" s="20" t="s">
        <v>54</v>
      </c>
      <c r="E41" s="20" t="s">
        <v>54</v>
      </c>
      <c r="F41" s="20">
        <v>2.44</v>
      </c>
      <c r="G41" s="20">
        <v>0.33</v>
      </c>
      <c r="H41" s="21" t="s">
        <v>54</v>
      </c>
      <c r="I41" s="20">
        <v>3.59</v>
      </c>
      <c r="J41" s="20">
        <v>0.36</v>
      </c>
      <c r="K41" s="20">
        <v>1.76</v>
      </c>
      <c r="L41" s="20">
        <v>0.58</v>
      </c>
      <c r="M41" s="20">
        <v>0.02</v>
      </c>
      <c r="N41" s="21" t="s">
        <v>54</v>
      </c>
      <c r="O41" s="20">
        <v>0.21</v>
      </c>
      <c r="P41" s="20">
        <v>0.25</v>
      </c>
      <c r="Q41" s="20">
        <v>0.21</v>
      </c>
      <c r="R41" s="20">
        <v>0.59</v>
      </c>
      <c r="S41" s="20">
        <v>3.68</v>
      </c>
      <c r="T41" s="14"/>
      <c r="U41" s="8"/>
    </row>
    <row r="42" ht="15.75" customHeight="1">
      <c r="A42" s="12" t="s">
        <v>55</v>
      </c>
      <c r="B42" s="12"/>
      <c r="C42" s="20">
        <v>3.98</v>
      </c>
      <c r="D42" s="20" t="s">
        <v>54</v>
      </c>
      <c r="E42" s="20" t="s">
        <v>54</v>
      </c>
      <c r="F42" s="20">
        <v>1.25</v>
      </c>
      <c r="G42" s="20">
        <v>5.34</v>
      </c>
      <c r="H42" s="21">
        <v>1.9</v>
      </c>
      <c r="I42" s="20">
        <v>2.48</v>
      </c>
      <c r="J42" s="20">
        <v>0.48</v>
      </c>
      <c r="K42" s="20">
        <v>1.68</v>
      </c>
      <c r="L42" s="20">
        <v>0.92</v>
      </c>
      <c r="M42" s="20">
        <v>0.57</v>
      </c>
      <c r="N42" s="20">
        <v>3.26</v>
      </c>
      <c r="O42" s="20">
        <v>0.68</v>
      </c>
      <c r="P42" s="20">
        <v>0.82</v>
      </c>
      <c r="Q42" s="20">
        <v>0.68</v>
      </c>
      <c r="R42" s="20">
        <v>0.57</v>
      </c>
      <c r="S42" s="20">
        <v>6.51</v>
      </c>
      <c r="T42" s="14"/>
      <c r="U42" s="8"/>
    </row>
    <row r="43" ht="15.75" customHeight="1">
      <c r="A43" s="12" t="s">
        <v>56</v>
      </c>
      <c r="B43" s="12"/>
      <c r="C43" s="20">
        <v>1.27</v>
      </c>
      <c r="D43" s="20" t="s">
        <v>54</v>
      </c>
      <c r="E43" s="20">
        <v>0.91</v>
      </c>
      <c r="F43" s="20">
        <v>2.26</v>
      </c>
      <c r="G43" s="20">
        <v>2.0</v>
      </c>
      <c r="H43" s="21" t="s">
        <v>54</v>
      </c>
      <c r="I43" s="20">
        <v>1.66</v>
      </c>
      <c r="J43" s="20">
        <v>0.38</v>
      </c>
      <c r="K43" s="20">
        <v>1.97</v>
      </c>
      <c r="L43" s="20">
        <v>0.87</v>
      </c>
      <c r="M43" s="20">
        <v>0.63</v>
      </c>
      <c r="N43" s="20">
        <v>2.46</v>
      </c>
      <c r="O43" s="20">
        <v>0.29</v>
      </c>
      <c r="P43" s="20">
        <v>0.35</v>
      </c>
      <c r="Q43" s="20">
        <v>0.29</v>
      </c>
      <c r="R43" s="20">
        <v>0.79</v>
      </c>
      <c r="S43" s="20">
        <v>4.77</v>
      </c>
      <c r="T43" s="14"/>
      <c r="U43" s="8"/>
    </row>
    <row r="44" ht="15.75" customHeight="1">
      <c r="A44" s="12" t="s">
        <v>57</v>
      </c>
      <c r="B44" s="12"/>
      <c r="C44" s="20">
        <v>0.38</v>
      </c>
      <c r="D44" s="20" t="s">
        <v>54</v>
      </c>
      <c r="E44" s="20" t="s">
        <v>54</v>
      </c>
      <c r="F44" s="20">
        <v>0.96</v>
      </c>
      <c r="G44" s="20">
        <v>4.03</v>
      </c>
      <c r="H44" s="21" t="s">
        <v>54</v>
      </c>
      <c r="I44" s="20">
        <v>2.94</v>
      </c>
      <c r="J44" s="20">
        <v>0.47</v>
      </c>
      <c r="K44" s="20">
        <v>0.69</v>
      </c>
      <c r="L44" s="20">
        <v>0.93</v>
      </c>
      <c r="M44" s="21" t="s">
        <v>54</v>
      </c>
      <c r="N44" s="20">
        <v>3.31</v>
      </c>
      <c r="O44" s="20">
        <v>0.16</v>
      </c>
      <c r="P44" s="20">
        <v>0.19</v>
      </c>
      <c r="Q44" s="20">
        <v>0.16</v>
      </c>
      <c r="R44" s="20">
        <v>0.77</v>
      </c>
      <c r="S44" s="20">
        <v>15.32</v>
      </c>
      <c r="T44" s="14"/>
      <c r="U44" s="8"/>
    </row>
    <row r="45" ht="15.75" customHeight="1">
      <c r="A45" s="12" t="s">
        <v>58</v>
      </c>
      <c r="B45" s="12"/>
      <c r="C45" s="20">
        <v>0.71</v>
      </c>
      <c r="D45" s="20">
        <v>19.48</v>
      </c>
      <c r="E45" s="20" t="s">
        <v>54</v>
      </c>
      <c r="F45" s="20">
        <v>0.33</v>
      </c>
      <c r="G45" s="20">
        <v>0.37</v>
      </c>
      <c r="H45" s="21" t="s">
        <v>54</v>
      </c>
      <c r="I45" s="20">
        <v>3.26</v>
      </c>
      <c r="J45" s="20">
        <v>0.52</v>
      </c>
      <c r="K45" s="20">
        <v>0.71</v>
      </c>
      <c r="L45" s="20">
        <v>0.79</v>
      </c>
      <c r="M45" s="21" t="s">
        <v>54</v>
      </c>
      <c r="N45" s="22" t="s">
        <v>54</v>
      </c>
      <c r="O45" s="20">
        <v>0.24</v>
      </c>
      <c r="P45" s="20">
        <v>0.29</v>
      </c>
      <c r="Q45" s="20">
        <v>0.24</v>
      </c>
      <c r="R45" s="20">
        <v>1.05</v>
      </c>
      <c r="S45" s="20">
        <v>20.5</v>
      </c>
      <c r="T45" s="14"/>
      <c r="U45" s="8"/>
    </row>
    <row r="46" ht="15.75" customHeight="1">
      <c r="A46" s="12" t="s">
        <v>59</v>
      </c>
      <c r="B46" s="12"/>
      <c r="C46" s="23">
        <f t="shared" ref="C46:S46" si="1">MIN(C41:C45)</f>
        <v>0.38</v>
      </c>
      <c r="D46" s="23">
        <f t="shared" si="1"/>
        <v>19.48</v>
      </c>
      <c r="E46" s="23">
        <f t="shared" si="1"/>
        <v>0.91</v>
      </c>
      <c r="F46" s="23">
        <f t="shared" si="1"/>
        <v>0.33</v>
      </c>
      <c r="G46" s="23">
        <f t="shared" si="1"/>
        <v>0.33</v>
      </c>
      <c r="H46" s="23">
        <f t="shared" si="1"/>
        <v>1.9</v>
      </c>
      <c r="I46" s="23">
        <f t="shared" si="1"/>
        <v>1.66</v>
      </c>
      <c r="J46" s="23">
        <f t="shared" si="1"/>
        <v>0.36</v>
      </c>
      <c r="K46" s="23">
        <f t="shared" si="1"/>
        <v>0.69</v>
      </c>
      <c r="L46" s="23">
        <f t="shared" si="1"/>
        <v>0.58</v>
      </c>
      <c r="M46" s="23">
        <f t="shared" si="1"/>
        <v>0.02</v>
      </c>
      <c r="N46" s="23">
        <f t="shared" si="1"/>
        <v>2.46</v>
      </c>
      <c r="O46" s="23">
        <f t="shared" si="1"/>
        <v>0.16</v>
      </c>
      <c r="P46" s="23">
        <f t="shared" si="1"/>
        <v>0.19</v>
      </c>
      <c r="Q46" s="23">
        <f t="shared" si="1"/>
        <v>0.16</v>
      </c>
      <c r="R46" s="23">
        <f t="shared" si="1"/>
        <v>0.57</v>
      </c>
      <c r="S46" s="23">
        <f t="shared" si="1"/>
        <v>3.68</v>
      </c>
      <c r="T46" s="14">
        <v>2.0</v>
      </c>
      <c r="U46" s="8"/>
    </row>
    <row r="47" ht="15.75" customHeight="1">
      <c r="A47" s="12" t="s">
        <v>60</v>
      </c>
      <c r="B47" s="12"/>
      <c r="C47" s="23">
        <f t="shared" ref="C47:S47" si="2">MAX(C41:C45)</f>
        <v>3.98</v>
      </c>
      <c r="D47" s="23">
        <f t="shared" si="2"/>
        <v>19.48</v>
      </c>
      <c r="E47" s="23">
        <f t="shared" si="2"/>
        <v>0.91</v>
      </c>
      <c r="F47" s="23">
        <f t="shared" si="2"/>
        <v>2.44</v>
      </c>
      <c r="G47" s="23">
        <f t="shared" si="2"/>
        <v>5.34</v>
      </c>
      <c r="H47" s="23">
        <f t="shared" si="2"/>
        <v>1.9</v>
      </c>
      <c r="I47" s="23">
        <f t="shared" si="2"/>
        <v>3.59</v>
      </c>
      <c r="J47" s="23">
        <f t="shared" si="2"/>
        <v>0.52</v>
      </c>
      <c r="K47" s="23">
        <f t="shared" si="2"/>
        <v>1.97</v>
      </c>
      <c r="L47" s="23">
        <f t="shared" si="2"/>
        <v>0.93</v>
      </c>
      <c r="M47" s="23">
        <f t="shared" si="2"/>
        <v>0.63</v>
      </c>
      <c r="N47" s="23">
        <f t="shared" si="2"/>
        <v>3.31</v>
      </c>
      <c r="O47" s="23">
        <f t="shared" si="2"/>
        <v>0.68</v>
      </c>
      <c r="P47" s="23">
        <f t="shared" si="2"/>
        <v>0.82</v>
      </c>
      <c r="Q47" s="23">
        <f t="shared" si="2"/>
        <v>0.68</v>
      </c>
      <c r="R47" s="23">
        <f t="shared" si="2"/>
        <v>1.05</v>
      </c>
      <c r="S47" s="23">
        <f t="shared" si="2"/>
        <v>20.5</v>
      </c>
      <c r="T47" s="14">
        <v>2.0</v>
      </c>
      <c r="U47" s="8"/>
    </row>
    <row r="48" ht="15.75" customHeight="1">
      <c r="A48" s="12" t="s">
        <v>61</v>
      </c>
      <c r="B48" s="12"/>
      <c r="C48" s="24">
        <v>0.139</v>
      </c>
      <c r="D48" s="24">
        <v>0.0025</v>
      </c>
      <c r="E48" s="24">
        <v>0.0224</v>
      </c>
      <c r="F48" s="25">
        <v>0.0034</v>
      </c>
      <c r="G48" s="24">
        <v>0.006</v>
      </c>
      <c r="H48" s="24">
        <v>0.0212</v>
      </c>
      <c r="I48" s="24">
        <v>0.00481</v>
      </c>
      <c r="J48" s="24">
        <v>0.00367</v>
      </c>
      <c r="K48" s="24">
        <v>0.0913</v>
      </c>
      <c r="L48" s="24">
        <v>0.0199</v>
      </c>
      <c r="M48" s="24">
        <v>0.01382</v>
      </c>
      <c r="N48" s="24">
        <v>0.01346</v>
      </c>
      <c r="O48" s="24">
        <v>0.0036</v>
      </c>
      <c r="P48" s="24">
        <v>0.0041</v>
      </c>
      <c r="Q48" s="24">
        <v>0.0078</v>
      </c>
      <c r="R48" s="24">
        <v>0.00208</v>
      </c>
      <c r="S48" s="24">
        <v>0.01</v>
      </c>
      <c r="T48" s="14"/>
      <c r="U48" s="8"/>
    </row>
    <row r="49" ht="15.75" customHeight="1">
      <c r="A49" s="12" t="s">
        <v>62</v>
      </c>
      <c r="B49" s="12"/>
      <c r="C49" s="24">
        <v>0.116</v>
      </c>
      <c r="D49" s="24">
        <v>0.0025</v>
      </c>
      <c r="E49" s="24">
        <v>0.0224</v>
      </c>
      <c r="F49" s="25">
        <v>0.0035</v>
      </c>
      <c r="G49" s="24">
        <v>0.005</v>
      </c>
      <c r="H49" s="24">
        <v>0.021</v>
      </c>
      <c r="I49" s="24">
        <v>0.0049</v>
      </c>
      <c r="J49" s="24">
        <v>0.0361</v>
      </c>
      <c r="K49" s="24">
        <v>0.0718</v>
      </c>
      <c r="L49" s="24">
        <v>0.0197</v>
      </c>
      <c r="M49" s="24">
        <v>0.01479</v>
      </c>
      <c r="N49" s="24">
        <v>0.03438</v>
      </c>
      <c r="O49" s="24">
        <v>0.0037</v>
      </c>
      <c r="P49" s="24">
        <v>0.0042</v>
      </c>
      <c r="Q49" s="24">
        <v>0.0077</v>
      </c>
      <c r="R49" s="24">
        <v>0.00212</v>
      </c>
      <c r="S49" s="24">
        <v>0.01</v>
      </c>
      <c r="T49" s="14"/>
      <c r="U49" s="8"/>
    </row>
    <row r="50" ht="15.75" customHeight="1">
      <c r="A50" s="12" t="s">
        <v>63</v>
      </c>
      <c r="B50" s="12"/>
      <c r="C50" s="24">
        <v>0.2424</v>
      </c>
      <c r="D50" s="24">
        <v>0.0336</v>
      </c>
      <c r="E50" s="24">
        <v>0.0254</v>
      </c>
      <c r="F50" s="25">
        <v>0.0034</v>
      </c>
      <c r="G50" s="24">
        <v>0.0052</v>
      </c>
      <c r="H50" s="24">
        <v>0.0208</v>
      </c>
      <c r="I50" s="24">
        <v>0.00483</v>
      </c>
      <c r="J50" s="24">
        <v>0.036</v>
      </c>
      <c r="K50" s="24">
        <v>0.0988</v>
      </c>
      <c r="L50" s="24">
        <v>0.02</v>
      </c>
      <c r="M50" s="24">
        <v>0.01683</v>
      </c>
      <c r="N50" s="24">
        <v>0.00447</v>
      </c>
      <c r="O50" s="24">
        <v>0.0037</v>
      </c>
      <c r="P50" s="24">
        <v>0.0042</v>
      </c>
      <c r="Q50" s="24">
        <v>0.0077</v>
      </c>
      <c r="R50" s="24">
        <v>0.00209</v>
      </c>
      <c r="S50" s="24">
        <v>0.01</v>
      </c>
      <c r="T50" s="14"/>
      <c r="U50" s="8"/>
    </row>
    <row r="51" ht="15.75" customHeight="1">
      <c r="A51" s="12" t="s">
        <v>64</v>
      </c>
      <c r="B51" s="12"/>
      <c r="C51" s="26">
        <f t="shared" ref="C51:S51" si="3">IF(AND(ISNUMBER(C48),ISNUMBER(C49),ISNUMBER(C50)),(MAX(C48:C50)-MIN(C48:C50))/MIN(C48:C50)*100,"-")</f>
        <v>108.9655172</v>
      </c>
      <c r="D51" s="26">
        <f t="shared" si="3"/>
        <v>1244</v>
      </c>
      <c r="E51" s="26">
        <f t="shared" si="3"/>
        <v>13.39285714</v>
      </c>
      <c r="F51" s="26">
        <f t="shared" si="3"/>
        <v>2.941176471</v>
      </c>
      <c r="G51" s="26">
        <f t="shared" si="3"/>
        <v>20</v>
      </c>
      <c r="H51" s="26">
        <f t="shared" si="3"/>
        <v>1.923076923</v>
      </c>
      <c r="I51" s="26">
        <f t="shared" si="3"/>
        <v>1.871101871</v>
      </c>
      <c r="J51" s="26">
        <f t="shared" si="3"/>
        <v>883.6512262</v>
      </c>
      <c r="K51" s="26">
        <f t="shared" si="3"/>
        <v>37.60445682</v>
      </c>
      <c r="L51" s="26">
        <f t="shared" si="3"/>
        <v>1.52284264</v>
      </c>
      <c r="M51" s="26">
        <f t="shared" si="3"/>
        <v>21.78002894</v>
      </c>
      <c r="N51" s="26">
        <f t="shared" si="3"/>
        <v>669.1275168</v>
      </c>
      <c r="O51" s="26">
        <f t="shared" si="3"/>
        <v>2.777777778</v>
      </c>
      <c r="P51" s="26">
        <f t="shared" si="3"/>
        <v>2.43902439</v>
      </c>
      <c r="Q51" s="26">
        <f t="shared" si="3"/>
        <v>1.298701299</v>
      </c>
      <c r="R51" s="26">
        <f t="shared" si="3"/>
        <v>1.923076923</v>
      </c>
      <c r="S51" s="26">
        <f t="shared" si="3"/>
        <v>0</v>
      </c>
      <c r="T51" s="14">
        <v>2.0</v>
      </c>
      <c r="U51" s="8"/>
    </row>
    <row r="52" ht="15.75" customHeight="1">
      <c r="A52" s="10" t="s">
        <v>65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1"/>
      <c r="U52" s="10"/>
    </row>
    <row r="53" ht="15.75" customHeight="1">
      <c r="A53" s="12" t="s">
        <v>66</v>
      </c>
      <c r="B53" s="12"/>
      <c r="C53" s="15">
        <v>1097.0</v>
      </c>
      <c r="D53" s="15">
        <v>1378.0</v>
      </c>
      <c r="E53" s="15">
        <v>585.0</v>
      </c>
      <c r="F53" s="15">
        <v>1524.0</v>
      </c>
      <c r="G53" s="15">
        <v>1927.5</v>
      </c>
      <c r="H53" s="15">
        <v>784.4</v>
      </c>
      <c r="I53" s="15">
        <v>1569.0</v>
      </c>
      <c r="J53" s="15">
        <v>1890.0</v>
      </c>
      <c r="K53" s="15">
        <v>1326.0</v>
      </c>
      <c r="L53" s="15">
        <v>597.8</v>
      </c>
      <c r="M53" s="15">
        <v>414.6</v>
      </c>
      <c r="N53" s="15">
        <v>1032.0</v>
      </c>
      <c r="O53" s="15">
        <v>432.3</v>
      </c>
      <c r="P53" s="15">
        <v>634.4</v>
      </c>
      <c r="Q53" s="15">
        <v>406.9</v>
      </c>
      <c r="R53" s="15">
        <v>776.8</v>
      </c>
      <c r="S53" s="17" t="s">
        <v>67</v>
      </c>
      <c r="T53" s="14"/>
      <c r="U53" s="8"/>
    </row>
    <row r="54" ht="15.75" customHeight="1">
      <c r="A54" s="12" t="s">
        <v>68</v>
      </c>
      <c r="B54" s="12"/>
      <c r="C54" s="15" t="s">
        <v>67</v>
      </c>
      <c r="D54" s="15" t="s">
        <v>67</v>
      </c>
      <c r="E54" s="15" t="s">
        <v>67</v>
      </c>
      <c r="F54" s="15" t="s">
        <v>67</v>
      </c>
      <c r="G54" s="15" t="s">
        <v>67</v>
      </c>
      <c r="H54" s="15" t="s">
        <v>67</v>
      </c>
      <c r="I54" s="15" t="s">
        <v>67</v>
      </c>
      <c r="J54" s="15" t="s">
        <v>67</v>
      </c>
      <c r="K54" s="15" t="s">
        <v>67</v>
      </c>
      <c r="L54" s="15" t="s">
        <v>67</v>
      </c>
      <c r="M54" s="15" t="s">
        <v>67</v>
      </c>
      <c r="N54" s="15" t="s">
        <v>67</v>
      </c>
      <c r="O54" s="20">
        <v>75.11</v>
      </c>
      <c r="P54" s="20">
        <v>99.0</v>
      </c>
      <c r="Q54" s="20">
        <v>43.22</v>
      </c>
      <c r="R54" s="20">
        <v>90.53</v>
      </c>
      <c r="S54" s="20">
        <v>90.53</v>
      </c>
      <c r="T54" s="14"/>
      <c r="U54" s="8"/>
    </row>
    <row r="55" ht="15.75" customHeight="1">
      <c r="A55" s="12" t="s">
        <v>69</v>
      </c>
      <c r="B55" s="12"/>
      <c r="C55" s="15" t="s">
        <v>67</v>
      </c>
      <c r="D55" s="15" t="s">
        <v>67</v>
      </c>
      <c r="E55" s="15" t="s">
        <v>67</v>
      </c>
      <c r="F55" s="15" t="s">
        <v>67</v>
      </c>
      <c r="G55" s="15" t="s">
        <v>67</v>
      </c>
      <c r="H55" s="15" t="s">
        <v>67</v>
      </c>
      <c r="I55" s="15" t="s">
        <v>67</v>
      </c>
      <c r="J55" s="15" t="s">
        <v>67</v>
      </c>
      <c r="K55" s="15" t="s">
        <v>67</v>
      </c>
      <c r="L55" s="15" t="s">
        <v>67</v>
      </c>
      <c r="M55" s="15" t="s">
        <v>67</v>
      </c>
      <c r="N55" s="15" t="s">
        <v>67</v>
      </c>
      <c r="O55" s="20">
        <v>74.46</v>
      </c>
      <c r="P55" s="20">
        <v>102.1</v>
      </c>
      <c r="Q55" s="20">
        <v>63.84</v>
      </c>
      <c r="R55" s="20">
        <v>88.51</v>
      </c>
      <c r="S55" s="20">
        <v>102.1</v>
      </c>
      <c r="T55" s="14"/>
      <c r="U55" s="8"/>
    </row>
    <row r="56" ht="15.75" customHeight="1">
      <c r="A56" s="12" t="s">
        <v>70</v>
      </c>
      <c r="B56" s="12"/>
      <c r="C56" s="15" t="s">
        <v>67</v>
      </c>
      <c r="D56" s="15" t="s">
        <v>67</v>
      </c>
      <c r="E56" s="15" t="s">
        <v>67</v>
      </c>
      <c r="F56" s="15" t="s">
        <v>67</v>
      </c>
      <c r="G56" s="15" t="s">
        <v>67</v>
      </c>
      <c r="H56" s="15" t="s">
        <v>67</v>
      </c>
      <c r="I56" s="15" t="s">
        <v>67</v>
      </c>
      <c r="J56" s="15" t="s">
        <v>67</v>
      </c>
      <c r="K56" s="15" t="s">
        <v>67</v>
      </c>
      <c r="L56" s="15" t="s">
        <v>67</v>
      </c>
      <c r="M56" s="15" t="s">
        <v>67</v>
      </c>
      <c r="N56" s="15" t="s">
        <v>67</v>
      </c>
      <c r="O56" s="20">
        <v>73.55</v>
      </c>
      <c r="P56" s="20">
        <v>99.2</v>
      </c>
      <c r="Q56" s="20">
        <v>64.6</v>
      </c>
      <c r="R56" s="20">
        <v>125.6</v>
      </c>
      <c r="S56" s="20">
        <v>99.2</v>
      </c>
      <c r="T56" s="14"/>
      <c r="U56" s="8"/>
    </row>
    <row r="57" ht="15.75" customHeight="1">
      <c r="A57" s="12" t="s">
        <v>71</v>
      </c>
      <c r="B57" s="12"/>
      <c r="C57" s="26" t="str">
        <f t="shared" ref="C57:S57" si="4">IF(MIN(C54,C56)&gt;0,ABS(C54-C56)/MIN(C54,C56)*100,"-")</f>
        <v>-</v>
      </c>
      <c r="D57" s="26" t="str">
        <f t="shared" si="4"/>
        <v>-</v>
      </c>
      <c r="E57" s="26" t="str">
        <f t="shared" si="4"/>
        <v>-</v>
      </c>
      <c r="F57" s="26" t="str">
        <f t="shared" si="4"/>
        <v>-</v>
      </c>
      <c r="G57" s="26" t="str">
        <f t="shared" si="4"/>
        <v>-</v>
      </c>
      <c r="H57" s="26" t="str">
        <f t="shared" si="4"/>
        <v>-</v>
      </c>
      <c r="I57" s="26" t="str">
        <f t="shared" si="4"/>
        <v>-</v>
      </c>
      <c r="J57" s="26" t="str">
        <f t="shared" si="4"/>
        <v>-</v>
      </c>
      <c r="K57" s="26" t="str">
        <f t="shared" si="4"/>
        <v>-</v>
      </c>
      <c r="L57" s="26" t="str">
        <f t="shared" si="4"/>
        <v>-</v>
      </c>
      <c r="M57" s="26" t="str">
        <f t="shared" si="4"/>
        <v>-</v>
      </c>
      <c r="N57" s="26" t="str">
        <f t="shared" si="4"/>
        <v>-</v>
      </c>
      <c r="O57" s="26">
        <f t="shared" si="4"/>
        <v>2.121006118</v>
      </c>
      <c r="P57" s="26">
        <f t="shared" si="4"/>
        <v>0.202020202</v>
      </c>
      <c r="Q57" s="26">
        <f t="shared" si="4"/>
        <v>49.46783896</v>
      </c>
      <c r="R57" s="26">
        <f t="shared" si="4"/>
        <v>38.73853971</v>
      </c>
      <c r="S57" s="26">
        <f t="shared" si="4"/>
        <v>9.576935822</v>
      </c>
      <c r="T57" s="14">
        <v>25.0</v>
      </c>
      <c r="U57" s="8"/>
    </row>
    <row r="58" ht="15.75" customHeight="1">
      <c r="A58" s="10" t="s">
        <v>72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1"/>
      <c r="U58" s="10"/>
    </row>
    <row r="59" ht="15.75" customHeight="1">
      <c r="A59" s="12" t="s">
        <v>73</v>
      </c>
      <c r="B59" s="12"/>
      <c r="C59" s="20">
        <v>52.6</v>
      </c>
      <c r="D59" s="20">
        <v>47.2</v>
      </c>
      <c r="E59" s="20">
        <v>76.7</v>
      </c>
      <c r="F59" s="20">
        <v>69.5</v>
      </c>
      <c r="G59" s="15">
        <v>34.2</v>
      </c>
      <c r="H59" s="15">
        <v>81.6</v>
      </c>
      <c r="I59" s="15">
        <v>46.2</v>
      </c>
      <c r="J59" s="15">
        <v>37.6</v>
      </c>
      <c r="K59" s="15">
        <v>78.06</v>
      </c>
      <c r="L59" s="15">
        <v>83.02</v>
      </c>
      <c r="M59" s="15">
        <v>55.52</v>
      </c>
      <c r="N59" s="15">
        <v>39.4</v>
      </c>
      <c r="O59" s="15">
        <v>66.8</v>
      </c>
      <c r="P59" s="15">
        <v>48.0</v>
      </c>
      <c r="Q59" s="15">
        <v>72.8</v>
      </c>
      <c r="R59" s="15">
        <v>39.4</v>
      </c>
      <c r="S59" s="27" t="s">
        <v>67</v>
      </c>
      <c r="T59" s="28">
        <v>25.0</v>
      </c>
      <c r="U59" s="29"/>
    </row>
    <row r="60" ht="15.75" customHeight="1">
      <c r="A60" s="12" t="s">
        <v>74</v>
      </c>
      <c r="B60" s="12"/>
      <c r="C60" s="15">
        <v>17.0</v>
      </c>
      <c r="D60" s="15">
        <v>27.0</v>
      </c>
      <c r="E60" s="15">
        <v>22.0</v>
      </c>
      <c r="F60" s="15">
        <v>28.0</v>
      </c>
      <c r="G60" s="15">
        <v>36.0</v>
      </c>
      <c r="H60" s="15">
        <v>21.0</v>
      </c>
      <c r="I60" s="15">
        <v>23.0</v>
      </c>
      <c r="J60" s="15">
        <v>37.0</v>
      </c>
      <c r="K60" s="15">
        <v>27.0</v>
      </c>
      <c r="L60" s="15">
        <v>18.0</v>
      </c>
      <c r="M60" s="15">
        <v>36.39</v>
      </c>
      <c r="N60" s="15">
        <v>44.01</v>
      </c>
      <c r="O60" s="15">
        <v>25.19</v>
      </c>
      <c r="P60" s="15">
        <v>32.78</v>
      </c>
      <c r="Q60" s="15">
        <v>25.86</v>
      </c>
      <c r="R60" s="15">
        <v>31.86</v>
      </c>
      <c r="S60" s="27" t="s">
        <v>67</v>
      </c>
      <c r="T60" s="28">
        <v>30.0</v>
      </c>
      <c r="U60" s="29"/>
    </row>
    <row r="61" ht="15.75" customHeight="1">
      <c r="A61" s="12" t="s">
        <v>75</v>
      </c>
      <c r="B61" s="12"/>
      <c r="C61" s="17">
        <v>0.019</v>
      </c>
      <c r="D61" s="17">
        <v>0.015</v>
      </c>
      <c r="E61" s="17">
        <v>0.018</v>
      </c>
      <c r="F61" s="17">
        <v>0.013</v>
      </c>
      <c r="G61" s="17">
        <v>0.019</v>
      </c>
      <c r="H61" s="17">
        <v>0.014</v>
      </c>
      <c r="I61" s="17">
        <v>0.02</v>
      </c>
      <c r="J61" s="17">
        <v>0.018</v>
      </c>
      <c r="K61" s="17">
        <v>0.012</v>
      </c>
      <c r="L61" s="17">
        <v>0.02</v>
      </c>
      <c r="M61" s="17">
        <v>0.051</v>
      </c>
      <c r="N61" s="17">
        <v>0.068</v>
      </c>
      <c r="O61" s="17">
        <v>0.0025</v>
      </c>
      <c r="P61" s="17">
        <v>0.023</v>
      </c>
      <c r="Q61" s="17">
        <v>0.034</v>
      </c>
      <c r="R61" s="17">
        <v>0.024</v>
      </c>
      <c r="S61" s="27" t="s">
        <v>67</v>
      </c>
      <c r="T61" s="30">
        <v>0.1</v>
      </c>
      <c r="U61" s="31"/>
    </row>
    <row r="62" ht="15.75" customHeight="1">
      <c r="A62" s="12" t="s">
        <v>76</v>
      </c>
      <c r="B62" s="12"/>
      <c r="C62" s="27" t="s">
        <v>54</v>
      </c>
      <c r="D62" s="27" t="s">
        <v>54</v>
      </c>
      <c r="E62" s="27" t="s">
        <v>54</v>
      </c>
      <c r="F62" s="27" t="s">
        <v>54</v>
      </c>
      <c r="G62" s="27" t="s">
        <v>54</v>
      </c>
      <c r="H62" s="27" t="s">
        <v>54</v>
      </c>
      <c r="I62" s="27" t="s">
        <v>54</v>
      </c>
      <c r="J62" s="27" t="s">
        <v>54</v>
      </c>
      <c r="K62" s="27" t="s">
        <v>54</v>
      </c>
      <c r="L62" s="27" t="s">
        <v>54</v>
      </c>
      <c r="M62" s="27" t="s">
        <v>54</v>
      </c>
      <c r="N62" s="27" t="s">
        <v>54</v>
      </c>
      <c r="O62" s="27" t="s">
        <v>54</v>
      </c>
      <c r="P62" s="27" t="s">
        <v>54</v>
      </c>
      <c r="Q62" s="27" t="s">
        <v>54</v>
      </c>
      <c r="R62" s="27" t="s">
        <v>54</v>
      </c>
      <c r="S62" s="27" t="s">
        <v>67</v>
      </c>
      <c r="T62" s="28">
        <v>13.0</v>
      </c>
      <c r="U62" s="29"/>
    </row>
    <row r="63" ht="15.75" customHeight="1">
      <c r="A63" s="12" t="s">
        <v>77</v>
      </c>
      <c r="B63" s="12"/>
      <c r="C63" s="27">
        <v>140.0</v>
      </c>
      <c r="D63" s="27">
        <v>130.0</v>
      </c>
      <c r="E63" s="27">
        <v>141.0</v>
      </c>
      <c r="F63" s="27">
        <v>144.0</v>
      </c>
      <c r="G63" s="15">
        <v>149.0</v>
      </c>
      <c r="H63" s="15">
        <v>142.0</v>
      </c>
      <c r="I63" s="15">
        <v>138.0</v>
      </c>
      <c r="J63" s="15">
        <v>140.0</v>
      </c>
      <c r="K63" s="15">
        <v>141.0</v>
      </c>
      <c r="L63" s="15">
        <v>140.0</v>
      </c>
      <c r="M63" s="15">
        <v>132.0</v>
      </c>
      <c r="N63" s="15">
        <v>132.0</v>
      </c>
      <c r="O63" s="15">
        <v>141.0</v>
      </c>
      <c r="P63" s="15">
        <v>141.0</v>
      </c>
      <c r="Q63" s="15">
        <v>137.0</v>
      </c>
      <c r="R63" s="15">
        <v>158.0</v>
      </c>
      <c r="S63" s="27" t="s">
        <v>67</v>
      </c>
      <c r="T63" s="28">
        <v>125.0</v>
      </c>
      <c r="U63" s="29"/>
    </row>
    <row r="64" ht="15.75" customHeight="1">
      <c r="A64" s="12" t="s">
        <v>78</v>
      </c>
      <c r="B64" s="12"/>
      <c r="C64" s="27" t="s">
        <v>54</v>
      </c>
      <c r="D64" s="27" t="s">
        <v>54</v>
      </c>
      <c r="E64" s="27" t="s">
        <v>54</v>
      </c>
      <c r="F64" s="27" t="s">
        <v>54</v>
      </c>
      <c r="G64" s="32" t="s">
        <v>54</v>
      </c>
      <c r="H64" s="32" t="s">
        <v>54</v>
      </c>
      <c r="I64" s="32" t="s">
        <v>54</v>
      </c>
      <c r="J64" s="32" t="s">
        <v>54</v>
      </c>
      <c r="K64" s="32" t="s">
        <v>54</v>
      </c>
      <c r="L64" s="32" t="s">
        <v>54</v>
      </c>
      <c r="M64" s="32" t="s">
        <v>54</v>
      </c>
      <c r="N64" s="32" t="s">
        <v>54</v>
      </c>
      <c r="O64" s="32" t="s">
        <v>54</v>
      </c>
      <c r="P64" s="17"/>
      <c r="Q64" s="32" t="s">
        <v>54</v>
      </c>
      <c r="R64" s="32" t="s">
        <v>54</v>
      </c>
      <c r="S64" s="27" t="s">
        <v>67</v>
      </c>
      <c r="T64" s="33">
        <v>0.014</v>
      </c>
      <c r="U64" s="34"/>
    </row>
    <row r="65" ht="15.75" customHeight="1">
      <c r="A65" s="12" t="s">
        <v>79</v>
      </c>
      <c r="B65" s="12"/>
      <c r="C65" s="27" t="s">
        <v>54</v>
      </c>
      <c r="D65" s="27" t="s">
        <v>54</v>
      </c>
      <c r="E65" s="27" t="s">
        <v>54</v>
      </c>
      <c r="F65" s="27" t="s">
        <v>54</v>
      </c>
      <c r="G65" s="32" t="s">
        <v>54</v>
      </c>
      <c r="H65" s="32" t="s">
        <v>54</v>
      </c>
      <c r="I65" s="32" t="s">
        <v>54</v>
      </c>
      <c r="J65" s="32" t="s">
        <v>54</v>
      </c>
      <c r="K65" s="32" t="s">
        <v>54</v>
      </c>
      <c r="L65" s="32" t="s">
        <v>54</v>
      </c>
      <c r="M65" s="32" t="s">
        <v>54</v>
      </c>
      <c r="N65" s="32" t="s">
        <v>54</v>
      </c>
      <c r="O65" s="17"/>
      <c r="P65" s="17"/>
      <c r="Q65" s="32" t="s">
        <v>54</v>
      </c>
      <c r="R65" s="32" t="s">
        <v>54</v>
      </c>
      <c r="S65" s="27" t="s">
        <v>67</v>
      </c>
      <c r="T65" s="30">
        <v>0.1</v>
      </c>
      <c r="U65" s="31"/>
    </row>
    <row r="66" ht="15.75" customHeight="1">
      <c r="A66" s="12" t="s">
        <v>80</v>
      </c>
      <c r="B66" s="12"/>
      <c r="C66" s="32">
        <v>4.13</v>
      </c>
      <c r="D66" s="32">
        <v>3.29</v>
      </c>
      <c r="E66" s="32">
        <v>4.19</v>
      </c>
      <c r="F66" s="32">
        <v>2.36</v>
      </c>
      <c r="G66" s="17">
        <v>5.03</v>
      </c>
      <c r="H66" s="17">
        <v>3.32</v>
      </c>
      <c r="I66" s="17">
        <v>2.58</v>
      </c>
      <c r="J66" s="17">
        <v>5.19</v>
      </c>
      <c r="K66" s="17">
        <v>3.73</v>
      </c>
      <c r="L66" s="17">
        <v>2.59</v>
      </c>
      <c r="M66" s="17">
        <v>3.63</v>
      </c>
      <c r="N66" s="17">
        <v>5.03</v>
      </c>
      <c r="O66" s="17">
        <v>4.48</v>
      </c>
      <c r="P66" s="17">
        <v>5.27</v>
      </c>
      <c r="Q66" s="32">
        <v>6.12</v>
      </c>
      <c r="R66" s="17">
        <v>4.98</v>
      </c>
      <c r="S66" s="27" t="s">
        <v>67</v>
      </c>
      <c r="T66" s="28">
        <v>12.0</v>
      </c>
      <c r="U66" s="29"/>
    </row>
    <row r="67" ht="15.75" customHeight="1">
      <c r="A67" s="10" t="s">
        <v>81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1"/>
      <c r="U67" s="10"/>
    </row>
    <row r="68" ht="15.75" customHeight="1">
      <c r="A68" s="12" t="s">
        <v>82</v>
      </c>
      <c r="B68" s="12"/>
      <c r="C68" s="27" t="s">
        <v>54</v>
      </c>
      <c r="D68" s="27" t="s">
        <v>54</v>
      </c>
      <c r="E68" s="27" t="s">
        <v>54</v>
      </c>
      <c r="F68" s="27" t="s">
        <v>54</v>
      </c>
      <c r="G68" s="27" t="s">
        <v>54</v>
      </c>
      <c r="H68" s="27" t="s">
        <v>54</v>
      </c>
      <c r="I68" s="27" t="s">
        <v>54</v>
      </c>
      <c r="J68" s="27" t="s">
        <v>54</v>
      </c>
      <c r="K68" s="27" t="s">
        <v>54</v>
      </c>
      <c r="L68" s="27" t="s">
        <v>54</v>
      </c>
      <c r="M68" s="27" t="s">
        <v>54</v>
      </c>
      <c r="N68" s="27" t="s">
        <v>54</v>
      </c>
      <c r="O68" s="27" t="s">
        <v>54</v>
      </c>
      <c r="P68" s="27" t="s">
        <v>54</v>
      </c>
      <c r="Q68" s="27" t="s">
        <v>54</v>
      </c>
      <c r="R68" s="27" t="s">
        <v>54</v>
      </c>
      <c r="S68" s="27" t="s">
        <v>54</v>
      </c>
      <c r="T68" s="14">
        <v>1.0</v>
      </c>
      <c r="U68" s="8"/>
    </row>
    <row r="69" ht="15.75" customHeight="1">
      <c r="A69" s="10" t="s">
        <v>83</v>
      </c>
      <c r="B69" s="10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11"/>
      <c r="U69" s="10"/>
    </row>
    <row r="70" ht="15.75" customHeight="1">
      <c r="A70" s="12" t="s">
        <v>84</v>
      </c>
      <c r="B70" s="12"/>
      <c r="C70" s="27" t="s">
        <v>54</v>
      </c>
      <c r="D70" s="27" t="s">
        <v>54</v>
      </c>
      <c r="E70" s="27" t="s">
        <v>54</v>
      </c>
      <c r="F70" s="27" t="s">
        <v>54</v>
      </c>
      <c r="G70" s="27" t="s">
        <v>54</v>
      </c>
      <c r="H70" s="27" t="s">
        <v>54</v>
      </c>
      <c r="I70" s="27" t="s">
        <v>54</v>
      </c>
      <c r="J70" s="27" t="s">
        <v>54</v>
      </c>
      <c r="K70" s="27" t="s">
        <v>54</v>
      </c>
      <c r="L70" s="27" t="s">
        <v>54</v>
      </c>
      <c r="M70" s="27" t="s">
        <v>54</v>
      </c>
      <c r="N70" s="27" t="s">
        <v>54</v>
      </c>
      <c r="O70" s="27" t="s">
        <v>54</v>
      </c>
      <c r="P70" s="27" t="s">
        <v>54</v>
      </c>
      <c r="Q70" s="27" t="s">
        <v>54</v>
      </c>
      <c r="R70" s="27" t="s">
        <v>54</v>
      </c>
      <c r="S70" s="27" t="s">
        <v>54</v>
      </c>
      <c r="T70" s="14">
        <v>1.0</v>
      </c>
      <c r="U70" s="8"/>
    </row>
    <row r="71" ht="15.75" customHeight="1">
      <c r="T71" s="9"/>
      <c r="U71" s="8"/>
    </row>
    <row r="72" ht="15.75" customHeight="1">
      <c r="T72" s="9"/>
      <c r="U72" s="8"/>
    </row>
    <row r="73" ht="15.75" customHeight="1">
      <c r="A73" s="7" t="s">
        <v>85</v>
      </c>
      <c r="T73" s="9"/>
      <c r="U73" s="8"/>
    </row>
    <row r="74" ht="15.75" customHeight="1">
      <c r="A74" s="10" t="s">
        <v>86</v>
      </c>
      <c r="B74" s="10" t="s">
        <v>87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6"/>
      <c r="N74" s="36"/>
      <c r="O74" s="36"/>
      <c r="P74" s="36"/>
      <c r="Q74" s="36"/>
      <c r="R74" s="36"/>
      <c r="S74" s="36"/>
      <c r="T74" s="37" t="s">
        <v>88</v>
      </c>
      <c r="U74" s="36"/>
    </row>
    <row r="75" ht="15.75" customHeight="1">
      <c r="A75" s="12" t="s">
        <v>89</v>
      </c>
      <c r="B75" s="12" t="s">
        <v>90</v>
      </c>
      <c r="C75" s="8">
        <f t="shared" ref="C75:S75" si="5">IF(ISNUMBER(C57),OR(C57&gt;$T57)*1,0)</f>
        <v>0</v>
      </c>
      <c r="D75" s="8">
        <f t="shared" si="5"/>
        <v>0</v>
      </c>
      <c r="E75" s="8">
        <f t="shared" si="5"/>
        <v>0</v>
      </c>
      <c r="F75" s="8">
        <f t="shared" si="5"/>
        <v>0</v>
      </c>
      <c r="G75" s="8">
        <f t="shared" si="5"/>
        <v>0</v>
      </c>
      <c r="H75" s="8">
        <f t="shared" si="5"/>
        <v>0</v>
      </c>
      <c r="I75" s="8">
        <f t="shared" si="5"/>
        <v>0</v>
      </c>
      <c r="J75" s="8">
        <f t="shared" si="5"/>
        <v>0</v>
      </c>
      <c r="K75" s="8">
        <f t="shared" si="5"/>
        <v>0</v>
      </c>
      <c r="L75" s="8">
        <f t="shared" si="5"/>
        <v>0</v>
      </c>
      <c r="M75" s="8">
        <f t="shared" si="5"/>
        <v>0</v>
      </c>
      <c r="N75" s="8">
        <f t="shared" si="5"/>
        <v>0</v>
      </c>
      <c r="O75" s="8">
        <f t="shared" si="5"/>
        <v>0</v>
      </c>
      <c r="P75" s="8">
        <f t="shared" si="5"/>
        <v>0</v>
      </c>
      <c r="Q75" s="8">
        <f t="shared" si="5"/>
        <v>1</v>
      </c>
      <c r="R75" s="8">
        <f t="shared" si="5"/>
        <v>1</v>
      </c>
      <c r="S75" s="8">
        <f t="shared" si="5"/>
        <v>0</v>
      </c>
      <c r="T75" s="9"/>
      <c r="U75" s="8"/>
    </row>
    <row r="76" ht="15.75" customHeight="1">
      <c r="A76" s="12" t="s">
        <v>91</v>
      </c>
      <c r="B76" s="12" t="s">
        <v>92</v>
      </c>
      <c r="C76" s="8">
        <f t="shared" ref="C76:S76" si="6">OR(AND(ISNUMBER(C34),C34&lt;$T34),AND(ISNUMBER(C35),C35&lt;$T35),AND(ISNUMBER(C36),C36&lt;$T36),AND(ISNUMBER(C37),C37&gt;$T37),AND(ISNUMBER(C38),C38&gt;$T38),AND(ISNUMBER(C39),C39&gt;$T39))*1</f>
        <v>0</v>
      </c>
      <c r="D76" s="8">
        <f t="shared" si="6"/>
        <v>1</v>
      </c>
      <c r="E76" s="8">
        <f t="shared" si="6"/>
        <v>0</v>
      </c>
      <c r="F76" s="8">
        <f t="shared" si="6"/>
        <v>0</v>
      </c>
      <c r="G76" s="8">
        <f t="shared" si="6"/>
        <v>1</v>
      </c>
      <c r="H76" s="8">
        <f t="shared" si="6"/>
        <v>1</v>
      </c>
      <c r="I76" s="8">
        <f t="shared" si="6"/>
        <v>1</v>
      </c>
      <c r="J76" s="8">
        <f t="shared" si="6"/>
        <v>0</v>
      </c>
      <c r="K76" s="8">
        <f t="shared" si="6"/>
        <v>1</v>
      </c>
      <c r="L76" s="8">
        <f t="shared" si="6"/>
        <v>0</v>
      </c>
      <c r="M76" s="8">
        <f t="shared" si="6"/>
        <v>1</v>
      </c>
      <c r="N76" s="8">
        <f t="shared" si="6"/>
        <v>1</v>
      </c>
      <c r="O76" s="8">
        <f t="shared" si="6"/>
        <v>1</v>
      </c>
      <c r="P76" s="8">
        <f t="shared" si="6"/>
        <v>1</v>
      </c>
      <c r="Q76" s="8">
        <f t="shared" si="6"/>
        <v>1</v>
      </c>
      <c r="R76" s="8">
        <f t="shared" si="6"/>
        <v>1</v>
      </c>
      <c r="S76" s="8">
        <f t="shared" si="6"/>
        <v>1</v>
      </c>
      <c r="T76" s="9"/>
      <c r="U76" s="8"/>
    </row>
    <row r="77" ht="15.75" customHeight="1">
      <c r="A77" s="12" t="s">
        <v>91</v>
      </c>
      <c r="B77" s="12" t="s">
        <v>93</v>
      </c>
      <c r="C77" s="8">
        <f t="shared" ref="C77:S77" si="7">OR(C51=$T51)*1</f>
        <v>0</v>
      </c>
      <c r="D77" s="8">
        <f t="shared" si="7"/>
        <v>0</v>
      </c>
      <c r="E77" s="8">
        <f t="shared" si="7"/>
        <v>0</v>
      </c>
      <c r="F77" s="8">
        <f t="shared" si="7"/>
        <v>0</v>
      </c>
      <c r="G77" s="8">
        <f t="shared" si="7"/>
        <v>0</v>
      </c>
      <c r="H77" s="8">
        <f t="shared" si="7"/>
        <v>0</v>
      </c>
      <c r="I77" s="8">
        <f t="shared" si="7"/>
        <v>0</v>
      </c>
      <c r="J77" s="8">
        <f t="shared" si="7"/>
        <v>0</v>
      </c>
      <c r="K77" s="8">
        <f t="shared" si="7"/>
        <v>0</v>
      </c>
      <c r="L77" s="8">
        <f t="shared" si="7"/>
        <v>0</v>
      </c>
      <c r="M77" s="8">
        <f t="shared" si="7"/>
        <v>0</v>
      </c>
      <c r="N77" s="8">
        <f t="shared" si="7"/>
        <v>0</v>
      </c>
      <c r="O77" s="8">
        <f t="shared" si="7"/>
        <v>0</v>
      </c>
      <c r="P77" s="8">
        <f t="shared" si="7"/>
        <v>0</v>
      </c>
      <c r="Q77" s="8">
        <f t="shared" si="7"/>
        <v>0</v>
      </c>
      <c r="R77" s="8">
        <f t="shared" si="7"/>
        <v>0</v>
      </c>
      <c r="S77" s="8">
        <f t="shared" si="7"/>
        <v>0</v>
      </c>
      <c r="T77" s="9"/>
      <c r="U77" s="8"/>
    </row>
    <row r="78" ht="15.75" customHeight="1">
      <c r="A78" s="12" t="s">
        <v>94</v>
      </c>
      <c r="B78" s="12" t="s">
        <v>82</v>
      </c>
      <c r="C78" s="8">
        <f t="shared" ref="C78:S78" si="8">OR(C68=$T68)*1</f>
        <v>0</v>
      </c>
      <c r="D78" s="8">
        <f t="shared" si="8"/>
        <v>0</v>
      </c>
      <c r="E78" s="8">
        <f t="shared" si="8"/>
        <v>0</v>
      </c>
      <c r="F78" s="8">
        <f t="shared" si="8"/>
        <v>0</v>
      </c>
      <c r="G78" s="8">
        <f t="shared" si="8"/>
        <v>0</v>
      </c>
      <c r="H78" s="8">
        <f t="shared" si="8"/>
        <v>0</v>
      </c>
      <c r="I78" s="8">
        <f t="shared" si="8"/>
        <v>0</v>
      </c>
      <c r="J78" s="8">
        <f t="shared" si="8"/>
        <v>0</v>
      </c>
      <c r="K78" s="8">
        <f t="shared" si="8"/>
        <v>0</v>
      </c>
      <c r="L78" s="8">
        <f t="shared" si="8"/>
        <v>0</v>
      </c>
      <c r="M78" s="8">
        <f t="shared" si="8"/>
        <v>0</v>
      </c>
      <c r="N78" s="8">
        <f t="shared" si="8"/>
        <v>0</v>
      </c>
      <c r="O78" s="8">
        <f t="shared" si="8"/>
        <v>0</v>
      </c>
      <c r="P78" s="8">
        <f t="shared" si="8"/>
        <v>0</v>
      </c>
      <c r="Q78" s="8">
        <f t="shared" si="8"/>
        <v>0</v>
      </c>
      <c r="R78" s="8">
        <f t="shared" si="8"/>
        <v>0</v>
      </c>
      <c r="S78" s="8">
        <f t="shared" si="8"/>
        <v>0</v>
      </c>
      <c r="T78" s="9"/>
      <c r="U78" s="8"/>
    </row>
    <row r="79" ht="15.75" customHeight="1">
      <c r="A79" s="12" t="s">
        <v>94</v>
      </c>
      <c r="B79" s="12" t="s">
        <v>95</v>
      </c>
      <c r="C79" s="8">
        <f t="shared" ref="C79:S79" si="9">OR(AND(ISNUMBER(C59),C59&lt;$T59),AND(ISNUMBER(C60),C60&gt;$T60),AND(ISNUMBER(C66),C66&gt;$T66))*1</f>
        <v>0</v>
      </c>
      <c r="D79" s="8">
        <f t="shared" si="9"/>
        <v>0</v>
      </c>
      <c r="E79" s="8">
        <f t="shared" si="9"/>
        <v>0</v>
      </c>
      <c r="F79" s="8">
        <f t="shared" si="9"/>
        <v>0</v>
      </c>
      <c r="G79" s="8">
        <f t="shared" si="9"/>
        <v>1</v>
      </c>
      <c r="H79" s="8">
        <f t="shared" si="9"/>
        <v>0</v>
      </c>
      <c r="I79" s="8">
        <f t="shared" si="9"/>
        <v>0</v>
      </c>
      <c r="J79" s="8">
        <f t="shared" si="9"/>
        <v>1</v>
      </c>
      <c r="K79" s="8">
        <f t="shared" si="9"/>
        <v>0</v>
      </c>
      <c r="L79" s="8">
        <f t="shared" si="9"/>
        <v>0</v>
      </c>
      <c r="M79" s="8">
        <f t="shared" si="9"/>
        <v>1</v>
      </c>
      <c r="N79" s="8">
        <f t="shared" si="9"/>
        <v>1</v>
      </c>
      <c r="O79" s="8">
        <f t="shared" si="9"/>
        <v>0</v>
      </c>
      <c r="P79" s="8">
        <f t="shared" si="9"/>
        <v>1</v>
      </c>
      <c r="Q79" s="8">
        <f t="shared" si="9"/>
        <v>0</v>
      </c>
      <c r="R79" s="8">
        <f t="shared" si="9"/>
        <v>1</v>
      </c>
      <c r="S79" s="8">
        <f t="shared" si="9"/>
        <v>0</v>
      </c>
      <c r="T79" s="9"/>
      <c r="U79" s="8"/>
    </row>
    <row r="80" ht="15.75" customHeight="1">
      <c r="A80" s="12" t="s">
        <v>94</v>
      </c>
      <c r="B80" s="12" t="s">
        <v>96</v>
      </c>
      <c r="C80" s="8">
        <f t="shared" ref="C80:S80" si="10">AND(ISNUMBER(C62),OR(C62&gt;$T62))*1</f>
        <v>0</v>
      </c>
      <c r="D80" s="8">
        <f t="shared" si="10"/>
        <v>0</v>
      </c>
      <c r="E80" s="8">
        <f t="shared" si="10"/>
        <v>0</v>
      </c>
      <c r="F80" s="8">
        <f t="shared" si="10"/>
        <v>0</v>
      </c>
      <c r="G80" s="8">
        <f t="shared" si="10"/>
        <v>0</v>
      </c>
      <c r="H80" s="8">
        <f t="shared" si="10"/>
        <v>0</v>
      </c>
      <c r="I80" s="8">
        <f t="shared" si="10"/>
        <v>0</v>
      </c>
      <c r="J80" s="8">
        <f t="shared" si="10"/>
        <v>0</v>
      </c>
      <c r="K80" s="8">
        <f t="shared" si="10"/>
        <v>0</v>
      </c>
      <c r="L80" s="8">
        <f t="shared" si="10"/>
        <v>0</v>
      </c>
      <c r="M80" s="8">
        <f t="shared" si="10"/>
        <v>0</v>
      </c>
      <c r="N80" s="8">
        <f t="shared" si="10"/>
        <v>0</v>
      </c>
      <c r="O80" s="8">
        <f t="shared" si="10"/>
        <v>0</v>
      </c>
      <c r="P80" s="8">
        <f t="shared" si="10"/>
        <v>0</v>
      </c>
      <c r="Q80" s="8">
        <f t="shared" si="10"/>
        <v>0</v>
      </c>
      <c r="R80" s="8">
        <f t="shared" si="10"/>
        <v>0</v>
      </c>
      <c r="S80" s="8">
        <f t="shared" si="10"/>
        <v>0</v>
      </c>
      <c r="T80" s="9"/>
      <c r="U80" s="8"/>
    </row>
    <row r="81" ht="15.75" customHeight="1">
      <c r="A81" s="12" t="s">
        <v>94</v>
      </c>
      <c r="B81" s="12" t="s">
        <v>97</v>
      </c>
      <c r="C81" s="8">
        <f t="shared" ref="C81:S81" si="11">OR(AND(ISNUMBER(C65),C65&lt;$T65))*1</f>
        <v>0</v>
      </c>
      <c r="D81" s="8">
        <f t="shared" si="11"/>
        <v>0</v>
      </c>
      <c r="E81" s="8">
        <f t="shared" si="11"/>
        <v>0</v>
      </c>
      <c r="F81" s="8">
        <f t="shared" si="11"/>
        <v>0</v>
      </c>
      <c r="G81" s="8">
        <f t="shared" si="11"/>
        <v>0</v>
      </c>
      <c r="H81" s="8">
        <f t="shared" si="11"/>
        <v>0</v>
      </c>
      <c r="I81" s="8">
        <f t="shared" si="11"/>
        <v>0</v>
      </c>
      <c r="J81" s="8">
        <f t="shared" si="11"/>
        <v>0</v>
      </c>
      <c r="K81" s="8">
        <f t="shared" si="11"/>
        <v>0</v>
      </c>
      <c r="L81" s="8">
        <f t="shared" si="11"/>
        <v>0</v>
      </c>
      <c r="M81" s="8">
        <f t="shared" si="11"/>
        <v>0</v>
      </c>
      <c r="N81" s="8">
        <f t="shared" si="11"/>
        <v>0</v>
      </c>
      <c r="O81" s="8">
        <f t="shared" si="11"/>
        <v>0</v>
      </c>
      <c r="P81" s="8">
        <f t="shared" si="11"/>
        <v>0</v>
      </c>
      <c r="Q81" s="8">
        <f t="shared" si="11"/>
        <v>0</v>
      </c>
      <c r="R81" s="8">
        <f t="shared" si="11"/>
        <v>0</v>
      </c>
      <c r="S81" s="8">
        <f t="shared" si="11"/>
        <v>0</v>
      </c>
      <c r="T81" s="9"/>
      <c r="U81" s="8"/>
    </row>
    <row r="82" ht="15.75" customHeight="1">
      <c r="A82" s="12" t="s">
        <v>94</v>
      </c>
      <c r="B82" s="12" t="s">
        <v>98</v>
      </c>
      <c r="C82" s="8">
        <f t="shared" ref="C82:S82" si="12">OR(AND(ISNUMBER(C61),C61&gt;$T61),AND(ISNUMBER(C64),C64&gt;$T64),AND(ISNUMBER(C63),C63&lt;$T63))*1</f>
        <v>0</v>
      </c>
      <c r="D82" s="8">
        <f t="shared" si="12"/>
        <v>0</v>
      </c>
      <c r="E82" s="8">
        <f t="shared" si="12"/>
        <v>0</v>
      </c>
      <c r="F82" s="8">
        <f t="shared" si="12"/>
        <v>0</v>
      </c>
      <c r="G82" s="8">
        <f t="shared" si="12"/>
        <v>0</v>
      </c>
      <c r="H82" s="8">
        <f t="shared" si="12"/>
        <v>0</v>
      </c>
      <c r="I82" s="8">
        <f t="shared" si="12"/>
        <v>0</v>
      </c>
      <c r="J82" s="8">
        <f t="shared" si="12"/>
        <v>0</v>
      </c>
      <c r="K82" s="8">
        <f t="shared" si="12"/>
        <v>0</v>
      </c>
      <c r="L82" s="8">
        <f t="shared" si="12"/>
        <v>0</v>
      </c>
      <c r="M82" s="8">
        <f t="shared" si="12"/>
        <v>0</v>
      </c>
      <c r="N82" s="8">
        <f t="shared" si="12"/>
        <v>0</v>
      </c>
      <c r="O82" s="8">
        <f t="shared" si="12"/>
        <v>0</v>
      </c>
      <c r="P82" s="8">
        <f t="shared" si="12"/>
        <v>0</v>
      </c>
      <c r="Q82" s="8">
        <f t="shared" si="12"/>
        <v>0</v>
      </c>
      <c r="R82" s="8">
        <f t="shared" si="12"/>
        <v>0</v>
      </c>
      <c r="S82" s="8">
        <f t="shared" si="12"/>
        <v>0</v>
      </c>
      <c r="T82" s="9"/>
      <c r="U82" s="8"/>
    </row>
    <row r="83" ht="15.75" customHeight="1">
      <c r="A83" s="12" t="s">
        <v>99</v>
      </c>
      <c r="B83" s="12" t="s">
        <v>100</v>
      </c>
      <c r="C83" s="8">
        <f t="shared" ref="C83:S83" si="13">OR(C4=$T4)*1</f>
        <v>0</v>
      </c>
      <c r="D83" s="8">
        <f t="shared" si="13"/>
        <v>0</v>
      </c>
      <c r="E83" s="8">
        <f t="shared" si="13"/>
        <v>0</v>
      </c>
      <c r="F83" s="8">
        <f t="shared" si="13"/>
        <v>0</v>
      </c>
      <c r="G83" s="8">
        <f t="shared" si="13"/>
        <v>0</v>
      </c>
      <c r="H83" s="8">
        <f t="shared" si="13"/>
        <v>0</v>
      </c>
      <c r="I83" s="8">
        <f t="shared" si="13"/>
        <v>0</v>
      </c>
      <c r="J83" s="8">
        <f t="shared" si="13"/>
        <v>0</v>
      </c>
      <c r="K83" s="8">
        <f t="shared" si="13"/>
        <v>0</v>
      </c>
      <c r="L83" s="8">
        <f t="shared" si="13"/>
        <v>0</v>
      </c>
      <c r="M83" s="8">
        <f t="shared" si="13"/>
        <v>1</v>
      </c>
      <c r="N83" s="8">
        <f t="shared" si="13"/>
        <v>0</v>
      </c>
      <c r="O83" s="8">
        <f t="shared" si="13"/>
        <v>0</v>
      </c>
      <c r="P83" s="8">
        <f t="shared" si="13"/>
        <v>0</v>
      </c>
      <c r="Q83" s="8">
        <f t="shared" si="13"/>
        <v>0</v>
      </c>
      <c r="R83" s="8">
        <f t="shared" si="13"/>
        <v>0</v>
      </c>
      <c r="S83" s="8">
        <f t="shared" si="13"/>
        <v>0</v>
      </c>
      <c r="T83" s="9"/>
      <c r="U83" s="8"/>
    </row>
    <row r="84" ht="15.75" customHeight="1">
      <c r="A84" s="12" t="s">
        <v>99</v>
      </c>
      <c r="B84" s="12" t="s">
        <v>101</v>
      </c>
      <c r="C84" s="8">
        <f t="shared" ref="C84:S84" si="14">OR(C70=$T70)*1</f>
        <v>0</v>
      </c>
      <c r="D84" s="8">
        <f t="shared" si="14"/>
        <v>0</v>
      </c>
      <c r="E84" s="8">
        <f t="shared" si="14"/>
        <v>0</v>
      </c>
      <c r="F84" s="8">
        <f t="shared" si="14"/>
        <v>0</v>
      </c>
      <c r="G84" s="8">
        <f t="shared" si="14"/>
        <v>0</v>
      </c>
      <c r="H84" s="8">
        <f t="shared" si="14"/>
        <v>0</v>
      </c>
      <c r="I84" s="8">
        <f t="shared" si="14"/>
        <v>0</v>
      </c>
      <c r="J84" s="8">
        <f t="shared" si="14"/>
        <v>0</v>
      </c>
      <c r="K84" s="8">
        <f t="shared" si="14"/>
        <v>0</v>
      </c>
      <c r="L84" s="8">
        <f t="shared" si="14"/>
        <v>0</v>
      </c>
      <c r="M84" s="8">
        <f t="shared" si="14"/>
        <v>0</v>
      </c>
      <c r="N84" s="8">
        <f t="shared" si="14"/>
        <v>0</v>
      </c>
      <c r="O84" s="8">
        <f t="shared" si="14"/>
        <v>0</v>
      </c>
      <c r="P84" s="8">
        <f t="shared" si="14"/>
        <v>0</v>
      </c>
      <c r="Q84" s="8">
        <f t="shared" si="14"/>
        <v>0</v>
      </c>
      <c r="R84" s="8">
        <f t="shared" si="14"/>
        <v>0</v>
      </c>
      <c r="S84" s="8">
        <f t="shared" si="14"/>
        <v>0</v>
      </c>
      <c r="T84" s="9"/>
      <c r="U84" s="8"/>
    </row>
    <row r="85" ht="15.75" customHeight="1">
      <c r="A85" s="12" t="s">
        <v>102</v>
      </c>
      <c r="B85" s="12" t="s">
        <v>103</v>
      </c>
      <c r="C85" s="8">
        <f t="shared" ref="C85:S85" si="15">OR(AND(ISNUMBER(C47),C47&gt;$T47))*1</f>
        <v>1</v>
      </c>
      <c r="D85" s="8">
        <f t="shared" si="15"/>
        <v>1</v>
      </c>
      <c r="E85" s="8">
        <f t="shared" si="15"/>
        <v>0</v>
      </c>
      <c r="F85" s="8">
        <f t="shared" si="15"/>
        <v>1</v>
      </c>
      <c r="G85" s="8">
        <f t="shared" si="15"/>
        <v>1</v>
      </c>
      <c r="H85" s="8">
        <f t="shared" si="15"/>
        <v>0</v>
      </c>
      <c r="I85" s="8">
        <f t="shared" si="15"/>
        <v>1</v>
      </c>
      <c r="J85" s="8">
        <f t="shared" si="15"/>
        <v>0</v>
      </c>
      <c r="K85" s="8">
        <f t="shared" si="15"/>
        <v>0</v>
      </c>
      <c r="L85" s="8">
        <f t="shared" si="15"/>
        <v>0</v>
      </c>
      <c r="M85" s="8">
        <f t="shared" si="15"/>
        <v>0</v>
      </c>
      <c r="N85" s="8">
        <f t="shared" si="15"/>
        <v>1</v>
      </c>
      <c r="O85" s="8">
        <f t="shared" si="15"/>
        <v>0</v>
      </c>
      <c r="P85" s="8">
        <f t="shared" si="15"/>
        <v>0</v>
      </c>
      <c r="Q85" s="8">
        <f t="shared" si="15"/>
        <v>0</v>
      </c>
      <c r="R85" s="8">
        <f t="shared" si="15"/>
        <v>0</v>
      </c>
      <c r="S85" s="8">
        <f t="shared" si="15"/>
        <v>1</v>
      </c>
      <c r="T85" s="9"/>
      <c r="U85" s="8"/>
    </row>
    <row r="86" ht="15.75" customHeight="1">
      <c r="A86" s="12" t="s">
        <v>102</v>
      </c>
      <c r="B86" s="12" t="s">
        <v>104</v>
      </c>
      <c r="C86" s="8">
        <f t="shared" ref="C86:S86" si="16">OR(AND(ISNUMBER(C46),C46&gt;$T46))*1</f>
        <v>0</v>
      </c>
      <c r="D86" s="8">
        <f t="shared" si="16"/>
        <v>1</v>
      </c>
      <c r="E86" s="8">
        <f t="shared" si="16"/>
        <v>0</v>
      </c>
      <c r="F86" s="8">
        <f t="shared" si="16"/>
        <v>0</v>
      </c>
      <c r="G86" s="8">
        <f t="shared" si="16"/>
        <v>0</v>
      </c>
      <c r="H86" s="8">
        <f t="shared" si="16"/>
        <v>0</v>
      </c>
      <c r="I86" s="8">
        <f t="shared" si="16"/>
        <v>0</v>
      </c>
      <c r="J86" s="8">
        <f t="shared" si="16"/>
        <v>0</v>
      </c>
      <c r="K86" s="8">
        <f t="shared" si="16"/>
        <v>0</v>
      </c>
      <c r="L86" s="8">
        <f t="shared" si="16"/>
        <v>0</v>
      </c>
      <c r="M86" s="8">
        <f t="shared" si="16"/>
        <v>0</v>
      </c>
      <c r="N86" s="8">
        <f t="shared" si="16"/>
        <v>1</v>
      </c>
      <c r="O86" s="8">
        <f t="shared" si="16"/>
        <v>0</v>
      </c>
      <c r="P86" s="8">
        <f t="shared" si="16"/>
        <v>0</v>
      </c>
      <c r="Q86" s="8">
        <f t="shared" si="16"/>
        <v>0</v>
      </c>
      <c r="R86" s="8">
        <f t="shared" si="16"/>
        <v>0</v>
      </c>
      <c r="S86" s="8">
        <f t="shared" si="16"/>
        <v>1</v>
      </c>
      <c r="T86" s="9"/>
      <c r="U86" s="8"/>
    </row>
    <row r="87" ht="15.75" customHeight="1">
      <c r="A87" s="12" t="s">
        <v>105</v>
      </c>
      <c r="B87" s="12" t="s">
        <v>106</v>
      </c>
      <c r="C87" s="8">
        <f t="shared" ref="C87:S87" si="17">OR(C6=$T6)*1</f>
        <v>1</v>
      </c>
      <c r="D87" s="8">
        <f t="shared" si="17"/>
        <v>1</v>
      </c>
      <c r="E87" s="8">
        <f t="shared" si="17"/>
        <v>0</v>
      </c>
      <c r="F87" s="8">
        <f t="shared" si="17"/>
        <v>1</v>
      </c>
      <c r="G87" s="8">
        <f t="shared" si="17"/>
        <v>1</v>
      </c>
      <c r="H87" s="8">
        <f t="shared" si="17"/>
        <v>1</v>
      </c>
      <c r="I87" s="8">
        <f t="shared" si="17"/>
        <v>0</v>
      </c>
      <c r="J87" s="8">
        <f t="shared" si="17"/>
        <v>0</v>
      </c>
      <c r="K87" s="8">
        <f t="shared" si="17"/>
        <v>0</v>
      </c>
      <c r="L87" s="8">
        <f t="shared" si="17"/>
        <v>0</v>
      </c>
      <c r="M87" s="8">
        <f t="shared" si="17"/>
        <v>1</v>
      </c>
      <c r="N87" s="8">
        <f t="shared" si="17"/>
        <v>1</v>
      </c>
      <c r="O87" s="8">
        <f t="shared" si="17"/>
        <v>1</v>
      </c>
      <c r="P87" s="8">
        <f t="shared" si="17"/>
        <v>1</v>
      </c>
      <c r="Q87" s="8">
        <f t="shared" si="17"/>
        <v>1</v>
      </c>
      <c r="R87" s="8">
        <f t="shared" si="17"/>
        <v>1</v>
      </c>
      <c r="S87" s="8">
        <f t="shared" si="17"/>
        <v>0</v>
      </c>
      <c r="T87" s="9"/>
      <c r="U87" s="8"/>
    </row>
    <row r="88" ht="15.75" customHeight="1">
      <c r="A88" s="12" t="s">
        <v>105</v>
      </c>
      <c r="B88" s="12" t="s">
        <v>107</v>
      </c>
      <c r="C88" s="8">
        <f t="shared" ref="C88:S88" si="18">OR(C7=$T7)*1</f>
        <v>0</v>
      </c>
      <c r="D88" s="8">
        <f t="shared" si="18"/>
        <v>0</v>
      </c>
      <c r="E88" s="8">
        <f t="shared" si="18"/>
        <v>0</v>
      </c>
      <c r="F88" s="8">
        <f t="shared" si="18"/>
        <v>0</v>
      </c>
      <c r="G88" s="8">
        <f t="shared" si="18"/>
        <v>0</v>
      </c>
      <c r="H88" s="8">
        <f t="shared" si="18"/>
        <v>0</v>
      </c>
      <c r="I88" s="8">
        <f t="shared" si="18"/>
        <v>0</v>
      </c>
      <c r="J88" s="8">
        <f t="shared" si="18"/>
        <v>0</v>
      </c>
      <c r="K88" s="8">
        <f t="shared" si="18"/>
        <v>0</v>
      </c>
      <c r="L88" s="8">
        <f t="shared" si="18"/>
        <v>0</v>
      </c>
      <c r="M88" s="8">
        <f t="shared" si="18"/>
        <v>1</v>
      </c>
      <c r="N88" s="8">
        <f t="shared" si="18"/>
        <v>0</v>
      </c>
      <c r="O88" s="8">
        <f t="shared" si="18"/>
        <v>0</v>
      </c>
      <c r="P88" s="8">
        <f t="shared" si="18"/>
        <v>1</v>
      </c>
      <c r="Q88" s="8">
        <f t="shared" si="18"/>
        <v>0</v>
      </c>
      <c r="R88" s="8">
        <f t="shared" si="18"/>
        <v>0</v>
      </c>
      <c r="S88" s="8">
        <f t="shared" si="18"/>
        <v>0</v>
      </c>
      <c r="T88" s="9"/>
      <c r="U88" s="8"/>
    </row>
    <row r="89" ht="15.75" customHeight="1">
      <c r="A89" s="12" t="s">
        <v>105</v>
      </c>
      <c r="B89" s="12" t="s">
        <v>39</v>
      </c>
      <c r="C89" s="8">
        <f t="shared" ref="C89:S89" si="19">OR(C8=$T8)*1</f>
        <v>0</v>
      </c>
      <c r="D89" s="8">
        <f t="shared" si="19"/>
        <v>0</v>
      </c>
      <c r="E89" s="8">
        <f t="shared" si="19"/>
        <v>0</v>
      </c>
      <c r="F89" s="8">
        <f t="shared" si="19"/>
        <v>0</v>
      </c>
      <c r="G89" s="8">
        <f t="shared" si="19"/>
        <v>0</v>
      </c>
      <c r="H89" s="8">
        <f t="shared" si="19"/>
        <v>0</v>
      </c>
      <c r="I89" s="8">
        <f t="shared" si="19"/>
        <v>0</v>
      </c>
      <c r="J89" s="8">
        <f t="shared" si="19"/>
        <v>0</v>
      </c>
      <c r="K89" s="8">
        <f t="shared" si="19"/>
        <v>0</v>
      </c>
      <c r="L89" s="8">
        <f t="shared" si="19"/>
        <v>0</v>
      </c>
      <c r="M89" s="8">
        <f t="shared" si="19"/>
        <v>0</v>
      </c>
      <c r="N89" s="8">
        <f t="shared" si="19"/>
        <v>0</v>
      </c>
      <c r="O89" s="8">
        <f t="shared" si="19"/>
        <v>0</v>
      </c>
      <c r="P89" s="8">
        <f t="shared" si="19"/>
        <v>0</v>
      </c>
      <c r="Q89" s="8">
        <f t="shared" si="19"/>
        <v>0</v>
      </c>
      <c r="R89" s="8">
        <f t="shared" si="19"/>
        <v>0</v>
      </c>
      <c r="S89" s="8">
        <f t="shared" si="19"/>
        <v>0</v>
      </c>
      <c r="T89" s="9"/>
      <c r="U89" s="8"/>
    </row>
    <row r="90" ht="15.75" customHeight="1">
      <c r="A90" s="12" t="s">
        <v>105</v>
      </c>
      <c r="B90" s="12" t="s">
        <v>100</v>
      </c>
      <c r="C90" s="8">
        <f t="shared" ref="C90:S90" si="20">OR(C10=$T10)*1</f>
        <v>0</v>
      </c>
      <c r="D90" s="8">
        <f t="shared" si="20"/>
        <v>0</v>
      </c>
      <c r="E90" s="8">
        <f t="shared" si="20"/>
        <v>0</v>
      </c>
      <c r="F90" s="8">
        <f t="shared" si="20"/>
        <v>0</v>
      </c>
      <c r="G90" s="8">
        <f t="shared" si="20"/>
        <v>0</v>
      </c>
      <c r="H90" s="8">
        <f t="shared" si="20"/>
        <v>0</v>
      </c>
      <c r="I90" s="8">
        <f t="shared" si="20"/>
        <v>0</v>
      </c>
      <c r="J90" s="8">
        <f t="shared" si="20"/>
        <v>0</v>
      </c>
      <c r="K90" s="8">
        <f t="shared" si="20"/>
        <v>0</v>
      </c>
      <c r="L90" s="8">
        <f t="shared" si="20"/>
        <v>0</v>
      </c>
      <c r="M90" s="8">
        <f t="shared" si="20"/>
        <v>0</v>
      </c>
      <c r="N90" s="8">
        <f t="shared" si="20"/>
        <v>0</v>
      </c>
      <c r="O90" s="8">
        <f t="shared" si="20"/>
        <v>0</v>
      </c>
      <c r="P90" s="8">
        <f t="shared" si="20"/>
        <v>0</v>
      </c>
      <c r="Q90" s="8">
        <f t="shared" si="20"/>
        <v>0</v>
      </c>
      <c r="R90" s="8">
        <f t="shared" si="20"/>
        <v>0</v>
      </c>
      <c r="S90" s="8">
        <f t="shared" si="20"/>
        <v>0</v>
      </c>
      <c r="T90" s="9"/>
      <c r="U90" s="8"/>
    </row>
    <row r="91" ht="15.75" customHeight="1">
      <c r="A91" s="12" t="s">
        <v>108</v>
      </c>
      <c r="B91" s="12" t="s">
        <v>106</v>
      </c>
      <c r="C91" s="8">
        <f t="shared" ref="C91:S91" si="21">OR(C12=$T12)*1</f>
        <v>1</v>
      </c>
      <c r="D91" s="8">
        <f t="shared" si="21"/>
        <v>0</v>
      </c>
      <c r="E91" s="8">
        <f t="shared" si="21"/>
        <v>0</v>
      </c>
      <c r="F91" s="8">
        <f t="shared" si="21"/>
        <v>0</v>
      </c>
      <c r="G91" s="8">
        <f t="shared" si="21"/>
        <v>1</v>
      </c>
      <c r="H91" s="8">
        <f t="shared" si="21"/>
        <v>0</v>
      </c>
      <c r="I91" s="8">
        <f t="shared" si="21"/>
        <v>1</v>
      </c>
      <c r="J91" s="8">
        <f t="shared" si="21"/>
        <v>1</v>
      </c>
      <c r="K91" s="8">
        <f t="shared" si="21"/>
        <v>0</v>
      </c>
      <c r="L91" s="8">
        <f t="shared" si="21"/>
        <v>0</v>
      </c>
      <c r="M91" s="8">
        <f t="shared" si="21"/>
        <v>0</v>
      </c>
      <c r="N91" s="8">
        <f t="shared" si="21"/>
        <v>1</v>
      </c>
      <c r="O91" s="8">
        <f t="shared" si="21"/>
        <v>1</v>
      </c>
      <c r="P91" s="8">
        <f t="shared" si="21"/>
        <v>0</v>
      </c>
      <c r="Q91" s="8">
        <f t="shared" si="21"/>
        <v>0</v>
      </c>
      <c r="R91" s="8">
        <f t="shared" si="21"/>
        <v>1</v>
      </c>
      <c r="S91" s="8">
        <f t="shared" si="21"/>
        <v>0</v>
      </c>
      <c r="T91" s="9"/>
      <c r="U91" s="8"/>
    </row>
    <row r="92" ht="15.75" customHeight="1">
      <c r="A92" s="12" t="s">
        <v>108</v>
      </c>
      <c r="B92" s="12" t="s">
        <v>100</v>
      </c>
      <c r="C92" s="8">
        <f t="shared" ref="C92:S92" si="22">OR(C13=$T13)*1</f>
        <v>0</v>
      </c>
      <c r="D92" s="8">
        <f t="shared" si="22"/>
        <v>0</v>
      </c>
      <c r="E92" s="8">
        <f t="shared" si="22"/>
        <v>0</v>
      </c>
      <c r="F92" s="8">
        <f t="shared" si="22"/>
        <v>0</v>
      </c>
      <c r="G92" s="8">
        <f t="shared" si="22"/>
        <v>0</v>
      </c>
      <c r="H92" s="8">
        <f t="shared" si="22"/>
        <v>0</v>
      </c>
      <c r="I92" s="8">
        <f t="shared" si="22"/>
        <v>0</v>
      </c>
      <c r="J92" s="8">
        <f t="shared" si="22"/>
        <v>0</v>
      </c>
      <c r="K92" s="8">
        <f t="shared" si="22"/>
        <v>0</v>
      </c>
      <c r="L92" s="8">
        <f t="shared" si="22"/>
        <v>0</v>
      </c>
      <c r="M92" s="8">
        <f t="shared" si="22"/>
        <v>0</v>
      </c>
      <c r="N92" s="8">
        <f t="shared" si="22"/>
        <v>0</v>
      </c>
      <c r="O92" s="8">
        <f t="shared" si="22"/>
        <v>0</v>
      </c>
      <c r="P92" s="8">
        <f t="shared" si="22"/>
        <v>0</v>
      </c>
      <c r="Q92" s="8">
        <f t="shared" si="22"/>
        <v>0</v>
      </c>
      <c r="R92" s="8">
        <f t="shared" si="22"/>
        <v>0</v>
      </c>
      <c r="S92" s="8">
        <f t="shared" si="22"/>
        <v>0</v>
      </c>
      <c r="T92" s="9"/>
      <c r="U92" s="8"/>
    </row>
    <row r="93" ht="15.75" customHeight="1">
      <c r="A93" s="12" t="s">
        <v>109</v>
      </c>
      <c r="B93" s="12" t="s">
        <v>106</v>
      </c>
      <c r="C93" s="8">
        <f t="shared" ref="C93:S93" si="23">OR(C15=$T15)*1</f>
        <v>1</v>
      </c>
      <c r="D93" s="8">
        <f t="shared" si="23"/>
        <v>1</v>
      </c>
      <c r="E93" s="8">
        <f t="shared" si="23"/>
        <v>1</v>
      </c>
      <c r="F93" s="8">
        <f t="shared" si="23"/>
        <v>1</v>
      </c>
      <c r="G93" s="8">
        <f t="shared" si="23"/>
        <v>1</v>
      </c>
      <c r="H93" s="8">
        <f t="shared" si="23"/>
        <v>1</v>
      </c>
      <c r="I93" s="8">
        <f t="shared" si="23"/>
        <v>1</v>
      </c>
      <c r="J93" s="8">
        <f t="shared" si="23"/>
        <v>1</v>
      </c>
      <c r="K93" s="8">
        <f t="shared" si="23"/>
        <v>0</v>
      </c>
      <c r="L93" s="8">
        <f t="shared" si="23"/>
        <v>1</v>
      </c>
      <c r="M93" s="8">
        <f t="shared" si="23"/>
        <v>1</v>
      </c>
      <c r="N93" s="8">
        <f t="shared" si="23"/>
        <v>1</v>
      </c>
      <c r="O93" s="8">
        <f t="shared" si="23"/>
        <v>1</v>
      </c>
      <c r="P93" s="8">
        <f t="shared" si="23"/>
        <v>1</v>
      </c>
      <c r="Q93" s="8">
        <f t="shared" si="23"/>
        <v>1</v>
      </c>
      <c r="R93" s="8">
        <f t="shared" si="23"/>
        <v>1</v>
      </c>
      <c r="S93" s="8">
        <f t="shared" si="23"/>
        <v>0</v>
      </c>
      <c r="T93" s="9"/>
      <c r="U93" s="8"/>
    </row>
    <row r="94" ht="15.75" customHeight="1">
      <c r="A94" s="12" t="s">
        <v>109</v>
      </c>
      <c r="B94" s="12" t="s">
        <v>110</v>
      </c>
      <c r="C94" s="8">
        <f t="shared" ref="C94:S94" si="24">OR(C16=$T16)*1</f>
        <v>0</v>
      </c>
      <c r="D94" s="8">
        <f t="shared" si="24"/>
        <v>0</v>
      </c>
      <c r="E94" s="8">
        <f t="shared" si="24"/>
        <v>0</v>
      </c>
      <c r="F94" s="8">
        <f t="shared" si="24"/>
        <v>0</v>
      </c>
      <c r="G94" s="8">
        <f t="shared" si="24"/>
        <v>0</v>
      </c>
      <c r="H94" s="8">
        <f t="shared" si="24"/>
        <v>0</v>
      </c>
      <c r="I94" s="8">
        <f t="shared" si="24"/>
        <v>0</v>
      </c>
      <c r="J94" s="8">
        <f t="shared" si="24"/>
        <v>0</v>
      </c>
      <c r="K94" s="8">
        <f t="shared" si="24"/>
        <v>0</v>
      </c>
      <c r="L94" s="8">
        <f t="shared" si="24"/>
        <v>0</v>
      </c>
      <c r="M94" s="8">
        <f t="shared" si="24"/>
        <v>0</v>
      </c>
      <c r="N94" s="8">
        <f t="shared" si="24"/>
        <v>0</v>
      </c>
      <c r="O94" s="8">
        <f t="shared" si="24"/>
        <v>0</v>
      </c>
      <c r="P94" s="8">
        <f t="shared" si="24"/>
        <v>0</v>
      </c>
      <c r="Q94" s="8">
        <f t="shared" si="24"/>
        <v>0</v>
      </c>
      <c r="R94" s="8">
        <f t="shared" si="24"/>
        <v>0</v>
      </c>
      <c r="S94" s="8">
        <f t="shared" si="24"/>
        <v>0</v>
      </c>
      <c r="T94" s="9"/>
      <c r="U94" s="8"/>
    </row>
    <row r="95" ht="15.75" customHeight="1">
      <c r="A95" s="12" t="s">
        <v>111</v>
      </c>
      <c r="B95" s="12" t="s">
        <v>106</v>
      </c>
      <c r="C95" s="8">
        <f t="shared" ref="C95:S95" si="25">OR(C18=$T18)*1</f>
        <v>0</v>
      </c>
      <c r="D95" s="8">
        <f t="shared" si="25"/>
        <v>1</v>
      </c>
      <c r="E95" s="8">
        <f t="shared" si="25"/>
        <v>0</v>
      </c>
      <c r="F95" s="8">
        <f t="shared" si="25"/>
        <v>1</v>
      </c>
      <c r="G95" s="8">
        <f t="shared" si="25"/>
        <v>1</v>
      </c>
      <c r="H95" s="8">
        <f t="shared" si="25"/>
        <v>1</v>
      </c>
      <c r="I95" s="8">
        <f t="shared" si="25"/>
        <v>1</v>
      </c>
      <c r="J95" s="8">
        <f t="shared" si="25"/>
        <v>1</v>
      </c>
      <c r="K95" s="8">
        <f t="shared" si="25"/>
        <v>0</v>
      </c>
      <c r="L95" s="8">
        <f t="shared" si="25"/>
        <v>1</v>
      </c>
      <c r="M95" s="8">
        <f t="shared" si="25"/>
        <v>1</v>
      </c>
      <c r="N95" s="8">
        <f t="shared" si="25"/>
        <v>1</v>
      </c>
      <c r="O95" s="8">
        <f t="shared" si="25"/>
        <v>1</v>
      </c>
      <c r="P95" s="8">
        <f t="shared" si="25"/>
        <v>0</v>
      </c>
      <c r="Q95" s="8">
        <f t="shared" si="25"/>
        <v>1</v>
      </c>
      <c r="R95" s="8">
        <f t="shared" si="25"/>
        <v>1</v>
      </c>
      <c r="S95" s="8">
        <f t="shared" si="25"/>
        <v>0</v>
      </c>
      <c r="T95" s="9"/>
      <c r="U95" s="8"/>
    </row>
    <row r="96" ht="15.75" customHeight="1">
      <c r="A96" s="12" t="s">
        <v>111</v>
      </c>
      <c r="B96" s="12" t="s">
        <v>100</v>
      </c>
      <c r="C96" s="8">
        <f t="shared" ref="C96:S96" si="26">OR(C19=$T19)*1</f>
        <v>0</v>
      </c>
      <c r="D96" s="8">
        <f t="shared" si="26"/>
        <v>1</v>
      </c>
      <c r="E96" s="8">
        <f t="shared" si="26"/>
        <v>1</v>
      </c>
      <c r="F96" s="8">
        <f t="shared" si="26"/>
        <v>0</v>
      </c>
      <c r="G96" s="8">
        <f t="shared" si="26"/>
        <v>0</v>
      </c>
      <c r="H96" s="8">
        <f t="shared" si="26"/>
        <v>1</v>
      </c>
      <c r="I96" s="8">
        <f t="shared" si="26"/>
        <v>1</v>
      </c>
      <c r="J96" s="8">
        <f t="shared" si="26"/>
        <v>1</v>
      </c>
      <c r="K96" s="8">
        <f t="shared" si="26"/>
        <v>0</v>
      </c>
      <c r="L96" s="8">
        <f t="shared" si="26"/>
        <v>1</v>
      </c>
      <c r="M96" s="8">
        <f t="shared" si="26"/>
        <v>0</v>
      </c>
      <c r="N96" s="8">
        <f t="shared" si="26"/>
        <v>0</v>
      </c>
      <c r="O96" s="8">
        <f t="shared" si="26"/>
        <v>0</v>
      </c>
      <c r="P96" s="8">
        <f t="shared" si="26"/>
        <v>0</v>
      </c>
      <c r="Q96" s="8">
        <f t="shared" si="26"/>
        <v>0</v>
      </c>
      <c r="R96" s="8">
        <f t="shared" si="26"/>
        <v>0</v>
      </c>
      <c r="S96" s="8">
        <f t="shared" si="26"/>
        <v>0</v>
      </c>
      <c r="T96" s="9"/>
      <c r="U96" s="8"/>
    </row>
    <row r="97" ht="15.75" customHeight="1">
      <c r="A97" s="12" t="s">
        <v>112</v>
      </c>
      <c r="B97" s="12" t="s">
        <v>106</v>
      </c>
      <c r="C97" s="8">
        <f t="shared" ref="C97:S97" si="27">OR(C21=$T21)*1</f>
        <v>0</v>
      </c>
      <c r="D97" s="8">
        <f t="shared" si="27"/>
        <v>1</v>
      </c>
      <c r="E97" s="8">
        <f t="shared" si="27"/>
        <v>0</v>
      </c>
      <c r="F97" s="8">
        <f t="shared" si="27"/>
        <v>0</v>
      </c>
      <c r="G97" s="8">
        <f t="shared" si="27"/>
        <v>1</v>
      </c>
      <c r="H97" s="8">
        <f t="shared" si="27"/>
        <v>0</v>
      </c>
      <c r="I97" s="8">
        <f t="shared" si="27"/>
        <v>1</v>
      </c>
      <c r="J97" s="8">
        <f t="shared" si="27"/>
        <v>1</v>
      </c>
      <c r="K97" s="8">
        <f t="shared" si="27"/>
        <v>0</v>
      </c>
      <c r="L97" s="8">
        <f t="shared" si="27"/>
        <v>0</v>
      </c>
      <c r="M97" s="8">
        <f t="shared" si="27"/>
        <v>0</v>
      </c>
      <c r="N97" s="8">
        <f t="shared" si="27"/>
        <v>1</v>
      </c>
      <c r="O97" s="8">
        <f t="shared" si="27"/>
        <v>1</v>
      </c>
      <c r="P97" s="8">
        <f t="shared" si="27"/>
        <v>1</v>
      </c>
      <c r="Q97" s="8">
        <f t="shared" si="27"/>
        <v>0</v>
      </c>
      <c r="R97" s="8">
        <f t="shared" si="27"/>
        <v>1</v>
      </c>
      <c r="S97" s="8">
        <f t="shared" si="27"/>
        <v>0</v>
      </c>
      <c r="T97" s="9"/>
      <c r="U97" s="8"/>
    </row>
    <row r="98" ht="15.75" customHeight="1">
      <c r="A98" s="12" t="s">
        <v>112</v>
      </c>
      <c r="B98" s="12" t="s">
        <v>38</v>
      </c>
      <c r="C98" s="8">
        <f t="shared" ref="C98:S98" si="28">OR(C22=$T22)*1</f>
        <v>1</v>
      </c>
      <c r="D98" s="8">
        <f t="shared" si="28"/>
        <v>1</v>
      </c>
      <c r="E98" s="8">
        <f t="shared" si="28"/>
        <v>0</v>
      </c>
      <c r="F98" s="8">
        <f t="shared" si="28"/>
        <v>1</v>
      </c>
      <c r="G98" s="8">
        <f t="shared" si="28"/>
        <v>1</v>
      </c>
      <c r="H98" s="8">
        <f t="shared" si="28"/>
        <v>0</v>
      </c>
      <c r="I98" s="8">
        <f t="shared" si="28"/>
        <v>0</v>
      </c>
      <c r="J98" s="8">
        <f t="shared" si="28"/>
        <v>0</v>
      </c>
      <c r="K98" s="8">
        <f t="shared" si="28"/>
        <v>0</v>
      </c>
      <c r="L98" s="8">
        <f t="shared" si="28"/>
        <v>0</v>
      </c>
      <c r="M98" s="8">
        <f t="shared" si="28"/>
        <v>0</v>
      </c>
      <c r="N98" s="8">
        <f t="shared" si="28"/>
        <v>1</v>
      </c>
      <c r="O98" s="8">
        <f t="shared" si="28"/>
        <v>1</v>
      </c>
      <c r="P98" s="8">
        <f t="shared" si="28"/>
        <v>1</v>
      </c>
      <c r="Q98" s="8">
        <f t="shared" si="28"/>
        <v>0</v>
      </c>
      <c r="R98" s="8">
        <f t="shared" si="28"/>
        <v>0</v>
      </c>
      <c r="S98" s="8">
        <f t="shared" si="28"/>
        <v>1</v>
      </c>
      <c r="T98" s="9"/>
      <c r="U98" s="8"/>
    </row>
    <row r="99" ht="15.75" customHeight="1">
      <c r="A99" s="12" t="s">
        <v>112</v>
      </c>
      <c r="B99" s="12" t="s">
        <v>39</v>
      </c>
      <c r="C99" s="8">
        <f t="shared" ref="C99:S99" si="29">OR(C23=$T23)*1</f>
        <v>0</v>
      </c>
      <c r="D99" s="8">
        <f t="shared" si="29"/>
        <v>0</v>
      </c>
      <c r="E99" s="8">
        <f t="shared" si="29"/>
        <v>1</v>
      </c>
      <c r="F99" s="8">
        <f t="shared" si="29"/>
        <v>1</v>
      </c>
      <c r="G99" s="8">
        <f t="shared" si="29"/>
        <v>1</v>
      </c>
      <c r="H99" s="8">
        <f t="shared" si="29"/>
        <v>1</v>
      </c>
      <c r="I99" s="8">
        <f t="shared" si="29"/>
        <v>0</v>
      </c>
      <c r="J99" s="8">
        <f t="shared" si="29"/>
        <v>0</v>
      </c>
      <c r="K99" s="8">
        <f t="shared" si="29"/>
        <v>0</v>
      </c>
      <c r="L99" s="8">
        <f t="shared" si="29"/>
        <v>0</v>
      </c>
      <c r="M99" s="8">
        <f t="shared" si="29"/>
        <v>1</v>
      </c>
      <c r="N99" s="8">
        <f t="shared" si="29"/>
        <v>0</v>
      </c>
      <c r="O99" s="8">
        <f t="shared" si="29"/>
        <v>0</v>
      </c>
      <c r="P99" s="8">
        <f t="shared" si="29"/>
        <v>0</v>
      </c>
      <c r="Q99" s="8">
        <f t="shared" si="29"/>
        <v>1</v>
      </c>
      <c r="R99" s="8">
        <f t="shared" si="29"/>
        <v>1</v>
      </c>
      <c r="S99" s="8">
        <f t="shared" si="29"/>
        <v>0</v>
      </c>
      <c r="T99" s="9"/>
      <c r="U99" s="8"/>
    </row>
    <row r="100" ht="15.75" customHeight="1">
      <c r="A100" s="12" t="s">
        <v>113</v>
      </c>
      <c r="B100" s="12" t="s">
        <v>114</v>
      </c>
      <c r="C100" s="8">
        <f t="shared" ref="C100:S100" si="30">OR(C25=$T25)*1</f>
        <v>0</v>
      </c>
      <c r="D100" s="8">
        <f t="shared" si="30"/>
        <v>0</v>
      </c>
      <c r="E100" s="8">
        <f t="shared" si="30"/>
        <v>0</v>
      </c>
      <c r="F100" s="8">
        <f t="shared" si="30"/>
        <v>0</v>
      </c>
      <c r="G100" s="8">
        <f t="shared" si="30"/>
        <v>0</v>
      </c>
      <c r="H100" s="8">
        <f t="shared" si="30"/>
        <v>0</v>
      </c>
      <c r="I100" s="8">
        <f t="shared" si="30"/>
        <v>0</v>
      </c>
      <c r="J100" s="8">
        <f t="shared" si="30"/>
        <v>0</v>
      </c>
      <c r="K100" s="8">
        <f t="shared" si="30"/>
        <v>0</v>
      </c>
      <c r="L100" s="8">
        <f t="shared" si="30"/>
        <v>0</v>
      </c>
      <c r="M100" s="8">
        <f t="shared" si="30"/>
        <v>0</v>
      </c>
      <c r="N100" s="8">
        <f t="shared" si="30"/>
        <v>0</v>
      </c>
      <c r="O100" s="8">
        <f t="shared" si="30"/>
        <v>0</v>
      </c>
      <c r="P100" s="8">
        <f t="shared" si="30"/>
        <v>0</v>
      </c>
      <c r="Q100" s="8">
        <f t="shared" si="30"/>
        <v>0</v>
      </c>
      <c r="R100" s="8">
        <f t="shared" si="30"/>
        <v>0</v>
      </c>
      <c r="S100" s="8">
        <f t="shared" si="30"/>
        <v>0</v>
      </c>
      <c r="T100" s="9"/>
      <c r="U100" s="8"/>
    </row>
    <row r="101" ht="15.75" customHeight="1">
      <c r="A101" s="12" t="s">
        <v>113</v>
      </c>
      <c r="B101" s="12" t="s">
        <v>100</v>
      </c>
      <c r="C101" s="8">
        <f t="shared" ref="C101:S101" si="31">OR(C26=$T26)*1</f>
        <v>0</v>
      </c>
      <c r="D101" s="8">
        <f t="shared" si="31"/>
        <v>0</v>
      </c>
      <c r="E101" s="8">
        <f t="shared" si="31"/>
        <v>0</v>
      </c>
      <c r="F101" s="8">
        <f t="shared" si="31"/>
        <v>0</v>
      </c>
      <c r="G101" s="8">
        <f t="shared" si="31"/>
        <v>0</v>
      </c>
      <c r="H101" s="8">
        <f t="shared" si="31"/>
        <v>0</v>
      </c>
      <c r="I101" s="8">
        <f t="shared" si="31"/>
        <v>0</v>
      </c>
      <c r="J101" s="8">
        <f t="shared" si="31"/>
        <v>0</v>
      </c>
      <c r="K101" s="8">
        <f t="shared" si="31"/>
        <v>0</v>
      </c>
      <c r="L101" s="8">
        <f t="shared" si="31"/>
        <v>0</v>
      </c>
      <c r="M101" s="8">
        <f t="shared" si="31"/>
        <v>0</v>
      </c>
      <c r="N101" s="8">
        <f t="shared" si="31"/>
        <v>0</v>
      </c>
      <c r="O101" s="8">
        <f t="shared" si="31"/>
        <v>0</v>
      </c>
      <c r="P101" s="8">
        <f t="shared" si="31"/>
        <v>0</v>
      </c>
      <c r="Q101" s="8">
        <f t="shared" si="31"/>
        <v>0</v>
      </c>
      <c r="R101" s="8">
        <f t="shared" si="31"/>
        <v>0</v>
      </c>
      <c r="S101" s="8">
        <f t="shared" si="31"/>
        <v>0</v>
      </c>
      <c r="T101" s="9"/>
      <c r="U101" s="8"/>
    </row>
    <row r="102" ht="15.75" customHeight="1">
      <c r="A102" s="12" t="s">
        <v>115</v>
      </c>
      <c r="B102" s="12" t="s">
        <v>106</v>
      </c>
      <c r="C102" s="8">
        <f t="shared" ref="C102:S102" si="32">OR(C28=$T28)*1</f>
        <v>0</v>
      </c>
      <c r="D102" s="8">
        <f t="shared" si="32"/>
        <v>0</v>
      </c>
      <c r="E102" s="8">
        <f t="shared" si="32"/>
        <v>0</v>
      </c>
      <c r="F102" s="8">
        <f t="shared" si="32"/>
        <v>0</v>
      </c>
      <c r="G102" s="8">
        <f t="shared" si="32"/>
        <v>0</v>
      </c>
      <c r="H102" s="8">
        <f t="shared" si="32"/>
        <v>0</v>
      </c>
      <c r="I102" s="8">
        <f t="shared" si="32"/>
        <v>0</v>
      </c>
      <c r="J102" s="8">
        <f t="shared" si="32"/>
        <v>0</v>
      </c>
      <c r="K102" s="8">
        <f t="shared" si="32"/>
        <v>0</v>
      </c>
      <c r="L102" s="8">
        <f t="shared" si="32"/>
        <v>0</v>
      </c>
      <c r="M102" s="8">
        <f t="shared" si="32"/>
        <v>0</v>
      </c>
      <c r="N102" s="8">
        <f t="shared" si="32"/>
        <v>0</v>
      </c>
      <c r="O102" s="8">
        <f t="shared" si="32"/>
        <v>0</v>
      </c>
      <c r="P102" s="8">
        <f t="shared" si="32"/>
        <v>0</v>
      </c>
      <c r="Q102" s="8">
        <f t="shared" si="32"/>
        <v>0</v>
      </c>
      <c r="R102" s="8">
        <f t="shared" si="32"/>
        <v>0</v>
      </c>
      <c r="S102" s="8">
        <f t="shared" si="32"/>
        <v>0</v>
      </c>
      <c r="T102" s="9"/>
      <c r="U102" s="8"/>
    </row>
    <row r="103" ht="15.75" customHeight="1">
      <c r="A103" s="12" t="s">
        <v>115</v>
      </c>
      <c r="B103" s="12" t="s">
        <v>116</v>
      </c>
      <c r="C103" s="8">
        <f t="shared" ref="C103:S103" si="33">OR(C29=$T29)*1</f>
        <v>0</v>
      </c>
      <c r="D103" s="8">
        <f t="shared" si="33"/>
        <v>0</v>
      </c>
      <c r="E103" s="8">
        <f t="shared" si="33"/>
        <v>0</v>
      </c>
      <c r="F103" s="8">
        <f t="shared" si="33"/>
        <v>0</v>
      </c>
      <c r="G103" s="8">
        <f t="shared" si="33"/>
        <v>0</v>
      </c>
      <c r="H103" s="8">
        <f t="shared" si="33"/>
        <v>0</v>
      </c>
      <c r="I103" s="8">
        <f t="shared" si="33"/>
        <v>0</v>
      </c>
      <c r="J103" s="8">
        <f t="shared" si="33"/>
        <v>0</v>
      </c>
      <c r="K103" s="8">
        <f t="shared" si="33"/>
        <v>0</v>
      </c>
      <c r="L103" s="8">
        <f t="shared" si="33"/>
        <v>0</v>
      </c>
      <c r="M103" s="8">
        <f t="shared" si="33"/>
        <v>0</v>
      </c>
      <c r="N103" s="8">
        <f t="shared" si="33"/>
        <v>0</v>
      </c>
      <c r="O103" s="8">
        <f t="shared" si="33"/>
        <v>0</v>
      </c>
      <c r="P103" s="8">
        <f t="shared" si="33"/>
        <v>0</v>
      </c>
      <c r="Q103" s="8">
        <f t="shared" si="33"/>
        <v>0</v>
      </c>
      <c r="R103" s="8">
        <f t="shared" si="33"/>
        <v>0</v>
      </c>
      <c r="S103" s="8">
        <f t="shared" si="33"/>
        <v>0</v>
      </c>
      <c r="T103" s="9"/>
      <c r="U103" s="8"/>
    </row>
    <row r="104" ht="15.75" customHeight="1">
      <c r="A104" s="12" t="s">
        <v>115</v>
      </c>
      <c r="B104" s="12" t="s">
        <v>43</v>
      </c>
      <c r="C104" s="8">
        <f t="shared" ref="C104:S104" si="34">OR(C30=$T30)*1</f>
        <v>1</v>
      </c>
      <c r="D104" s="8">
        <f t="shared" si="34"/>
        <v>1</v>
      </c>
      <c r="E104" s="8">
        <f t="shared" si="34"/>
        <v>1</v>
      </c>
      <c r="F104" s="8">
        <f t="shared" si="34"/>
        <v>1</v>
      </c>
      <c r="G104" s="8">
        <f t="shared" si="34"/>
        <v>1</v>
      </c>
      <c r="H104" s="8">
        <f t="shared" si="34"/>
        <v>1</v>
      </c>
      <c r="I104" s="8">
        <f t="shared" si="34"/>
        <v>1</v>
      </c>
      <c r="J104" s="8">
        <f t="shared" si="34"/>
        <v>1</v>
      </c>
      <c r="K104" s="8">
        <f t="shared" si="34"/>
        <v>1</v>
      </c>
      <c r="L104" s="8">
        <f t="shared" si="34"/>
        <v>1</v>
      </c>
      <c r="M104" s="8">
        <f t="shared" si="34"/>
        <v>1</v>
      </c>
      <c r="N104" s="8">
        <f t="shared" si="34"/>
        <v>1</v>
      </c>
      <c r="O104" s="8">
        <f t="shared" si="34"/>
        <v>1</v>
      </c>
      <c r="P104" s="8">
        <f t="shared" si="34"/>
        <v>1</v>
      </c>
      <c r="Q104" s="8">
        <f t="shared" si="34"/>
        <v>1</v>
      </c>
      <c r="R104" s="8">
        <f t="shared" si="34"/>
        <v>1</v>
      </c>
      <c r="S104" s="8">
        <f t="shared" si="34"/>
        <v>1</v>
      </c>
      <c r="T104" s="9"/>
      <c r="U104" s="8"/>
    </row>
    <row r="105" ht="15.75" customHeight="1">
      <c r="A105" s="12" t="s">
        <v>117</v>
      </c>
      <c r="B105" s="12" t="s">
        <v>43</v>
      </c>
      <c r="C105" s="8">
        <f t="shared" ref="C105:S105" si="35">OR(C32=$T32)*1</f>
        <v>0</v>
      </c>
      <c r="D105" s="8">
        <f t="shared" si="35"/>
        <v>0</v>
      </c>
      <c r="E105" s="8">
        <f t="shared" si="35"/>
        <v>0</v>
      </c>
      <c r="F105" s="8">
        <f t="shared" si="35"/>
        <v>0</v>
      </c>
      <c r="G105" s="8">
        <f t="shared" si="35"/>
        <v>0</v>
      </c>
      <c r="H105" s="8">
        <f t="shared" si="35"/>
        <v>0</v>
      </c>
      <c r="I105" s="8">
        <f t="shared" si="35"/>
        <v>0</v>
      </c>
      <c r="J105" s="8">
        <f t="shared" si="35"/>
        <v>0</v>
      </c>
      <c r="K105" s="8">
        <f t="shared" si="35"/>
        <v>0</v>
      </c>
      <c r="L105" s="8">
        <f t="shared" si="35"/>
        <v>0</v>
      </c>
      <c r="M105" s="8">
        <f t="shared" si="35"/>
        <v>0</v>
      </c>
      <c r="N105" s="8">
        <f t="shared" si="35"/>
        <v>0</v>
      </c>
      <c r="O105" s="8">
        <f t="shared" si="35"/>
        <v>0</v>
      </c>
      <c r="P105" s="8">
        <f t="shared" si="35"/>
        <v>0</v>
      </c>
      <c r="Q105" s="8">
        <f t="shared" si="35"/>
        <v>0</v>
      </c>
      <c r="R105" s="8">
        <f t="shared" si="35"/>
        <v>0</v>
      </c>
      <c r="S105" s="8">
        <f t="shared" si="35"/>
        <v>0</v>
      </c>
      <c r="T105" s="9"/>
      <c r="U105" s="8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4.0"/>
    <col customWidth="1" min="2" max="26" width="8.71"/>
  </cols>
  <sheetData>
    <row r="1">
      <c r="A1" s="38" t="s">
        <v>118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2021-08-22T11:59:50Z</dcterms:created>
  <dc:creator>Sergey Malakhovskiy</dc:creator>
</cp:coreProperties>
</file>